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workbookProtection workbookAlgorithmName="SHA-512" workbookHashValue="bm9jO71tnys0mFbUf1G0fxjagtfNQwOSCvtnfvg5fsBxAO21c3bdb/2Om6eJCncuSpndfx7yYBJHPH+LZgLn2g==" workbookSaltValue="sZ8tOsyAWzwdI6mfFVEo8A==" workbookSpinCount="100000" lockStructure="1"/>
  <bookViews>
    <workbookView xWindow="0" yWindow="0" windowWidth="19200" windowHeight="7050" tabRatio="877"/>
  </bookViews>
  <sheets>
    <sheet name="neto" sheetId="14" r:id="rId1"/>
    <sheet name="bruto" sheetId="15" r:id="rId2"/>
    <sheet name="score" sheetId="1" state="hidden" r:id="rId3"/>
    <sheet name="24thR" sheetId="31" state="hidden" r:id="rId4"/>
    <sheet name="1stR" sheetId="5" r:id="rId5"/>
    <sheet name="2ndR" sheetId="6" r:id="rId6"/>
    <sheet name="3rdR" sheetId="7" r:id="rId7"/>
    <sheet name="4thR" sheetId="8" r:id="rId8"/>
    <sheet name="5thR" sheetId="9" r:id="rId9"/>
    <sheet name="6thR" sheetId="10" r:id="rId10"/>
    <sheet name="7thR" sheetId="11" r:id="rId11"/>
    <sheet name="8thR" sheetId="12" r:id="rId12"/>
    <sheet name="9thR" sheetId="16" r:id="rId13"/>
    <sheet name="10thR" sheetId="17" r:id="rId14"/>
    <sheet name="11thR" sheetId="18" r:id="rId15"/>
    <sheet name="12thR" sheetId="19" r:id="rId16"/>
    <sheet name="13thR" sheetId="20" r:id="rId17"/>
    <sheet name="14thR" sheetId="21" r:id="rId18"/>
    <sheet name="15thR" sheetId="22" r:id="rId19"/>
    <sheet name="16thR" sheetId="23" r:id="rId20"/>
    <sheet name="17thR" sheetId="24" r:id="rId21"/>
    <sheet name="18thR" sheetId="25" r:id="rId22"/>
    <sheet name="19thR" sheetId="26" r:id="rId23"/>
    <sheet name="20thR" sheetId="27" r:id="rId24"/>
    <sheet name="21thR" sheetId="28" state="hidden" r:id="rId25"/>
    <sheet name="22thR" sheetId="29" state="hidden" r:id="rId26"/>
    <sheet name="23thR" sheetId="30" state="hidden" r:id="rId27"/>
    <sheet name="posamično" sheetId="2" r:id="rId28"/>
    <sheet name="Najboljših 10" sheetId="33" r:id="rId29"/>
    <sheet name="print" sheetId="32" r:id="rId30"/>
  </sheets>
  <externalReferences>
    <externalReference r:id="rId31"/>
  </externalReferences>
  <definedNames>
    <definedName name="_xlnm._FilterDatabase" localSheetId="13" hidden="1">'10thR'!$C$7:$C$37</definedName>
    <definedName name="_xlnm._FilterDatabase" localSheetId="14" hidden="1">'11thR'!$C$7:$C$37</definedName>
    <definedName name="_xlnm._FilterDatabase" localSheetId="15" hidden="1">'12thR'!$C$7:$C$37</definedName>
    <definedName name="_xlnm._FilterDatabase" localSheetId="16" hidden="1">'13thR'!$C$7:$C$37</definedName>
    <definedName name="_xlnm._FilterDatabase" localSheetId="17" hidden="1">'14thR'!$C$7:$C$37</definedName>
    <definedName name="_xlnm._FilterDatabase" localSheetId="18" hidden="1">'15thR'!$C$7:$C$37</definedName>
    <definedName name="_xlnm._FilterDatabase" localSheetId="19" hidden="1">'16thR'!$C$7:$C$37</definedName>
    <definedName name="_xlnm._FilterDatabase" localSheetId="20" hidden="1">'17thR'!$C$7:$C$37</definedName>
    <definedName name="_xlnm._FilterDatabase" localSheetId="21" hidden="1">'18thR'!$C$7:$C$37</definedName>
    <definedName name="_xlnm._FilterDatabase" localSheetId="22" hidden="1">'19thR'!$C$7:$C$37</definedName>
    <definedName name="_xlnm._FilterDatabase" localSheetId="4" hidden="1">'1stR'!$C$7:$C$37</definedName>
    <definedName name="_xlnm._FilterDatabase" localSheetId="23" hidden="1">'20thR'!$C$7:$C$37</definedName>
    <definedName name="_xlnm._FilterDatabase" localSheetId="24" hidden="1">'21thR'!$C$7:$C$37</definedName>
    <definedName name="_xlnm._FilterDatabase" localSheetId="25" hidden="1">'22thR'!$C$7:$C$37</definedName>
    <definedName name="_xlnm._FilterDatabase" localSheetId="26" hidden="1">'23thR'!$C$7:$C$37</definedName>
    <definedName name="_xlnm._FilterDatabase" localSheetId="3" hidden="1">'24thR'!$C$7:$C$37</definedName>
    <definedName name="_xlnm._FilterDatabase" localSheetId="5" hidden="1">'2ndR'!$C$7:$C$37</definedName>
    <definedName name="_xlnm._FilterDatabase" localSheetId="6" hidden="1">'3rdR'!$C$7:$C$37</definedName>
    <definedName name="_xlnm._FilterDatabase" localSheetId="7" hidden="1">'4thR'!$C$7:$C$37</definedName>
    <definedName name="_xlnm._FilterDatabase" localSheetId="8" hidden="1">'5thR'!$C$7:$C$37</definedName>
    <definedName name="_xlnm._FilterDatabase" localSheetId="9" hidden="1">'6thR'!$C$7:$C$37</definedName>
    <definedName name="_xlnm._FilterDatabase" localSheetId="10" hidden="1">'7thR'!$C$7:$C$37</definedName>
    <definedName name="_xlnm._FilterDatabase" localSheetId="11" hidden="1">'8thR'!$C$7:$C$37</definedName>
    <definedName name="_xlnm._FilterDatabase" localSheetId="12" hidden="1">'9thR'!$C$7:$C$37</definedName>
    <definedName name="_xlnm._FilterDatabase" localSheetId="1" hidden="1">bruto!$E$7:$E$37</definedName>
    <definedName name="_xlnm._FilterDatabase" localSheetId="0" hidden="1">neto!$F$7:$F$37</definedName>
    <definedName name="_xlnm._FilterDatabase" localSheetId="2" hidden="1">score!$H$7:$H$37</definedName>
    <definedName name="bla" localSheetId="14">#REF!</definedName>
    <definedName name="bla" localSheetId="15">#REF!</definedName>
    <definedName name="bla" localSheetId="16">#REF!</definedName>
    <definedName name="bla" localSheetId="17">#REF!</definedName>
    <definedName name="bla" localSheetId="18">#REF!</definedName>
    <definedName name="bla" localSheetId="19">#REF!</definedName>
    <definedName name="bla" localSheetId="20">#REF!</definedName>
    <definedName name="bla" localSheetId="21">#REF!</definedName>
    <definedName name="bla" localSheetId="22">#REF!</definedName>
    <definedName name="bla" localSheetId="23">#REF!</definedName>
    <definedName name="bla" localSheetId="24">#REF!</definedName>
    <definedName name="bla" localSheetId="25">#REF!</definedName>
    <definedName name="bla" localSheetId="26">#REF!</definedName>
    <definedName name="bla" localSheetId="3">#REF!</definedName>
    <definedName name="bla">#REF!</definedName>
    <definedName name="bruto" localSheetId="13">#REF!</definedName>
    <definedName name="bruto" localSheetId="14">#REF!</definedName>
    <definedName name="bruto" localSheetId="15">#REF!</definedName>
    <definedName name="bruto" localSheetId="16">#REF!</definedName>
    <definedName name="bruto" localSheetId="17">#REF!</definedName>
    <definedName name="bruto" localSheetId="18">#REF!</definedName>
    <definedName name="bruto" localSheetId="19">#REF!</definedName>
    <definedName name="bruto" localSheetId="20">#REF!</definedName>
    <definedName name="bruto" localSheetId="21">#REF!</definedName>
    <definedName name="bruto" localSheetId="22">#REF!</definedName>
    <definedName name="bruto" localSheetId="23">#REF!</definedName>
    <definedName name="bruto" localSheetId="24">#REF!</definedName>
    <definedName name="bruto" localSheetId="25">#REF!</definedName>
    <definedName name="bruto" localSheetId="26">#REF!</definedName>
    <definedName name="bruto" localSheetId="3">#REF!</definedName>
    <definedName name="bruto" localSheetId="12">#REF!</definedName>
    <definedName name="bruto">#REF!</definedName>
    <definedName name="gross" localSheetId="13">#REF!</definedName>
    <definedName name="gross" localSheetId="14">#REF!</definedName>
    <definedName name="gross" localSheetId="15">#REF!</definedName>
    <definedName name="gross" localSheetId="16">#REF!</definedName>
    <definedName name="gross" localSheetId="17">#REF!</definedName>
    <definedName name="gross" localSheetId="18">#REF!</definedName>
    <definedName name="gross" localSheetId="19">#REF!</definedName>
    <definedName name="gross" localSheetId="20">#REF!</definedName>
    <definedName name="gross" localSheetId="21">#REF!</definedName>
    <definedName name="gross" localSheetId="22">#REF!</definedName>
    <definedName name="gross" localSheetId="23">#REF!</definedName>
    <definedName name="gross" localSheetId="24">#REF!</definedName>
    <definedName name="gross" localSheetId="25">#REF!</definedName>
    <definedName name="gross" localSheetId="26">#REF!</definedName>
    <definedName name="gross" localSheetId="3">#REF!</definedName>
    <definedName name="gross" localSheetId="12">#REF!</definedName>
    <definedName name="gross">#REF!</definedName>
    <definedName name="neto" localSheetId="13">#REF!</definedName>
    <definedName name="neto" localSheetId="14">#REF!</definedName>
    <definedName name="neto" localSheetId="15">#REF!</definedName>
    <definedName name="neto" localSheetId="16">#REF!</definedName>
    <definedName name="neto" localSheetId="17">#REF!</definedName>
    <definedName name="neto" localSheetId="18">#REF!</definedName>
    <definedName name="neto" localSheetId="19">#REF!</definedName>
    <definedName name="neto" localSheetId="20">#REF!</definedName>
    <definedName name="neto" localSheetId="21">#REF!</definedName>
    <definedName name="neto" localSheetId="22">#REF!</definedName>
    <definedName name="neto" localSheetId="23">#REF!</definedName>
    <definedName name="neto" localSheetId="24">#REF!</definedName>
    <definedName name="neto" localSheetId="25">#REF!</definedName>
    <definedName name="neto" localSheetId="26">#REF!</definedName>
    <definedName name="neto" localSheetId="3">#REF!</definedName>
    <definedName name="neto" localSheetId="12">#REF!</definedName>
    <definedName name="neto">#REF!</definedName>
    <definedName name="xxx" localSheetId="14">#REF!</definedName>
    <definedName name="xxx" localSheetId="15">#REF!</definedName>
    <definedName name="xxx" localSheetId="16">#REF!</definedName>
    <definedName name="xxx" localSheetId="17">#REF!</definedName>
    <definedName name="xxx" localSheetId="18">#REF!</definedName>
    <definedName name="xxx" localSheetId="19">#REF!</definedName>
    <definedName name="xxx" localSheetId="20">#REF!</definedName>
    <definedName name="xxx" localSheetId="21">#REF!</definedName>
    <definedName name="xxx" localSheetId="22">#REF!</definedName>
    <definedName name="xxx" localSheetId="23">#REF!</definedName>
    <definedName name="xxx" localSheetId="24">#REF!</definedName>
    <definedName name="xxx" localSheetId="25">#REF!</definedName>
    <definedName name="xxx" localSheetId="26">#REF!</definedName>
    <definedName name="xxx" localSheetId="3">#REF!</definedName>
    <definedName name="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26" l="1"/>
  <c r="V23" i="18" l="1"/>
  <c r="R57" i="10"/>
  <c r="I57" i="10"/>
  <c r="R57" i="9"/>
  <c r="I57" i="9"/>
  <c r="V41" i="9"/>
  <c r="V42" i="9"/>
  <c r="V43" i="9"/>
  <c r="V44" i="9"/>
  <c r="V44" i="10"/>
  <c r="V44" i="11"/>
  <c r="V44" i="12"/>
  <c r="V44" i="16"/>
  <c r="V44" i="17"/>
  <c r="V44" i="18"/>
  <c r="V44" i="20"/>
  <c r="V44" i="21"/>
  <c r="V44" i="22"/>
  <c r="V44" i="23"/>
  <c r="V44" i="24"/>
  <c r="V44" i="25"/>
  <c r="V44" i="26"/>
  <c r="V44" i="28"/>
  <c r="V44" i="29"/>
  <c r="V44" i="30" s="1"/>
  <c r="V44" i="31" s="1"/>
  <c r="AB44" i="1" s="1"/>
  <c r="V45" i="9"/>
  <c r="V46" i="9"/>
  <c r="V47" i="9"/>
  <c r="V48" i="9"/>
  <c r="V48" i="10"/>
  <c r="V48" i="11"/>
  <c r="V48" i="12"/>
  <c r="V48" i="16"/>
  <c r="V48" i="17"/>
  <c r="V48" i="18"/>
  <c r="V48" i="19"/>
  <c r="V48" i="21"/>
  <c r="V48" i="22"/>
  <c r="V48" i="23"/>
  <c r="V48" i="24"/>
  <c r="V48" i="25"/>
  <c r="V48" i="26"/>
  <c r="V48" i="28"/>
  <c r="V48" i="29" s="1"/>
  <c r="V48" i="30" s="1"/>
  <c r="V48" i="31" s="1"/>
  <c r="AB48" i="1" s="1"/>
  <c r="V49" i="9"/>
  <c r="V50" i="9"/>
  <c r="V51" i="9"/>
  <c r="V52" i="9"/>
  <c r="V52" i="10"/>
  <c r="V52" i="11"/>
  <c r="V52" i="12"/>
  <c r="V52" i="16"/>
  <c r="V52" i="17"/>
  <c r="V52" i="18"/>
  <c r="V52" i="19"/>
  <c r="V52" i="20"/>
  <c r="V52" i="22"/>
  <c r="V52" i="24"/>
  <c r="V52" i="25"/>
  <c r="V52" i="26"/>
  <c r="V52" i="28"/>
  <c r="V52" i="29"/>
  <c r="V52" i="30"/>
  <c r="V52" i="31" s="1"/>
  <c r="AB52" i="1" s="1"/>
  <c r="V53" i="9"/>
  <c r="V54" i="9"/>
  <c r="V55" i="9"/>
  <c r="V56" i="9"/>
  <c r="V56" i="10"/>
  <c r="V56" i="11"/>
  <c r="V56" i="12"/>
  <c r="V56" i="16"/>
  <c r="V56" i="17"/>
  <c r="V56" i="18"/>
  <c r="V56" i="19"/>
  <c r="V56" i="20"/>
  <c r="V56" i="21"/>
  <c r="V56" i="22"/>
  <c r="V56" i="23"/>
  <c r="V56" i="24"/>
  <c r="V56" i="25"/>
  <c r="V56" i="26"/>
  <c r="V56" i="27"/>
  <c r="V56" i="28"/>
  <c r="V56" i="29"/>
  <c r="V56" i="30"/>
  <c r="V56" i="31"/>
  <c r="AB56" i="1"/>
  <c r="V40" i="9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W78" i="8"/>
  <c r="U78" i="8"/>
  <c r="X78" i="8"/>
  <c r="W77" i="8"/>
  <c r="U77" i="8"/>
  <c r="X77" i="8"/>
  <c r="W76" i="8"/>
  <c r="U76" i="8"/>
  <c r="X76" i="8"/>
  <c r="W73" i="8"/>
  <c r="U73" i="8"/>
  <c r="X73" i="8"/>
  <c r="W72" i="8"/>
  <c r="U72" i="8"/>
  <c r="X72" i="8"/>
  <c r="W71" i="8"/>
  <c r="U71" i="8"/>
  <c r="X71" i="8"/>
  <c r="W70" i="8"/>
  <c r="U70" i="8"/>
  <c r="X70" i="8"/>
  <c r="W69" i="8"/>
  <c r="U69" i="8"/>
  <c r="X69" i="8"/>
  <c r="W68" i="8"/>
  <c r="U68" i="8"/>
  <c r="X68" i="8"/>
  <c r="W67" i="8"/>
  <c r="U67" i="8"/>
  <c r="X67" i="8"/>
  <c r="W66" i="8"/>
  <c r="U66" i="8"/>
  <c r="X66" i="8"/>
  <c r="W65" i="8"/>
  <c r="U65" i="8"/>
  <c r="X65" i="8"/>
  <c r="W64" i="8"/>
  <c r="U64" i="8"/>
  <c r="X64" i="8"/>
  <c r="W63" i="8"/>
  <c r="U63" i="8"/>
  <c r="X63" i="8"/>
  <c r="W62" i="8"/>
  <c r="U62" i="8"/>
  <c r="X62" i="8"/>
  <c r="W61" i="8"/>
  <c r="U61" i="8"/>
  <c r="X61" i="8"/>
  <c r="W60" i="8"/>
  <c r="U60" i="8"/>
  <c r="X60" i="8"/>
  <c r="W59" i="8"/>
  <c r="U59" i="8"/>
  <c r="W58" i="8"/>
  <c r="U58" i="8"/>
  <c r="W57" i="8"/>
  <c r="U57" i="8"/>
  <c r="W56" i="8"/>
  <c r="U56" i="8"/>
  <c r="W55" i="8"/>
  <c r="U55" i="8"/>
  <c r="W54" i="8"/>
  <c r="U54" i="8"/>
  <c r="W53" i="8"/>
  <c r="U53" i="8"/>
  <c r="W52" i="8"/>
  <c r="U52" i="8"/>
  <c r="W51" i="8"/>
  <c r="U51" i="8"/>
  <c r="W50" i="8"/>
  <c r="U50" i="8"/>
  <c r="W49" i="8"/>
  <c r="U49" i="8"/>
  <c r="W48" i="8"/>
  <c r="U48" i="8"/>
  <c r="W47" i="8"/>
  <c r="U47" i="8"/>
  <c r="W46" i="8"/>
  <c r="U46" i="8"/>
  <c r="W45" i="8"/>
  <c r="U45" i="8"/>
  <c r="W44" i="8"/>
  <c r="U44" i="8"/>
  <c r="W43" i="8"/>
  <c r="U43" i="8"/>
  <c r="W42" i="8"/>
  <c r="U42" i="8"/>
  <c r="W41" i="8"/>
  <c r="U41" i="8"/>
  <c r="W40" i="8"/>
  <c r="U40" i="8"/>
  <c r="W39" i="8"/>
  <c r="U39" i="8"/>
  <c r="W38" i="8"/>
  <c r="U38" i="8"/>
  <c r="W78" i="7"/>
  <c r="U78" i="7"/>
  <c r="X78" i="7"/>
  <c r="W77" i="7"/>
  <c r="U77" i="7"/>
  <c r="X77" i="7"/>
  <c r="W76" i="7"/>
  <c r="U76" i="7"/>
  <c r="X76" i="7"/>
  <c r="W73" i="7"/>
  <c r="U73" i="7"/>
  <c r="X73" i="7"/>
  <c r="W72" i="7"/>
  <c r="U72" i="7"/>
  <c r="X72" i="7"/>
  <c r="W71" i="7"/>
  <c r="U71" i="7"/>
  <c r="X71" i="7"/>
  <c r="W70" i="7"/>
  <c r="U70" i="7"/>
  <c r="X70" i="7"/>
  <c r="W69" i="7"/>
  <c r="U69" i="7"/>
  <c r="X69" i="7"/>
  <c r="W68" i="7"/>
  <c r="U68" i="7"/>
  <c r="X68" i="7"/>
  <c r="W67" i="7"/>
  <c r="U67" i="7"/>
  <c r="X67" i="7"/>
  <c r="W66" i="7"/>
  <c r="U66" i="7"/>
  <c r="X66" i="7"/>
  <c r="W65" i="7"/>
  <c r="U65" i="7"/>
  <c r="X65" i="7"/>
  <c r="W64" i="7"/>
  <c r="U64" i="7"/>
  <c r="X64" i="7"/>
  <c r="W63" i="7"/>
  <c r="U63" i="7"/>
  <c r="X63" i="7"/>
  <c r="W62" i="7"/>
  <c r="U62" i="7"/>
  <c r="X62" i="7"/>
  <c r="W61" i="7"/>
  <c r="U61" i="7"/>
  <c r="X61" i="7"/>
  <c r="W60" i="7"/>
  <c r="U60" i="7"/>
  <c r="X60" i="7"/>
  <c r="W59" i="7"/>
  <c r="U59" i="7"/>
  <c r="W58" i="7"/>
  <c r="U58" i="7"/>
  <c r="W57" i="7"/>
  <c r="U57" i="7"/>
  <c r="W56" i="7"/>
  <c r="U56" i="7"/>
  <c r="W55" i="7"/>
  <c r="U55" i="7"/>
  <c r="W54" i="7"/>
  <c r="U54" i="7"/>
  <c r="W53" i="7"/>
  <c r="U53" i="7"/>
  <c r="W52" i="7"/>
  <c r="U52" i="7"/>
  <c r="W51" i="7"/>
  <c r="U51" i="7"/>
  <c r="W50" i="7"/>
  <c r="U50" i="7"/>
  <c r="W49" i="7"/>
  <c r="U49" i="7"/>
  <c r="W48" i="7"/>
  <c r="U48" i="7"/>
  <c r="W47" i="7"/>
  <c r="U47" i="7"/>
  <c r="W46" i="7"/>
  <c r="U46" i="7"/>
  <c r="W45" i="7"/>
  <c r="U45" i="7"/>
  <c r="W44" i="7"/>
  <c r="U44" i="7"/>
  <c r="W43" i="7"/>
  <c r="U43" i="7"/>
  <c r="W42" i="7"/>
  <c r="U42" i="7"/>
  <c r="W41" i="7"/>
  <c r="U41" i="7"/>
  <c r="W40" i="7"/>
  <c r="U40" i="7"/>
  <c r="W39" i="7"/>
  <c r="U39" i="7"/>
  <c r="W38" i="7"/>
  <c r="U38" i="7"/>
  <c r="W78" i="6"/>
  <c r="U78" i="6"/>
  <c r="X78" i="6"/>
  <c r="W77" i="6"/>
  <c r="U77" i="6"/>
  <c r="X77" i="6"/>
  <c r="W76" i="6"/>
  <c r="U76" i="6"/>
  <c r="X76" i="6"/>
  <c r="W73" i="6"/>
  <c r="U73" i="6"/>
  <c r="X73" i="6"/>
  <c r="W72" i="6"/>
  <c r="U72" i="6"/>
  <c r="X72" i="6"/>
  <c r="W71" i="6"/>
  <c r="U71" i="6"/>
  <c r="X71" i="6"/>
  <c r="W70" i="6"/>
  <c r="U70" i="6"/>
  <c r="X70" i="6"/>
  <c r="W69" i="6"/>
  <c r="U69" i="6"/>
  <c r="X69" i="6"/>
  <c r="W68" i="6"/>
  <c r="U68" i="6"/>
  <c r="X68" i="6"/>
  <c r="W67" i="6"/>
  <c r="U67" i="6"/>
  <c r="X67" i="6"/>
  <c r="W66" i="6"/>
  <c r="U66" i="6"/>
  <c r="X66" i="6"/>
  <c r="W65" i="6"/>
  <c r="U65" i="6"/>
  <c r="X65" i="6"/>
  <c r="W64" i="6"/>
  <c r="U64" i="6"/>
  <c r="X64" i="6"/>
  <c r="W63" i="6"/>
  <c r="U63" i="6"/>
  <c r="X63" i="6"/>
  <c r="W62" i="6"/>
  <c r="U62" i="6"/>
  <c r="X62" i="6"/>
  <c r="W61" i="6"/>
  <c r="U61" i="6"/>
  <c r="X61" i="6"/>
  <c r="W60" i="6"/>
  <c r="U60" i="6"/>
  <c r="X60" i="6"/>
  <c r="W59" i="6"/>
  <c r="U59" i="6"/>
  <c r="W58" i="6"/>
  <c r="U58" i="6"/>
  <c r="W57" i="6"/>
  <c r="U57" i="6"/>
  <c r="W56" i="6"/>
  <c r="U56" i="6"/>
  <c r="W55" i="6"/>
  <c r="U55" i="6"/>
  <c r="W54" i="6"/>
  <c r="U54" i="6"/>
  <c r="W53" i="6"/>
  <c r="U53" i="6"/>
  <c r="W52" i="6"/>
  <c r="U52" i="6"/>
  <c r="W51" i="6"/>
  <c r="U51" i="6"/>
  <c r="W50" i="6"/>
  <c r="U50" i="6"/>
  <c r="W49" i="6"/>
  <c r="U49" i="6"/>
  <c r="W48" i="6"/>
  <c r="U48" i="6"/>
  <c r="W47" i="6"/>
  <c r="U47" i="6"/>
  <c r="W46" i="6"/>
  <c r="U46" i="6"/>
  <c r="W45" i="6"/>
  <c r="U45" i="6"/>
  <c r="W44" i="6"/>
  <c r="U44" i="6"/>
  <c r="W43" i="6"/>
  <c r="U43" i="6"/>
  <c r="W42" i="6"/>
  <c r="U42" i="6"/>
  <c r="W41" i="6"/>
  <c r="U41" i="6"/>
  <c r="W40" i="6"/>
  <c r="U40" i="6"/>
  <c r="W39" i="6"/>
  <c r="U39" i="6"/>
  <c r="W38" i="6"/>
  <c r="U38" i="6"/>
  <c r="W56" i="5"/>
  <c r="U56" i="5"/>
  <c r="X56" i="5"/>
  <c r="W55" i="5"/>
  <c r="U55" i="5"/>
  <c r="X55" i="5"/>
  <c r="W54" i="5"/>
  <c r="U54" i="5"/>
  <c r="X54" i="5"/>
  <c r="W51" i="5"/>
  <c r="U51" i="5"/>
  <c r="X51" i="5"/>
  <c r="W50" i="5"/>
  <c r="U50" i="5"/>
  <c r="X50" i="5"/>
  <c r="W49" i="5"/>
  <c r="U49" i="5"/>
  <c r="X49" i="5"/>
  <c r="W48" i="5"/>
  <c r="U48" i="5"/>
  <c r="X48" i="5"/>
  <c r="W47" i="5"/>
  <c r="U47" i="5"/>
  <c r="X47" i="5"/>
  <c r="W46" i="5"/>
  <c r="U46" i="5"/>
  <c r="X46" i="5"/>
  <c r="W45" i="5"/>
  <c r="U45" i="5"/>
  <c r="X45" i="5"/>
  <c r="W44" i="5"/>
  <c r="U44" i="5"/>
  <c r="X44" i="5"/>
  <c r="W43" i="5"/>
  <c r="U43" i="5"/>
  <c r="X43" i="5"/>
  <c r="W42" i="5"/>
  <c r="U42" i="5"/>
  <c r="X42" i="5"/>
  <c r="W41" i="5"/>
  <c r="U41" i="5"/>
  <c r="X41" i="5"/>
  <c r="W40" i="5"/>
  <c r="U40" i="5"/>
  <c r="X40" i="5"/>
  <c r="W39" i="5"/>
  <c r="U39" i="5"/>
  <c r="X39" i="5"/>
  <c r="W38" i="5"/>
  <c r="U38" i="5"/>
  <c r="X38" i="5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U56" i="31"/>
  <c r="X56" i="31"/>
  <c r="U55" i="31"/>
  <c r="X55" i="31"/>
  <c r="U54" i="31"/>
  <c r="X54" i="31"/>
  <c r="U53" i="31"/>
  <c r="X53" i="31"/>
  <c r="U52" i="31"/>
  <c r="X52" i="31"/>
  <c r="U51" i="31"/>
  <c r="X51" i="31"/>
  <c r="U50" i="31"/>
  <c r="X50" i="31"/>
  <c r="U49" i="31"/>
  <c r="X49" i="31"/>
  <c r="U48" i="31"/>
  <c r="X48" i="31"/>
  <c r="U47" i="31"/>
  <c r="X47" i="31"/>
  <c r="U46" i="31"/>
  <c r="X46" i="31"/>
  <c r="U45" i="31"/>
  <c r="X45" i="31"/>
  <c r="U44" i="31"/>
  <c r="X44" i="31"/>
  <c r="U43" i="31"/>
  <c r="X43" i="31"/>
  <c r="U42" i="31"/>
  <c r="X42" i="31"/>
  <c r="U41" i="31"/>
  <c r="X41" i="31"/>
  <c r="U40" i="31"/>
  <c r="X40" i="31"/>
  <c r="U39" i="31"/>
  <c r="X39" i="31"/>
  <c r="U38" i="31"/>
  <c r="X38" i="31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U56" i="30"/>
  <c r="X56" i="30"/>
  <c r="U55" i="30"/>
  <c r="X55" i="30"/>
  <c r="U54" i="30"/>
  <c r="X54" i="30"/>
  <c r="U53" i="30"/>
  <c r="X53" i="30"/>
  <c r="U52" i="30"/>
  <c r="X52" i="30"/>
  <c r="U51" i="30"/>
  <c r="X51" i="30"/>
  <c r="U50" i="30"/>
  <c r="X50" i="30"/>
  <c r="U49" i="30"/>
  <c r="X49" i="30"/>
  <c r="U48" i="30"/>
  <c r="X48" i="30"/>
  <c r="U47" i="30"/>
  <c r="X47" i="30"/>
  <c r="U46" i="30"/>
  <c r="X46" i="30"/>
  <c r="U45" i="30"/>
  <c r="X45" i="30"/>
  <c r="U44" i="30"/>
  <c r="X44" i="30"/>
  <c r="U43" i="30"/>
  <c r="X43" i="30"/>
  <c r="U42" i="30"/>
  <c r="X42" i="30"/>
  <c r="U41" i="30"/>
  <c r="X41" i="30"/>
  <c r="U40" i="30"/>
  <c r="X40" i="30"/>
  <c r="U39" i="30"/>
  <c r="X39" i="30"/>
  <c r="U38" i="30"/>
  <c r="X38" i="30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U56" i="29"/>
  <c r="X56" i="29"/>
  <c r="U55" i="29"/>
  <c r="X55" i="29"/>
  <c r="U54" i="29"/>
  <c r="X54" i="29"/>
  <c r="U53" i="29"/>
  <c r="X53" i="29"/>
  <c r="U52" i="29"/>
  <c r="X52" i="29"/>
  <c r="U51" i="29"/>
  <c r="X51" i="29"/>
  <c r="U50" i="29"/>
  <c r="X50" i="29"/>
  <c r="U49" i="29"/>
  <c r="X49" i="29"/>
  <c r="U48" i="29"/>
  <c r="X48" i="29"/>
  <c r="U47" i="29"/>
  <c r="X47" i="29"/>
  <c r="U46" i="29"/>
  <c r="X46" i="29"/>
  <c r="U45" i="29"/>
  <c r="X45" i="29"/>
  <c r="U44" i="29"/>
  <c r="X44" i="29"/>
  <c r="U43" i="29"/>
  <c r="X43" i="29"/>
  <c r="U42" i="29"/>
  <c r="X42" i="29"/>
  <c r="U41" i="29"/>
  <c r="X41" i="29"/>
  <c r="U40" i="29"/>
  <c r="X40" i="29"/>
  <c r="U39" i="29"/>
  <c r="X39" i="29"/>
  <c r="U38" i="29"/>
  <c r="X38" i="29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U56" i="28"/>
  <c r="X56" i="28"/>
  <c r="U55" i="28"/>
  <c r="X55" i="28"/>
  <c r="U54" i="28"/>
  <c r="X54" i="28"/>
  <c r="U53" i="28"/>
  <c r="X53" i="28"/>
  <c r="U52" i="28"/>
  <c r="X52" i="28"/>
  <c r="U51" i="28"/>
  <c r="X51" i="28"/>
  <c r="U50" i="28"/>
  <c r="X50" i="28"/>
  <c r="U49" i="28"/>
  <c r="X49" i="28"/>
  <c r="U48" i="28"/>
  <c r="X48" i="28"/>
  <c r="U47" i="28"/>
  <c r="X47" i="28"/>
  <c r="U46" i="28"/>
  <c r="X46" i="28"/>
  <c r="U45" i="28"/>
  <c r="X45" i="28"/>
  <c r="U44" i="28"/>
  <c r="X44" i="28"/>
  <c r="U43" i="28"/>
  <c r="X43" i="28"/>
  <c r="U42" i="28"/>
  <c r="X42" i="28"/>
  <c r="U41" i="28"/>
  <c r="X41" i="28"/>
  <c r="U40" i="28"/>
  <c r="X40" i="28"/>
  <c r="U39" i="28"/>
  <c r="X39" i="28"/>
  <c r="U38" i="28"/>
  <c r="X38" i="28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U56" i="27"/>
  <c r="X56" i="27"/>
  <c r="U55" i="27"/>
  <c r="X55" i="27"/>
  <c r="U54" i="27"/>
  <c r="X54" i="27"/>
  <c r="U53" i="27"/>
  <c r="X53" i="27"/>
  <c r="U52" i="27"/>
  <c r="X52" i="27"/>
  <c r="U51" i="27"/>
  <c r="X51" i="27" s="1"/>
  <c r="U50" i="27"/>
  <c r="X50" i="27"/>
  <c r="U49" i="27"/>
  <c r="X49" i="27"/>
  <c r="U48" i="27"/>
  <c r="X48" i="27"/>
  <c r="U47" i="27"/>
  <c r="X47" i="27"/>
  <c r="U46" i="27"/>
  <c r="X46" i="27"/>
  <c r="U45" i="27"/>
  <c r="X45" i="27"/>
  <c r="U44" i="27"/>
  <c r="X44" i="27"/>
  <c r="U43" i="27"/>
  <c r="X43" i="27"/>
  <c r="U42" i="27"/>
  <c r="X42" i="27"/>
  <c r="U41" i="27"/>
  <c r="X41" i="27"/>
  <c r="U40" i="27"/>
  <c r="X40" i="27"/>
  <c r="U39" i="27"/>
  <c r="X39" i="27"/>
  <c r="U38" i="27"/>
  <c r="X38" i="27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U56" i="26"/>
  <c r="X56" i="26" s="1"/>
  <c r="U55" i="26"/>
  <c r="X55" i="26" s="1"/>
  <c r="U54" i="26"/>
  <c r="X54" i="26"/>
  <c r="U53" i="26"/>
  <c r="X53" i="26" s="1"/>
  <c r="U52" i="26"/>
  <c r="X52" i="26" s="1"/>
  <c r="U51" i="26"/>
  <c r="X51" i="26" s="1"/>
  <c r="U50" i="26"/>
  <c r="X50" i="26" s="1"/>
  <c r="U49" i="26"/>
  <c r="X49" i="26" s="1"/>
  <c r="U48" i="26"/>
  <c r="X48" i="26"/>
  <c r="U47" i="26"/>
  <c r="X47" i="26" s="1"/>
  <c r="U46" i="26"/>
  <c r="X46" i="26" s="1"/>
  <c r="U45" i="26"/>
  <c r="X45" i="26" s="1"/>
  <c r="U44" i="26"/>
  <c r="X44" i="26"/>
  <c r="U43" i="26"/>
  <c r="X43" i="26" s="1"/>
  <c r="U42" i="26"/>
  <c r="X42" i="26" s="1"/>
  <c r="U41" i="26"/>
  <c r="X41" i="26" s="1"/>
  <c r="U40" i="26"/>
  <c r="X40" i="26" s="1"/>
  <c r="U39" i="26"/>
  <c r="X39" i="26" s="1"/>
  <c r="U38" i="26"/>
  <c r="X38" i="26" s="1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U56" i="25"/>
  <c r="X56" i="25"/>
  <c r="U55" i="25"/>
  <c r="X55" i="25" s="1"/>
  <c r="U54" i="25"/>
  <c r="X54" i="25"/>
  <c r="U53" i="25"/>
  <c r="X53" i="25" s="1"/>
  <c r="U52" i="25"/>
  <c r="X52" i="25"/>
  <c r="U51" i="25"/>
  <c r="X51" i="25" s="1"/>
  <c r="U50" i="25"/>
  <c r="X50" i="25"/>
  <c r="U49" i="25"/>
  <c r="X49" i="25" s="1"/>
  <c r="U48" i="25"/>
  <c r="X48" i="25"/>
  <c r="U47" i="25"/>
  <c r="X47" i="25" s="1"/>
  <c r="U46" i="25"/>
  <c r="X46" i="25"/>
  <c r="U45" i="25"/>
  <c r="X45" i="25" s="1"/>
  <c r="U44" i="25"/>
  <c r="X44" i="25"/>
  <c r="U43" i="25"/>
  <c r="X43" i="25" s="1"/>
  <c r="U42" i="25"/>
  <c r="X42" i="25"/>
  <c r="U41" i="25"/>
  <c r="X41" i="25" s="1"/>
  <c r="U40" i="25"/>
  <c r="X40" i="25"/>
  <c r="U39" i="25"/>
  <c r="X39" i="25" s="1"/>
  <c r="U38" i="25"/>
  <c r="X38" i="25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U56" i="24"/>
  <c r="X56" i="24"/>
  <c r="U55" i="24"/>
  <c r="X55" i="24"/>
  <c r="U54" i="24"/>
  <c r="X54" i="24"/>
  <c r="U53" i="24"/>
  <c r="X53" i="24"/>
  <c r="U52" i="24"/>
  <c r="X52" i="24"/>
  <c r="U51" i="24"/>
  <c r="X51" i="24" s="1"/>
  <c r="U50" i="24"/>
  <c r="X50" i="24"/>
  <c r="U49" i="24"/>
  <c r="X49" i="24" s="1"/>
  <c r="U48" i="24"/>
  <c r="X48" i="24"/>
  <c r="U47" i="24"/>
  <c r="X47" i="24" s="1"/>
  <c r="U46" i="24"/>
  <c r="X46" i="24" s="1"/>
  <c r="U45" i="24"/>
  <c r="X45" i="24" s="1"/>
  <c r="U44" i="24"/>
  <c r="X44" i="24"/>
  <c r="U43" i="24"/>
  <c r="X43" i="24" s="1"/>
  <c r="U42" i="24"/>
  <c r="X42" i="24"/>
  <c r="U41" i="24"/>
  <c r="X41" i="24" s="1"/>
  <c r="U40" i="24"/>
  <c r="X40" i="24"/>
  <c r="U39" i="24"/>
  <c r="X39" i="24" s="1"/>
  <c r="U38" i="24"/>
  <c r="X38" i="24" s="1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U56" i="23"/>
  <c r="X56" i="23" s="1"/>
  <c r="U55" i="23"/>
  <c r="X55" i="23" s="1"/>
  <c r="U54" i="23"/>
  <c r="X54" i="23" s="1"/>
  <c r="U53" i="23"/>
  <c r="X53" i="23" s="1"/>
  <c r="U52" i="23"/>
  <c r="X52" i="23" s="1"/>
  <c r="U51" i="23"/>
  <c r="X51" i="23" s="1"/>
  <c r="U50" i="23"/>
  <c r="X50" i="23" s="1"/>
  <c r="U49" i="23"/>
  <c r="X49" i="23" s="1"/>
  <c r="U48" i="23"/>
  <c r="X48" i="23" s="1"/>
  <c r="U47" i="23"/>
  <c r="X47" i="23" s="1"/>
  <c r="U46" i="23"/>
  <c r="X46" i="23" s="1"/>
  <c r="U45" i="23"/>
  <c r="X45" i="23" s="1"/>
  <c r="U44" i="23"/>
  <c r="X44" i="23"/>
  <c r="U43" i="23"/>
  <c r="X43" i="23" s="1"/>
  <c r="U42" i="23"/>
  <c r="X42" i="23" s="1"/>
  <c r="U41" i="23"/>
  <c r="X41" i="23" s="1"/>
  <c r="U40" i="23"/>
  <c r="X40" i="23" s="1"/>
  <c r="U39" i="23"/>
  <c r="X39" i="23" s="1"/>
  <c r="U38" i="23"/>
  <c r="X38" i="23" s="1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U56" i="22"/>
  <c r="X56" i="22" s="1"/>
  <c r="U55" i="22"/>
  <c r="X55" i="22" s="1"/>
  <c r="U54" i="22"/>
  <c r="X54" i="22" s="1"/>
  <c r="U53" i="22"/>
  <c r="X53" i="22" s="1"/>
  <c r="U52" i="22"/>
  <c r="X52" i="22" s="1"/>
  <c r="U51" i="22"/>
  <c r="X51" i="22" s="1"/>
  <c r="U50" i="22"/>
  <c r="X50" i="22" s="1"/>
  <c r="U49" i="22"/>
  <c r="X49" i="22" s="1"/>
  <c r="U48" i="22"/>
  <c r="X48" i="22" s="1"/>
  <c r="U47" i="22"/>
  <c r="X47" i="22" s="1"/>
  <c r="U46" i="22"/>
  <c r="X46" i="22" s="1"/>
  <c r="U45" i="22"/>
  <c r="X45" i="22" s="1"/>
  <c r="U44" i="22"/>
  <c r="X44" i="22" s="1"/>
  <c r="U43" i="22"/>
  <c r="X43" i="22" s="1"/>
  <c r="U42" i="22"/>
  <c r="X42" i="22" s="1"/>
  <c r="U41" i="22"/>
  <c r="X41" i="22" s="1"/>
  <c r="U40" i="22"/>
  <c r="X40" i="22" s="1"/>
  <c r="U39" i="22"/>
  <c r="X39" i="22" s="1"/>
  <c r="U38" i="22"/>
  <c r="X38" i="22" s="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U56" i="21"/>
  <c r="X56" i="21" s="1"/>
  <c r="U55" i="21"/>
  <c r="X55" i="21"/>
  <c r="U54" i="21"/>
  <c r="X54" i="21" s="1"/>
  <c r="U53" i="21"/>
  <c r="X53" i="21"/>
  <c r="U52" i="21"/>
  <c r="X52" i="21" s="1"/>
  <c r="U51" i="21"/>
  <c r="X51" i="21"/>
  <c r="U50" i="21"/>
  <c r="X50" i="21" s="1"/>
  <c r="U49" i="21"/>
  <c r="X49" i="21"/>
  <c r="U48" i="21"/>
  <c r="X48" i="21" s="1"/>
  <c r="U47" i="21"/>
  <c r="X47" i="21"/>
  <c r="U46" i="21"/>
  <c r="X46" i="21" s="1"/>
  <c r="U45" i="21"/>
  <c r="X45" i="21"/>
  <c r="U44" i="21"/>
  <c r="X44" i="21" s="1"/>
  <c r="U43" i="21"/>
  <c r="X43" i="21"/>
  <c r="U42" i="21"/>
  <c r="X42" i="21" s="1"/>
  <c r="U41" i="21"/>
  <c r="X41" i="21"/>
  <c r="U40" i="21"/>
  <c r="X40" i="21" s="1"/>
  <c r="U39" i="21"/>
  <c r="X39" i="21"/>
  <c r="U38" i="21"/>
  <c r="X38" i="21" s="1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U56" i="20"/>
  <c r="X56" i="20"/>
  <c r="U55" i="20"/>
  <c r="X55" i="20"/>
  <c r="U54" i="20"/>
  <c r="X54" i="20"/>
  <c r="U53" i="20"/>
  <c r="X53" i="20"/>
  <c r="U52" i="20"/>
  <c r="X52" i="20"/>
  <c r="U51" i="20"/>
  <c r="X51" i="20"/>
  <c r="U50" i="20"/>
  <c r="X50" i="20"/>
  <c r="U49" i="20"/>
  <c r="X49" i="20"/>
  <c r="U48" i="20"/>
  <c r="X48" i="20"/>
  <c r="U47" i="20"/>
  <c r="X47" i="20"/>
  <c r="U46" i="20"/>
  <c r="X46" i="20"/>
  <c r="U45" i="20"/>
  <c r="X45" i="20"/>
  <c r="U44" i="20"/>
  <c r="X44" i="20"/>
  <c r="U43" i="20"/>
  <c r="X43" i="20"/>
  <c r="U42" i="20"/>
  <c r="X42" i="20"/>
  <c r="U41" i="20"/>
  <c r="X41" i="20"/>
  <c r="U40" i="20"/>
  <c r="X40" i="20"/>
  <c r="U39" i="20"/>
  <c r="X39" i="20"/>
  <c r="U38" i="20"/>
  <c r="X38" i="20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U56" i="19"/>
  <c r="X56" i="19"/>
  <c r="U55" i="19"/>
  <c r="X55" i="19"/>
  <c r="U54" i="19"/>
  <c r="X54" i="19"/>
  <c r="U53" i="19"/>
  <c r="X53" i="19"/>
  <c r="U52" i="19"/>
  <c r="X52" i="19"/>
  <c r="U51" i="19"/>
  <c r="X51" i="19"/>
  <c r="U50" i="19"/>
  <c r="X50" i="19"/>
  <c r="U49" i="19"/>
  <c r="X49" i="19"/>
  <c r="U48" i="19"/>
  <c r="X48" i="19"/>
  <c r="U47" i="19"/>
  <c r="X47" i="19"/>
  <c r="U46" i="19"/>
  <c r="X46" i="19"/>
  <c r="U45" i="19"/>
  <c r="X45" i="19"/>
  <c r="U44" i="19"/>
  <c r="X44" i="19"/>
  <c r="U43" i="19"/>
  <c r="X43" i="19"/>
  <c r="U42" i="19"/>
  <c r="X42" i="19"/>
  <c r="U41" i="19"/>
  <c r="X41" i="19"/>
  <c r="U40" i="19"/>
  <c r="X40" i="19"/>
  <c r="U39" i="19"/>
  <c r="X39" i="19"/>
  <c r="U38" i="19"/>
  <c r="X38" i="19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U56" i="18"/>
  <c r="X56" i="18"/>
  <c r="U55" i="18"/>
  <c r="X55" i="18"/>
  <c r="U54" i="18"/>
  <c r="X54" i="18"/>
  <c r="U53" i="18"/>
  <c r="X53" i="18"/>
  <c r="U52" i="18"/>
  <c r="X52" i="18"/>
  <c r="U51" i="18"/>
  <c r="X51" i="18"/>
  <c r="U50" i="18"/>
  <c r="X50" i="18"/>
  <c r="U49" i="18"/>
  <c r="X49" i="18"/>
  <c r="U48" i="18"/>
  <c r="X48" i="18"/>
  <c r="U47" i="18"/>
  <c r="X47" i="18"/>
  <c r="U46" i="18"/>
  <c r="X46" i="18"/>
  <c r="U45" i="18"/>
  <c r="X45" i="18"/>
  <c r="U44" i="18"/>
  <c r="X44" i="18"/>
  <c r="U43" i="18"/>
  <c r="X43" i="18"/>
  <c r="U42" i="18"/>
  <c r="X42" i="18"/>
  <c r="U41" i="18"/>
  <c r="X41" i="18"/>
  <c r="U40" i="18"/>
  <c r="X40" i="18"/>
  <c r="U39" i="18"/>
  <c r="X39" i="18"/>
  <c r="U38" i="18"/>
  <c r="X38" i="18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U56" i="17"/>
  <c r="X56" i="17"/>
  <c r="U55" i="17"/>
  <c r="X55" i="17"/>
  <c r="U54" i="17"/>
  <c r="X54" i="17"/>
  <c r="U53" i="17"/>
  <c r="X53" i="17"/>
  <c r="U52" i="17"/>
  <c r="X52" i="17"/>
  <c r="U51" i="17"/>
  <c r="X51" i="17"/>
  <c r="U50" i="17"/>
  <c r="X50" i="17"/>
  <c r="U49" i="17"/>
  <c r="X49" i="17"/>
  <c r="U48" i="17"/>
  <c r="X48" i="17"/>
  <c r="U47" i="17"/>
  <c r="X47" i="17"/>
  <c r="U46" i="17"/>
  <c r="X46" i="17"/>
  <c r="U45" i="17"/>
  <c r="X45" i="17"/>
  <c r="U44" i="17"/>
  <c r="X44" i="17"/>
  <c r="U43" i="17"/>
  <c r="X43" i="17"/>
  <c r="U42" i="17"/>
  <c r="X42" i="17"/>
  <c r="U41" i="17"/>
  <c r="X41" i="17"/>
  <c r="U40" i="17"/>
  <c r="X40" i="17"/>
  <c r="U39" i="17"/>
  <c r="X39" i="17"/>
  <c r="U38" i="17"/>
  <c r="X38" i="17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U56" i="16"/>
  <c r="X56" i="16"/>
  <c r="U55" i="16"/>
  <c r="X55" i="16"/>
  <c r="U54" i="16"/>
  <c r="X54" i="16"/>
  <c r="U53" i="16"/>
  <c r="X53" i="16"/>
  <c r="U52" i="16"/>
  <c r="X52" i="16"/>
  <c r="U51" i="16"/>
  <c r="X51" i="16"/>
  <c r="U50" i="16"/>
  <c r="X50" i="16"/>
  <c r="U49" i="16"/>
  <c r="X49" i="16"/>
  <c r="U48" i="16"/>
  <c r="X48" i="16"/>
  <c r="U47" i="16"/>
  <c r="X47" i="16"/>
  <c r="U46" i="16"/>
  <c r="X46" i="16"/>
  <c r="U45" i="16"/>
  <c r="X45" i="16"/>
  <c r="U44" i="16"/>
  <c r="X44" i="16"/>
  <c r="U43" i="16"/>
  <c r="X43" i="16"/>
  <c r="U42" i="16"/>
  <c r="X42" i="16"/>
  <c r="U41" i="16"/>
  <c r="X41" i="16"/>
  <c r="U40" i="16"/>
  <c r="X40" i="16"/>
  <c r="U39" i="16"/>
  <c r="X39" i="16"/>
  <c r="U38" i="16"/>
  <c r="X38" i="16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U56" i="12"/>
  <c r="X56" i="12"/>
  <c r="U55" i="12"/>
  <c r="X55" i="12"/>
  <c r="U54" i="12"/>
  <c r="X54" i="12"/>
  <c r="U53" i="12"/>
  <c r="X53" i="12"/>
  <c r="U52" i="12"/>
  <c r="X52" i="12"/>
  <c r="U51" i="12"/>
  <c r="X51" i="12"/>
  <c r="U50" i="12"/>
  <c r="X50" i="12"/>
  <c r="U49" i="12"/>
  <c r="X49" i="12"/>
  <c r="U48" i="12"/>
  <c r="X48" i="12"/>
  <c r="U47" i="12"/>
  <c r="X47" i="12"/>
  <c r="U46" i="12"/>
  <c r="X46" i="12"/>
  <c r="U45" i="12"/>
  <c r="X45" i="12"/>
  <c r="U44" i="12"/>
  <c r="X44" i="12"/>
  <c r="U43" i="12"/>
  <c r="X43" i="12"/>
  <c r="U42" i="12"/>
  <c r="X42" i="12"/>
  <c r="U41" i="12"/>
  <c r="X41" i="12"/>
  <c r="U40" i="12"/>
  <c r="X40" i="12"/>
  <c r="U39" i="12"/>
  <c r="X39" i="12"/>
  <c r="U38" i="12"/>
  <c r="X38" i="12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U56" i="11"/>
  <c r="X56" i="11"/>
  <c r="U55" i="11"/>
  <c r="X55" i="11"/>
  <c r="U54" i="11"/>
  <c r="X54" i="11"/>
  <c r="U53" i="11"/>
  <c r="X53" i="11"/>
  <c r="U52" i="11"/>
  <c r="X52" i="11"/>
  <c r="U51" i="11"/>
  <c r="X51" i="11"/>
  <c r="U50" i="11"/>
  <c r="X50" i="11"/>
  <c r="U49" i="11"/>
  <c r="X49" i="11"/>
  <c r="U48" i="11"/>
  <c r="X48" i="11"/>
  <c r="U47" i="11"/>
  <c r="X47" i="11"/>
  <c r="U46" i="11"/>
  <c r="X46" i="11"/>
  <c r="U45" i="11"/>
  <c r="X45" i="11"/>
  <c r="U44" i="11"/>
  <c r="X44" i="11"/>
  <c r="U43" i="11"/>
  <c r="X43" i="11"/>
  <c r="U42" i="11"/>
  <c r="X42" i="11"/>
  <c r="U41" i="11"/>
  <c r="X41" i="11"/>
  <c r="U40" i="11"/>
  <c r="X40" i="11"/>
  <c r="U39" i="11"/>
  <c r="X39" i="11"/>
  <c r="U38" i="11"/>
  <c r="X38" i="11"/>
  <c r="T57" i="10"/>
  <c r="S57" i="10"/>
  <c r="Q57" i="10"/>
  <c r="P57" i="10"/>
  <c r="O57" i="10"/>
  <c r="N57" i="10"/>
  <c r="M57" i="10"/>
  <c r="L57" i="10"/>
  <c r="K57" i="10"/>
  <c r="J57" i="10"/>
  <c r="H57" i="10"/>
  <c r="G57" i="10"/>
  <c r="F57" i="10"/>
  <c r="E57" i="10"/>
  <c r="D57" i="10"/>
  <c r="C57" i="10"/>
  <c r="U57" i="10"/>
  <c r="V38" i="10"/>
  <c r="V38" i="11"/>
  <c r="V38" i="12"/>
  <c r="V38" i="16"/>
  <c r="V38" i="17"/>
  <c r="V38" i="18"/>
  <c r="V38" i="19"/>
  <c r="V38" i="20"/>
  <c r="V38" i="21"/>
  <c r="V38" i="22"/>
  <c r="V38" i="23"/>
  <c r="V38" i="24"/>
  <c r="V38" i="25"/>
  <c r="V38" i="26"/>
  <c r="V38" i="28"/>
  <c r="V38" i="29" s="1"/>
  <c r="V38" i="30" s="1"/>
  <c r="V38" i="31" s="1"/>
  <c r="AB38" i="1" s="1"/>
  <c r="V39" i="10"/>
  <c r="V39" i="11"/>
  <c r="V39" i="12"/>
  <c r="V39" i="16"/>
  <c r="V39" i="17"/>
  <c r="V39" i="18"/>
  <c r="V39" i="19"/>
  <c r="V39" i="21"/>
  <c r="V39" i="22"/>
  <c r="V39" i="23"/>
  <c r="V39" i="24"/>
  <c r="V39" i="25"/>
  <c r="V39" i="26"/>
  <c r="V39" i="28"/>
  <c r="V39" i="29" s="1"/>
  <c r="V39" i="30" s="1"/>
  <c r="V39" i="31" s="1"/>
  <c r="AB39" i="1" s="1"/>
  <c r="B38" i="10"/>
  <c r="B38" i="11"/>
  <c r="B38" i="12"/>
  <c r="B38" i="16"/>
  <c r="B39" i="10"/>
  <c r="B39" i="11"/>
  <c r="U37" i="10"/>
  <c r="X37" i="10"/>
  <c r="U38" i="10"/>
  <c r="X38" i="10"/>
  <c r="U39" i="10"/>
  <c r="X39" i="10"/>
  <c r="U40" i="10"/>
  <c r="X40" i="10"/>
  <c r="U41" i="10"/>
  <c r="X41" i="10"/>
  <c r="U42" i="10"/>
  <c r="X42" i="10"/>
  <c r="U43" i="10"/>
  <c r="X43" i="10"/>
  <c r="U44" i="10"/>
  <c r="X44" i="10"/>
  <c r="U45" i="10"/>
  <c r="X45" i="10"/>
  <c r="U46" i="10"/>
  <c r="X46" i="10"/>
  <c r="U47" i="10"/>
  <c r="X47" i="10"/>
  <c r="U48" i="10"/>
  <c r="X48" i="10"/>
  <c r="U49" i="10"/>
  <c r="X49" i="10"/>
  <c r="U50" i="10"/>
  <c r="X50" i="10"/>
  <c r="U51" i="10"/>
  <c r="X51" i="10"/>
  <c r="U52" i="10"/>
  <c r="X52" i="10"/>
  <c r="U53" i="10"/>
  <c r="X53" i="10"/>
  <c r="U54" i="10"/>
  <c r="X54" i="10"/>
  <c r="U55" i="10"/>
  <c r="X55" i="10"/>
  <c r="U56" i="10"/>
  <c r="X56" i="10"/>
  <c r="B39" i="12"/>
  <c r="U57" i="21"/>
  <c r="B38" i="17"/>
  <c r="U57" i="11"/>
  <c r="U57" i="24"/>
  <c r="U57" i="25"/>
  <c r="U57" i="31"/>
  <c r="U57" i="30"/>
  <c r="U57" i="29"/>
  <c r="U57" i="28"/>
  <c r="U57" i="27"/>
  <c r="U57" i="26"/>
  <c r="U57" i="23"/>
  <c r="U57" i="22"/>
  <c r="U57" i="20"/>
  <c r="U57" i="19"/>
  <c r="U57" i="18"/>
  <c r="U57" i="17"/>
  <c r="U57" i="16"/>
  <c r="U57" i="12"/>
  <c r="U38" i="9"/>
  <c r="X38" i="9"/>
  <c r="W38" i="9"/>
  <c r="U39" i="9"/>
  <c r="X39" i="9"/>
  <c r="W39" i="9"/>
  <c r="U40" i="9"/>
  <c r="X40" i="9"/>
  <c r="W40" i="9"/>
  <c r="W40" i="10"/>
  <c r="U41" i="9"/>
  <c r="X41" i="9"/>
  <c r="U42" i="9"/>
  <c r="X42" i="9"/>
  <c r="U43" i="9"/>
  <c r="X43" i="9"/>
  <c r="U44" i="9"/>
  <c r="X44" i="9"/>
  <c r="U45" i="9"/>
  <c r="X45" i="9"/>
  <c r="U46" i="9"/>
  <c r="X46" i="9"/>
  <c r="U47" i="9"/>
  <c r="X47" i="9"/>
  <c r="U48" i="9"/>
  <c r="X48" i="9"/>
  <c r="U49" i="9"/>
  <c r="X49" i="9"/>
  <c r="U50" i="9"/>
  <c r="X50" i="9"/>
  <c r="U51" i="9"/>
  <c r="X51" i="9"/>
  <c r="U52" i="9"/>
  <c r="X52" i="9"/>
  <c r="U53" i="9"/>
  <c r="X53" i="9"/>
  <c r="U54" i="9"/>
  <c r="X54" i="9"/>
  <c r="U55" i="9"/>
  <c r="X55" i="9"/>
  <c r="U56" i="9"/>
  <c r="X56" i="9"/>
  <c r="D57" i="9"/>
  <c r="E57" i="9"/>
  <c r="F57" i="9"/>
  <c r="G57" i="9"/>
  <c r="H57" i="9"/>
  <c r="J57" i="9"/>
  <c r="K57" i="9"/>
  <c r="L57" i="9"/>
  <c r="M57" i="9"/>
  <c r="N57" i="9"/>
  <c r="O57" i="9"/>
  <c r="P57" i="9"/>
  <c r="Q57" i="9"/>
  <c r="S57" i="9"/>
  <c r="T57" i="9"/>
  <c r="C57" i="9"/>
  <c r="V41" i="10"/>
  <c r="V41" i="11"/>
  <c r="V41" i="12"/>
  <c r="V41" i="16"/>
  <c r="V41" i="17"/>
  <c r="V41" i="19"/>
  <c r="V41" i="20"/>
  <c r="V41" i="21"/>
  <c r="V41" i="22"/>
  <c r="V41" i="23"/>
  <c r="V41" i="24"/>
  <c r="V41" i="25"/>
  <c r="V41" i="26"/>
  <c r="V41" i="28"/>
  <c r="V41" i="29" s="1"/>
  <c r="V41" i="30" s="1"/>
  <c r="V41" i="31" s="1"/>
  <c r="AB41" i="1" s="1"/>
  <c r="V42" i="10"/>
  <c r="V42" i="11"/>
  <c r="V42" i="12"/>
  <c r="V42" i="16"/>
  <c r="V42" i="17"/>
  <c r="V42" i="19"/>
  <c r="V42" i="20"/>
  <c r="V42" i="21"/>
  <c r="V42" i="22"/>
  <c r="V42" i="23"/>
  <c r="V42" i="24"/>
  <c r="V42" i="25"/>
  <c r="V42" i="26"/>
  <c r="V42" i="28"/>
  <c r="V42" i="29" s="1"/>
  <c r="V42" i="30" s="1"/>
  <c r="V42" i="31" s="1"/>
  <c r="AB42" i="1" s="1"/>
  <c r="V43" i="10"/>
  <c r="V43" i="11"/>
  <c r="V43" i="12"/>
  <c r="V43" i="16"/>
  <c r="V43" i="17"/>
  <c r="V43" i="19"/>
  <c r="V43" i="20"/>
  <c r="V43" i="21"/>
  <c r="V43" i="22"/>
  <c r="V43" i="23"/>
  <c r="V43" i="24"/>
  <c r="V43" i="25"/>
  <c r="V43" i="26"/>
  <c r="V43" i="28"/>
  <c r="V43" i="29" s="1"/>
  <c r="V43" i="30" s="1"/>
  <c r="V43" i="31" s="1"/>
  <c r="AB43" i="1" s="1"/>
  <c r="V45" i="10"/>
  <c r="V45" i="11"/>
  <c r="V45" i="12"/>
  <c r="V45" i="16"/>
  <c r="V45" i="17"/>
  <c r="V45" i="18"/>
  <c r="V45" i="20"/>
  <c r="V45" i="21"/>
  <c r="V45" i="22"/>
  <c r="V45" i="23"/>
  <c r="V45" i="24"/>
  <c r="V45" i="25"/>
  <c r="V45" i="26"/>
  <c r="V45" i="28"/>
  <c r="V45" i="29" s="1"/>
  <c r="V45" i="30" s="1"/>
  <c r="V45" i="31" s="1"/>
  <c r="AB45" i="1" s="1"/>
  <c r="V46" i="10"/>
  <c r="V46" i="11"/>
  <c r="V46" i="12"/>
  <c r="V46" i="16"/>
  <c r="V46" i="17"/>
  <c r="V46" i="18"/>
  <c r="V46" i="19"/>
  <c r="V46" i="21"/>
  <c r="V46" i="22" s="1"/>
  <c r="V46" i="23" s="1"/>
  <c r="V46" i="24"/>
  <c r="V46" i="25" s="1"/>
  <c r="V46" i="26" s="1"/>
  <c r="V46" i="28"/>
  <c r="V46" i="29" s="1"/>
  <c r="V46" i="30" s="1"/>
  <c r="V46" i="31" s="1"/>
  <c r="AB46" i="1" s="1"/>
  <c r="V47" i="10"/>
  <c r="V47" i="11"/>
  <c r="V47" i="12"/>
  <c r="V47" i="16"/>
  <c r="V47" i="17"/>
  <c r="V47" i="18"/>
  <c r="V47" i="19"/>
  <c r="V47" i="21"/>
  <c r="V47" i="22"/>
  <c r="V47" i="23"/>
  <c r="V47" i="24"/>
  <c r="V47" i="25"/>
  <c r="V47" i="26"/>
  <c r="V47" i="28"/>
  <c r="V47" i="29" s="1"/>
  <c r="V47" i="30" s="1"/>
  <c r="V47" i="31" s="1"/>
  <c r="AB47" i="1" s="1"/>
  <c r="V49" i="10"/>
  <c r="V49" i="11"/>
  <c r="V49" i="12"/>
  <c r="V49" i="16"/>
  <c r="V49" i="17"/>
  <c r="V49" i="18"/>
  <c r="V49" i="19"/>
  <c r="V49" i="21"/>
  <c r="V49" i="22"/>
  <c r="V49" i="23"/>
  <c r="V49" i="24"/>
  <c r="V49" i="25"/>
  <c r="V49" i="26"/>
  <c r="V49" i="28"/>
  <c r="V49" i="29" s="1"/>
  <c r="V49" i="30" s="1"/>
  <c r="V49" i="31" s="1"/>
  <c r="AB49" i="1" s="1"/>
  <c r="V50" i="10"/>
  <c r="V50" i="11"/>
  <c r="V50" i="12"/>
  <c r="V50" i="16"/>
  <c r="V50" i="17"/>
  <c r="V50" i="18"/>
  <c r="V50" i="19"/>
  <c r="V50" i="21"/>
  <c r="V50" i="22"/>
  <c r="V50" i="23"/>
  <c r="V50" i="24"/>
  <c r="V50" i="25"/>
  <c r="V50" i="26"/>
  <c r="V50" i="28"/>
  <c r="V50" i="29" s="1"/>
  <c r="V50" i="30" s="1"/>
  <c r="V50" i="31" s="1"/>
  <c r="AB50" i="1" s="1"/>
  <c r="V51" i="10"/>
  <c r="V51" i="11"/>
  <c r="V51" i="12"/>
  <c r="V51" i="16"/>
  <c r="V51" i="17"/>
  <c r="V51" i="18"/>
  <c r="V51" i="19"/>
  <c r="V51" i="20"/>
  <c r="V51" i="22"/>
  <c r="V51" i="23"/>
  <c r="V51" i="24"/>
  <c r="V51" i="25"/>
  <c r="V51" i="26"/>
  <c r="V51" i="28"/>
  <c r="V51" i="29" s="1"/>
  <c r="V51" i="30" s="1"/>
  <c r="V51" i="31" s="1"/>
  <c r="AB51" i="1" s="1"/>
  <c r="V53" i="10"/>
  <c r="V53" i="11"/>
  <c r="V53" i="12"/>
  <c r="V53" i="16"/>
  <c r="V53" i="17"/>
  <c r="V53" i="18"/>
  <c r="V53" i="19"/>
  <c r="V53" i="20"/>
  <c r="V53" i="21"/>
  <c r="V53" i="22"/>
  <c r="V53" i="24"/>
  <c r="V53" i="25"/>
  <c r="V53" i="26"/>
  <c r="V53" i="28"/>
  <c r="V53" i="29" s="1"/>
  <c r="V53" i="30" s="1"/>
  <c r="V53" i="31" s="1"/>
  <c r="AB53" i="1" s="1"/>
  <c r="V54" i="10"/>
  <c r="V54" i="11"/>
  <c r="V54" i="12"/>
  <c r="V54" i="16"/>
  <c r="V54" i="17"/>
  <c r="V54" i="18"/>
  <c r="V54" i="19"/>
  <c r="V54" i="20"/>
  <c r="V54" i="21"/>
  <c r="V54" i="22"/>
  <c r="V54" i="23"/>
  <c r="V54" i="24"/>
  <c r="V54" i="25"/>
  <c r="V54" i="26"/>
  <c r="V54" i="27"/>
  <c r="V54" i="28"/>
  <c r="V54" i="29"/>
  <c r="V54" i="30"/>
  <c r="V54" i="31"/>
  <c r="AB54" i="1"/>
  <c r="V55" i="10"/>
  <c r="V55" i="11"/>
  <c r="V55" i="12"/>
  <c r="V55" i="16"/>
  <c r="V55" i="17"/>
  <c r="V55" i="18"/>
  <c r="V55" i="19"/>
  <c r="V55" i="20"/>
  <c r="V55" i="21"/>
  <c r="V55" i="22"/>
  <c r="V55" i="23"/>
  <c r="V55" i="24"/>
  <c r="V55" i="25"/>
  <c r="V55" i="26"/>
  <c r="V55" i="27"/>
  <c r="V55" i="28"/>
  <c r="V55" i="29"/>
  <c r="V55" i="30"/>
  <c r="V55" i="31"/>
  <c r="AB55" i="1"/>
  <c r="B41" i="10"/>
  <c r="W41" i="10"/>
  <c r="B41" i="11"/>
  <c r="B42" i="10"/>
  <c r="W42" i="10"/>
  <c r="B42" i="11"/>
  <c r="B42" i="12"/>
  <c r="B42" i="16"/>
  <c r="B43" i="10"/>
  <c r="B43" i="11"/>
  <c r="B44" i="10"/>
  <c r="W44" i="10"/>
  <c r="B44" i="11"/>
  <c r="B44" i="12"/>
  <c r="B44" i="16"/>
  <c r="B45" i="10"/>
  <c r="W45" i="10"/>
  <c r="B45" i="11"/>
  <c r="B46" i="10"/>
  <c r="W46" i="10"/>
  <c r="B46" i="11"/>
  <c r="B46" i="12"/>
  <c r="B46" i="16"/>
  <c r="B47" i="10"/>
  <c r="B47" i="11"/>
  <c r="B48" i="10"/>
  <c r="W48" i="10"/>
  <c r="B48" i="11"/>
  <c r="B48" i="12"/>
  <c r="B48" i="16"/>
  <c r="B49" i="10"/>
  <c r="W49" i="10"/>
  <c r="B49" i="11"/>
  <c r="B50" i="10"/>
  <c r="W50" i="10"/>
  <c r="B50" i="11"/>
  <c r="B50" i="12"/>
  <c r="B50" i="16"/>
  <c r="B51" i="10"/>
  <c r="B51" i="11"/>
  <c r="B52" i="10"/>
  <c r="W52" i="10"/>
  <c r="B52" i="11"/>
  <c r="B52" i="12"/>
  <c r="B52" i="16"/>
  <c r="B53" i="10"/>
  <c r="W53" i="10"/>
  <c r="B53" i="11"/>
  <c r="B54" i="10"/>
  <c r="W54" i="10"/>
  <c r="B54" i="11"/>
  <c r="B54" i="12"/>
  <c r="B54" i="16"/>
  <c r="B55" i="10"/>
  <c r="B55" i="11"/>
  <c r="B56" i="10"/>
  <c r="W56" i="10"/>
  <c r="B56" i="11"/>
  <c r="B56" i="12"/>
  <c r="B56" i="16"/>
  <c r="B40" i="11"/>
  <c r="B40" i="12"/>
  <c r="B40" i="16"/>
  <c r="B40" i="17"/>
  <c r="B40" i="18"/>
  <c r="B40" i="19"/>
  <c r="B40" i="20"/>
  <c r="B40" i="21"/>
  <c r="B40" i="22"/>
  <c r="B40" i="23"/>
  <c r="B40" i="24"/>
  <c r="B40" i="25"/>
  <c r="B40" i="26"/>
  <c r="B40" i="27"/>
  <c r="B40" i="28"/>
  <c r="B40" i="29"/>
  <c r="B40" i="30"/>
  <c r="B40" i="31"/>
  <c r="F40" i="1"/>
  <c r="V15" i="6"/>
  <c r="V15" i="7"/>
  <c r="V15" i="8"/>
  <c r="V15" i="9"/>
  <c r="V15" i="10"/>
  <c r="V15" i="11"/>
  <c r="V15" i="12"/>
  <c r="V15" i="16"/>
  <c r="V14" i="6"/>
  <c r="V14" i="7"/>
  <c r="V14" i="8"/>
  <c r="V14" i="9"/>
  <c r="V14" i="12"/>
  <c r="V14" i="16"/>
  <c r="V14" i="18"/>
  <c r="V14" i="19"/>
  <c r="V14" i="20"/>
  <c r="V14" i="21"/>
  <c r="V14" i="22"/>
  <c r="V14" i="23"/>
  <c r="V14" i="24"/>
  <c r="V14" i="26"/>
  <c r="V14" i="28"/>
  <c r="V14" i="29" s="1"/>
  <c r="V14" i="30" s="1"/>
  <c r="V14" i="31" s="1"/>
  <c r="AB14" i="1" s="1"/>
  <c r="V13" i="6"/>
  <c r="V12" i="6"/>
  <c r="V12" i="7"/>
  <c r="V12" i="8"/>
  <c r="V12" i="9"/>
  <c r="V12" i="10"/>
  <c r="V12" i="11"/>
  <c r="V12" i="12"/>
  <c r="V12" i="16"/>
  <c r="V11" i="6"/>
  <c r="V11" i="7"/>
  <c r="V11" i="8"/>
  <c r="V11" i="9"/>
  <c r="V11" i="10"/>
  <c r="V11" i="11"/>
  <c r="V11" i="12"/>
  <c r="V11" i="16"/>
  <c r="V11" i="18"/>
  <c r="V11" i="19"/>
  <c r="V11" i="20"/>
  <c r="V11" i="21"/>
  <c r="V11" i="22"/>
  <c r="V11" i="23"/>
  <c r="V11" i="24"/>
  <c r="V11" i="25"/>
  <c r="V11" i="26"/>
  <c r="V11" i="28"/>
  <c r="V11" i="29"/>
  <c r="V11" i="30" s="1"/>
  <c r="V11" i="31" s="1"/>
  <c r="AB11" i="1" s="1"/>
  <c r="V10" i="6"/>
  <c r="V10" i="7"/>
  <c r="V10" i="8"/>
  <c r="V10" i="9"/>
  <c r="V10" i="10"/>
  <c r="V10" i="12"/>
  <c r="V10" i="16"/>
  <c r="V10" i="18"/>
  <c r="V10" i="19"/>
  <c r="V10" i="20"/>
  <c r="V10" i="21"/>
  <c r="V10" i="22"/>
  <c r="V10" i="23"/>
  <c r="V10" i="24"/>
  <c r="V10" i="25"/>
  <c r="V10" i="26"/>
  <c r="V10" i="28"/>
  <c r="V10" i="29" s="1"/>
  <c r="V10" i="30" s="1"/>
  <c r="V10" i="31" s="1"/>
  <c r="AB10" i="1" s="1"/>
  <c r="V9" i="6"/>
  <c r="V8" i="6"/>
  <c r="V7" i="6"/>
  <c r="V7" i="7"/>
  <c r="V7" i="8"/>
  <c r="V7" i="9"/>
  <c r="V7" i="10"/>
  <c r="V7" i="11"/>
  <c r="V7" i="12"/>
  <c r="V7" i="16"/>
  <c r="E2" i="15"/>
  <c r="D2" i="33"/>
  <c r="D2" i="32"/>
  <c r="B23" i="7"/>
  <c r="B23" i="8"/>
  <c r="B23" i="9"/>
  <c r="B23" i="10"/>
  <c r="B23" i="11"/>
  <c r="B23" i="12"/>
  <c r="B23" i="16"/>
  <c r="B23" i="17"/>
  <c r="B23" i="18"/>
  <c r="B23" i="19"/>
  <c r="B23" i="20"/>
  <c r="B23" i="21"/>
  <c r="B23" i="22"/>
  <c r="B23" i="23"/>
  <c r="B23" i="24"/>
  <c r="B23" i="25"/>
  <c r="B23" i="26"/>
  <c r="B23" i="27"/>
  <c r="B23" i="28"/>
  <c r="B23" i="29"/>
  <c r="B23" i="30"/>
  <c r="B23" i="31"/>
  <c r="F23" i="1"/>
  <c r="B485" i="2"/>
  <c r="B27" i="9"/>
  <c r="B27" i="10"/>
  <c r="B27" i="11"/>
  <c r="B27" i="12"/>
  <c r="B27" i="16"/>
  <c r="V18" i="8"/>
  <c r="V18" i="9"/>
  <c r="V18" i="10"/>
  <c r="V18" i="11"/>
  <c r="V18" i="12"/>
  <c r="V18" i="16"/>
  <c r="V18" i="18"/>
  <c r="V18" i="19"/>
  <c r="V18" i="20"/>
  <c r="V18" i="21"/>
  <c r="V18" i="22"/>
  <c r="V18" i="23"/>
  <c r="V18" i="24"/>
  <c r="V18" i="25"/>
  <c r="V18" i="26"/>
  <c r="V18" i="28"/>
  <c r="V18" i="29" s="1"/>
  <c r="V18" i="30" s="1"/>
  <c r="V18" i="31" s="1"/>
  <c r="AB18" i="1" s="1"/>
  <c r="V22" i="7"/>
  <c r="V22" i="8"/>
  <c r="V22" i="9"/>
  <c r="V22" i="10"/>
  <c r="V22" i="11"/>
  <c r="V22" i="12"/>
  <c r="V22" i="16"/>
  <c r="V22" i="17"/>
  <c r="V22" i="18"/>
  <c r="V22" i="19"/>
  <c r="V22" i="20"/>
  <c r="V22" i="21"/>
  <c r="V22" i="22"/>
  <c r="V22" i="23"/>
  <c r="V22" i="24"/>
  <c r="V22" i="25"/>
  <c r="V22" i="26"/>
  <c r="V22" i="28"/>
  <c r="V22" i="29" s="1"/>
  <c r="V22" i="30" s="1"/>
  <c r="V22" i="31" s="1"/>
  <c r="AB22" i="1" s="1"/>
  <c r="V26" i="8"/>
  <c r="V26" i="9"/>
  <c r="V26" i="10"/>
  <c r="V26" i="11"/>
  <c r="V26" i="12"/>
  <c r="V26" i="16"/>
  <c r="V26" i="17"/>
  <c r="V26" i="18"/>
  <c r="V26" i="19"/>
  <c r="V26" i="20"/>
  <c r="V26" i="21"/>
  <c r="V26" i="22"/>
  <c r="V26" i="23"/>
  <c r="V26" i="24"/>
  <c r="V26" i="25"/>
  <c r="V26" i="26"/>
  <c r="V26" i="28"/>
  <c r="V26" i="29"/>
  <c r="V26" i="30" s="1"/>
  <c r="V26" i="31" s="1"/>
  <c r="AB26" i="1" s="1"/>
  <c r="F2" i="14"/>
  <c r="D19" i="33"/>
  <c r="D19" i="32"/>
  <c r="C2" i="5"/>
  <c r="C2" i="20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C79" i="6"/>
  <c r="U7" i="5"/>
  <c r="W7" i="5"/>
  <c r="U8" i="5"/>
  <c r="U9" i="5"/>
  <c r="U10" i="5"/>
  <c r="U11" i="5"/>
  <c r="V19" i="7"/>
  <c r="V19" i="8"/>
  <c r="V19" i="9"/>
  <c r="V19" i="10"/>
  <c r="V19" i="12"/>
  <c r="V19" i="16"/>
  <c r="V19" i="18"/>
  <c r="V19" i="19"/>
  <c r="V19" i="20"/>
  <c r="V19" i="21"/>
  <c r="V19" i="22"/>
  <c r="V19" i="23"/>
  <c r="V19" i="24"/>
  <c r="V19" i="25"/>
  <c r="V19" i="26"/>
  <c r="V19" i="28"/>
  <c r="V19" i="29" s="1"/>
  <c r="V19" i="30" s="1"/>
  <c r="V19" i="31" s="1"/>
  <c r="AB19" i="1" s="1"/>
  <c r="V20" i="7"/>
  <c r="V20" i="8"/>
  <c r="V20" i="9"/>
  <c r="V20" i="10"/>
  <c r="V20" i="11"/>
  <c r="V20" i="12"/>
  <c r="V20" i="16"/>
  <c r="V20" i="18"/>
  <c r="V20" i="19"/>
  <c r="V20" i="20"/>
  <c r="V20" i="21"/>
  <c r="V20" i="22"/>
  <c r="V20" i="23"/>
  <c r="V20" i="24"/>
  <c r="V20" i="25"/>
  <c r="V20" i="26"/>
  <c r="V20" i="28"/>
  <c r="V20" i="29"/>
  <c r="V20" i="30" s="1"/>
  <c r="V20" i="31" s="1"/>
  <c r="AB20" i="1" s="1"/>
  <c r="B17" i="7"/>
  <c r="B17" i="8"/>
  <c r="B17" i="9"/>
  <c r="B17" i="10"/>
  <c r="B17" i="11"/>
  <c r="B17" i="12"/>
  <c r="B17" i="16"/>
  <c r="B17" i="17"/>
  <c r="B17" i="18"/>
  <c r="B17" i="19"/>
  <c r="B17" i="20"/>
  <c r="B17" i="21"/>
  <c r="B17" i="22"/>
  <c r="B17" i="23"/>
  <c r="B17" i="24"/>
  <c r="B17" i="25"/>
  <c r="B17" i="26"/>
  <c r="B17" i="27"/>
  <c r="B17" i="28"/>
  <c r="B17" i="29"/>
  <c r="B17" i="30"/>
  <c r="B17" i="31"/>
  <c r="F17" i="1"/>
  <c r="B305" i="2"/>
  <c r="B19" i="7"/>
  <c r="B19" i="8"/>
  <c r="B19" i="9"/>
  <c r="B20" i="7"/>
  <c r="B20" i="8"/>
  <c r="B20" i="9"/>
  <c r="B20" i="10"/>
  <c r="B20" i="11"/>
  <c r="B20" i="12"/>
  <c r="B20" i="16"/>
  <c r="B20" i="17"/>
  <c r="B20" i="18"/>
  <c r="B20" i="19"/>
  <c r="B20" i="20"/>
  <c r="B20" i="21"/>
  <c r="B20" i="22"/>
  <c r="B20" i="23"/>
  <c r="B20" i="24"/>
  <c r="B20" i="25"/>
  <c r="B20" i="26"/>
  <c r="B20" i="27"/>
  <c r="B20" i="28"/>
  <c r="B20" i="29"/>
  <c r="B20" i="30"/>
  <c r="B20" i="31"/>
  <c r="F20" i="1"/>
  <c r="B395" i="2"/>
  <c r="B11" i="6"/>
  <c r="U16" i="6"/>
  <c r="X16" i="6"/>
  <c r="B9" i="6"/>
  <c r="B10" i="6"/>
  <c r="B10" i="7"/>
  <c r="Y37" i="1"/>
  <c r="T931" i="2" s="1"/>
  <c r="X37" i="1"/>
  <c r="S931" i="2" s="1"/>
  <c r="W37" i="1"/>
  <c r="R931" i="2" s="1"/>
  <c r="V37" i="1"/>
  <c r="Q931" i="2" s="1"/>
  <c r="U37" i="1"/>
  <c r="P931" i="2" s="1"/>
  <c r="T37" i="1"/>
  <c r="O931" i="2" s="1"/>
  <c r="S37" i="1"/>
  <c r="N931" i="2" s="1"/>
  <c r="R37" i="1"/>
  <c r="M931" i="2" s="1"/>
  <c r="Q37" i="1"/>
  <c r="L931" i="2" s="1"/>
  <c r="P37" i="1"/>
  <c r="K931" i="2" s="1"/>
  <c r="O37" i="1"/>
  <c r="J931" i="2" s="1"/>
  <c r="N37" i="1"/>
  <c r="I931" i="2" s="1"/>
  <c r="M37" i="1"/>
  <c r="H931" i="2" s="1"/>
  <c r="L37" i="1"/>
  <c r="G931" i="2" s="1"/>
  <c r="K37" i="1"/>
  <c r="F931" i="2" s="1"/>
  <c r="J37" i="1"/>
  <c r="E931" i="2" s="1"/>
  <c r="I37" i="1"/>
  <c r="D931" i="2" s="1"/>
  <c r="H37" i="1"/>
  <c r="C931" i="2" s="1"/>
  <c r="T930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D930" i="2"/>
  <c r="C930" i="2"/>
  <c r="T929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D929" i="2"/>
  <c r="C929" i="2"/>
  <c r="T928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D928" i="2"/>
  <c r="C928" i="2"/>
  <c r="T927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D927" i="2"/>
  <c r="C927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6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D916" i="2"/>
  <c r="C916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T914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D914" i="2"/>
  <c r="C914" i="2"/>
  <c r="T913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D913" i="2"/>
  <c r="C913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911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D911" i="2"/>
  <c r="C911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Y36" i="1"/>
  <c r="T901" i="2" s="1"/>
  <c r="X36" i="1"/>
  <c r="S901" i="2" s="1"/>
  <c r="W36" i="1"/>
  <c r="R901" i="2" s="1"/>
  <c r="V36" i="1"/>
  <c r="Q901" i="2" s="1"/>
  <c r="U36" i="1"/>
  <c r="P901" i="2" s="1"/>
  <c r="T36" i="1"/>
  <c r="O901" i="2" s="1"/>
  <c r="S36" i="1"/>
  <c r="N901" i="2" s="1"/>
  <c r="R36" i="1"/>
  <c r="M901" i="2" s="1"/>
  <c r="Q36" i="1"/>
  <c r="L901" i="2" s="1"/>
  <c r="P36" i="1"/>
  <c r="K901" i="2" s="1"/>
  <c r="O36" i="1"/>
  <c r="J901" i="2" s="1"/>
  <c r="N36" i="1"/>
  <c r="I901" i="2" s="1"/>
  <c r="M36" i="1"/>
  <c r="H901" i="2" s="1"/>
  <c r="L36" i="1"/>
  <c r="G901" i="2" s="1"/>
  <c r="K36" i="1"/>
  <c r="F901" i="2" s="1"/>
  <c r="J36" i="1"/>
  <c r="E901" i="2" s="1"/>
  <c r="I36" i="1"/>
  <c r="D901" i="2" s="1"/>
  <c r="H36" i="1"/>
  <c r="C901" i="2" s="1"/>
  <c r="T900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D900" i="2"/>
  <c r="C900" i="2"/>
  <c r="T899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D899" i="2"/>
  <c r="C899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97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D897" i="2"/>
  <c r="C897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D888" i="2"/>
  <c r="C888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D887" i="2"/>
  <c r="C887" i="2"/>
  <c r="T886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D886" i="2"/>
  <c r="C886" i="2"/>
  <c r="T885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D885" i="2"/>
  <c r="C885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D883" i="2"/>
  <c r="C883" i="2"/>
  <c r="T882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Y35" i="1"/>
  <c r="T871" i="2" s="1"/>
  <c r="X35" i="1"/>
  <c r="S871" i="2" s="1"/>
  <c r="W35" i="1"/>
  <c r="R871" i="2" s="1"/>
  <c r="V35" i="1"/>
  <c r="Q871" i="2" s="1"/>
  <c r="U35" i="1"/>
  <c r="P871" i="2" s="1"/>
  <c r="T35" i="1"/>
  <c r="O871" i="2" s="1"/>
  <c r="S35" i="1"/>
  <c r="N871" i="2" s="1"/>
  <c r="R35" i="1"/>
  <c r="M871" i="2" s="1"/>
  <c r="Q35" i="1"/>
  <c r="L871" i="2" s="1"/>
  <c r="P35" i="1"/>
  <c r="K871" i="2" s="1"/>
  <c r="O35" i="1"/>
  <c r="J871" i="2" s="1"/>
  <c r="N35" i="1"/>
  <c r="I871" i="2" s="1"/>
  <c r="M35" i="1"/>
  <c r="H871" i="2" s="1"/>
  <c r="L35" i="1"/>
  <c r="G871" i="2" s="1"/>
  <c r="K35" i="1"/>
  <c r="F871" i="2" s="1"/>
  <c r="J35" i="1"/>
  <c r="E871" i="2" s="1"/>
  <c r="I35" i="1"/>
  <c r="D871" i="2" s="1"/>
  <c r="H35" i="1"/>
  <c r="C871" i="2" s="1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T859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D859" i="2"/>
  <c r="C859" i="2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Y34" i="1"/>
  <c r="T841" i="2" s="1"/>
  <c r="X34" i="1"/>
  <c r="S841" i="2" s="1"/>
  <c r="W34" i="1"/>
  <c r="R841" i="2" s="1"/>
  <c r="V34" i="1"/>
  <c r="Q841" i="2" s="1"/>
  <c r="U34" i="1"/>
  <c r="P841" i="2" s="1"/>
  <c r="T34" i="1"/>
  <c r="O841" i="2" s="1"/>
  <c r="S34" i="1"/>
  <c r="N841" i="2" s="1"/>
  <c r="R34" i="1"/>
  <c r="M841" i="2" s="1"/>
  <c r="Q34" i="1"/>
  <c r="L841" i="2" s="1"/>
  <c r="P34" i="1"/>
  <c r="K841" i="2" s="1"/>
  <c r="O34" i="1"/>
  <c r="J841" i="2" s="1"/>
  <c r="N34" i="1"/>
  <c r="I841" i="2" s="1"/>
  <c r="M34" i="1"/>
  <c r="H841" i="2" s="1"/>
  <c r="L34" i="1"/>
  <c r="G841" i="2" s="1"/>
  <c r="K34" i="1"/>
  <c r="F841" i="2" s="1"/>
  <c r="J34" i="1"/>
  <c r="E841" i="2" s="1"/>
  <c r="I34" i="1"/>
  <c r="D841" i="2" s="1"/>
  <c r="H34" i="1"/>
  <c r="C841" i="2" s="1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T830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D830" i="2"/>
  <c r="C830" i="2"/>
  <c r="T829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D829" i="2"/>
  <c r="C829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27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D827" i="2"/>
  <c r="C827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D818" i="2"/>
  <c r="C818" i="2"/>
  <c r="T817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D817" i="2"/>
  <c r="C817" i="2"/>
  <c r="Y33" i="1"/>
  <c r="T811" i="2" s="1"/>
  <c r="X33" i="1"/>
  <c r="S811" i="2" s="1"/>
  <c r="W33" i="1"/>
  <c r="R811" i="2" s="1"/>
  <c r="V33" i="1"/>
  <c r="Q811" i="2" s="1"/>
  <c r="U33" i="1"/>
  <c r="P811" i="2" s="1"/>
  <c r="T33" i="1"/>
  <c r="O811" i="2" s="1"/>
  <c r="S33" i="1"/>
  <c r="N811" i="2" s="1"/>
  <c r="R33" i="1"/>
  <c r="M811" i="2" s="1"/>
  <c r="Q33" i="1"/>
  <c r="L811" i="2" s="1"/>
  <c r="P33" i="1"/>
  <c r="K811" i="2" s="1"/>
  <c r="O33" i="1"/>
  <c r="J811" i="2" s="1"/>
  <c r="N33" i="1"/>
  <c r="I811" i="2" s="1"/>
  <c r="M33" i="1"/>
  <c r="H811" i="2" s="1"/>
  <c r="L33" i="1"/>
  <c r="G811" i="2" s="1"/>
  <c r="K33" i="1"/>
  <c r="F811" i="2" s="1"/>
  <c r="J33" i="1"/>
  <c r="E811" i="2" s="1"/>
  <c r="I33" i="1"/>
  <c r="D811" i="2" s="1"/>
  <c r="H33" i="1"/>
  <c r="C811" i="2" s="1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804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T8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C799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D790" i="2"/>
  <c r="C790" i="2"/>
  <c r="T789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D787" i="2"/>
  <c r="C787" i="2"/>
  <c r="Y32" i="1"/>
  <c r="T781" i="2" s="1"/>
  <c r="X32" i="1"/>
  <c r="S781" i="2" s="1"/>
  <c r="W32" i="1"/>
  <c r="R781" i="2" s="1"/>
  <c r="V32" i="1"/>
  <c r="Q781" i="2" s="1"/>
  <c r="U32" i="1"/>
  <c r="P781" i="2" s="1"/>
  <c r="T32" i="1"/>
  <c r="O781" i="2" s="1"/>
  <c r="S32" i="1"/>
  <c r="N781" i="2" s="1"/>
  <c r="R32" i="1"/>
  <c r="M781" i="2" s="1"/>
  <c r="Q32" i="1"/>
  <c r="L781" i="2" s="1"/>
  <c r="P32" i="1"/>
  <c r="K781" i="2" s="1"/>
  <c r="O32" i="1"/>
  <c r="J781" i="2" s="1"/>
  <c r="N32" i="1"/>
  <c r="I781" i="2" s="1"/>
  <c r="M32" i="1"/>
  <c r="H781" i="2" s="1"/>
  <c r="L32" i="1"/>
  <c r="G781" i="2" s="1"/>
  <c r="K32" i="1"/>
  <c r="F781" i="2" s="1"/>
  <c r="J32" i="1"/>
  <c r="E781" i="2" s="1"/>
  <c r="I32" i="1"/>
  <c r="D781" i="2" s="1"/>
  <c r="H32" i="1"/>
  <c r="C781" i="2" s="1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Y31" i="1"/>
  <c r="T751" i="2" s="1"/>
  <c r="X31" i="1"/>
  <c r="S751" i="2" s="1"/>
  <c r="W31" i="1"/>
  <c r="R751" i="2" s="1"/>
  <c r="V31" i="1"/>
  <c r="Q751" i="2" s="1"/>
  <c r="U31" i="1"/>
  <c r="P751" i="2" s="1"/>
  <c r="T31" i="1"/>
  <c r="O751" i="2" s="1"/>
  <c r="S31" i="1"/>
  <c r="N751" i="2" s="1"/>
  <c r="R31" i="1"/>
  <c r="M751" i="2" s="1"/>
  <c r="Q31" i="1"/>
  <c r="L751" i="2" s="1"/>
  <c r="P31" i="1"/>
  <c r="K751" i="2" s="1"/>
  <c r="O31" i="1"/>
  <c r="J751" i="2" s="1"/>
  <c r="N31" i="1"/>
  <c r="I751" i="2" s="1"/>
  <c r="M31" i="1"/>
  <c r="H751" i="2" s="1"/>
  <c r="L31" i="1"/>
  <c r="G751" i="2" s="1"/>
  <c r="K31" i="1"/>
  <c r="F751" i="2" s="1"/>
  <c r="J31" i="1"/>
  <c r="E751" i="2" s="1"/>
  <c r="I31" i="1"/>
  <c r="D751" i="2" s="1"/>
  <c r="H31" i="1"/>
  <c r="C751" i="2" s="1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8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C747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C746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D734" i="2"/>
  <c r="C734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T731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D731" i="2"/>
  <c r="C731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Y30" i="1"/>
  <c r="T721" i="2" s="1"/>
  <c r="X30" i="1"/>
  <c r="S721" i="2" s="1"/>
  <c r="W30" i="1"/>
  <c r="R721" i="2" s="1"/>
  <c r="V30" i="1"/>
  <c r="Q721" i="2" s="1"/>
  <c r="U30" i="1"/>
  <c r="P721" i="2" s="1"/>
  <c r="T30" i="1"/>
  <c r="O721" i="2" s="1"/>
  <c r="S30" i="1"/>
  <c r="N721" i="2" s="1"/>
  <c r="R30" i="1"/>
  <c r="M721" i="2" s="1"/>
  <c r="Q30" i="1"/>
  <c r="L721" i="2" s="1"/>
  <c r="P30" i="1"/>
  <c r="K721" i="2" s="1"/>
  <c r="O30" i="1"/>
  <c r="J721" i="2" s="1"/>
  <c r="N30" i="1"/>
  <c r="I721" i="2" s="1"/>
  <c r="M30" i="1"/>
  <c r="H721" i="2" s="1"/>
  <c r="L30" i="1"/>
  <c r="G721" i="2" s="1"/>
  <c r="K30" i="1"/>
  <c r="F721" i="2" s="1"/>
  <c r="J30" i="1"/>
  <c r="E721" i="2" s="1"/>
  <c r="I30" i="1"/>
  <c r="D721" i="2" s="1"/>
  <c r="H30" i="1"/>
  <c r="C721" i="2" s="1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C719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C717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1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C715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T704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D704" i="2"/>
  <c r="C704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D701" i="2"/>
  <c r="C701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Y29" i="1"/>
  <c r="T691" i="2" s="1"/>
  <c r="X29" i="1"/>
  <c r="S691" i="2" s="1"/>
  <c r="W29" i="1"/>
  <c r="R691" i="2" s="1"/>
  <c r="V29" i="1"/>
  <c r="Q691" i="2" s="1"/>
  <c r="U29" i="1"/>
  <c r="P691" i="2" s="1"/>
  <c r="T29" i="1"/>
  <c r="O691" i="2" s="1"/>
  <c r="S29" i="1"/>
  <c r="N691" i="2" s="1"/>
  <c r="R29" i="1"/>
  <c r="M691" i="2" s="1"/>
  <c r="Q29" i="1"/>
  <c r="L691" i="2" s="1"/>
  <c r="P29" i="1"/>
  <c r="K691" i="2" s="1"/>
  <c r="O29" i="1"/>
  <c r="J691" i="2" s="1"/>
  <c r="N29" i="1"/>
  <c r="I691" i="2" s="1"/>
  <c r="M29" i="1"/>
  <c r="H691" i="2" s="1"/>
  <c r="L29" i="1"/>
  <c r="G691" i="2" s="1"/>
  <c r="K29" i="1"/>
  <c r="F691" i="2" s="1"/>
  <c r="J29" i="1"/>
  <c r="E691" i="2" s="1"/>
  <c r="I29" i="1"/>
  <c r="D691" i="2" s="1"/>
  <c r="H29" i="1"/>
  <c r="C691" i="2" s="1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C687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Y28" i="1"/>
  <c r="T661" i="2" s="1"/>
  <c r="X28" i="1"/>
  <c r="S661" i="2" s="1"/>
  <c r="W28" i="1"/>
  <c r="R661" i="2" s="1"/>
  <c r="V28" i="1"/>
  <c r="Q661" i="2" s="1"/>
  <c r="U28" i="1"/>
  <c r="P661" i="2" s="1"/>
  <c r="T28" i="1"/>
  <c r="O661" i="2" s="1"/>
  <c r="S28" i="1"/>
  <c r="N661" i="2" s="1"/>
  <c r="R28" i="1"/>
  <c r="M661" i="2" s="1"/>
  <c r="Q28" i="1"/>
  <c r="L661" i="2" s="1"/>
  <c r="P28" i="1"/>
  <c r="K661" i="2" s="1"/>
  <c r="O28" i="1"/>
  <c r="J661" i="2" s="1"/>
  <c r="N28" i="1"/>
  <c r="I661" i="2" s="1"/>
  <c r="M28" i="1"/>
  <c r="H661" i="2" s="1"/>
  <c r="L28" i="1"/>
  <c r="G661" i="2" s="1"/>
  <c r="K28" i="1"/>
  <c r="F661" i="2" s="1"/>
  <c r="J28" i="1"/>
  <c r="E661" i="2" s="1"/>
  <c r="I28" i="1"/>
  <c r="D661" i="2" s="1"/>
  <c r="H28" i="1"/>
  <c r="C661" i="2" s="1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Y27" i="1"/>
  <c r="T631" i="2" s="1"/>
  <c r="X27" i="1"/>
  <c r="S631" i="2" s="1"/>
  <c r="W27" i="1"/>
  <c r="R631" i="2" s="1"/>
  <c r="V27" i="1"/>
  <c r="Q631" i="2" s="1"/>
  <c r="U27" i="1"/>
  <c r="P631" i="2" s="1"/>
  <c r="T27" i="1"/>
  <c r="O631" i="2" s="1"/>
  <c r="S27" i="1"/>
  <c r="N631" i="2" s="1"/>
  <c r="R27" i="1"/>
  <c r="M631" i="2" s="1"/>
  <c r="Q27" i="1"/>
  <c r="L631" i="2" s="1"/>
  <c r="P27" i="1"/>
  <c r="K631" i="2" s="1"/>
  <c r="O27" i="1"/>
  <c r="J631" i="2" s="1"/>
  <c r="N27" i="1"/>
  <c r="I631" i="2" s="1"/>
  <c r="M27" i="1"/>
  <c r="H631" i="2" s="1"/>
  <c r="L27" i="1"/>
  <c r="G631" i="2" s="1"/>
  <c r="K27" i="1"/>
  <c r="F631" i="2" s="1"/>
  <c r="J27" i="1"/>
  <c r="E631" i="2" s="1"/>
  <c r="I27" i="1"/>
  <c r="D631" i="2" s="1"/>
  <c r="H27" i="1"/>
  <c r="C631" i="2" s="1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Y26" i="1"/>
  <c r="T601" i="2" s="1"/>
  <c r="X26" i="1"/>
  <c r="S601" i="2" s="1"/>
  <c r="W26" i="1"/>
  <c r="R601" i="2" s="1"/>
  <c r="V26" i="1"/>
  <c r="Q601" i="2" s="1"/>
  <c r="U26" i="1"/>
  <c r="P601" i="2" s="1"/>
  <c r="T26" i="1"/>
  <c r="O601" i="2" s="1"/>
  <c r="S26" i="1"/>
  <c r="N601" i="2" s="1"/>
  <c r="R26" i="1"/>
  <c r="M601" i="2" s="1"/>
  <c r="Q26" i="1"/>
  <c r="L601" i="2" s="1"/>
  <c r="P26" i="1"/>
  <c r="K601" i="2" s="1"/>
  <c r="O26" i="1"/>
  <c r="J601" i="2" s="1"/>
  <c r="N26" i="1"/>
  <c r="I601" i="2" s="1"/>
  <c r="M26" i="1"/>
  <c r="H601" i="2" s="1"/>
  <c r="L26" i="1"/>
  <c r="G601" i="2" s="1"/>
  <c r="K26" i="1"/>
  <c r="F601" i="2" s="1"/>
  <c r="J26" i="1"/>
  <c r="E601" i="2" s="1"/>
  <c r="I26" i="1"/>
  <c r="D601" i="2" s="1"/>
  <c r="H26" i="1"/>
  <c r="C601" i="2" s="1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Y25" i="1"/>
  <c r="T571" i="2" s="1"/>
  <c r="X25" i="1"/>
  <c r="S571" i="2" s="1"/>
  <c r="W25" i="1"/>
  <c r="R571" i="2" s="1"/>
  <c r="V25" i="1"/>
  <c r="Q571" i="2" s="1"/>
  <c r="U25" i="1"/>
  <c r="P571" i="2" s="1"/>
  <c r="T25" i="1"/>
  <c r="O571" i="2" s="1"/>
  <c r="S25" i="1"/>
  <c r="N571" i="2" s="1"/>
  <c r="R25" i="1"/>
  <c r="M571" i="2" s="1"/>
  <c r="Q25" i="1"/>
  <c r="L571" i="2" s="1"/>
  <c r="P25" i="1"/>
  <c r="K571" i="2" s="1"/>
  <c r="O25" i="1"/>
  <c r="J571" i="2" s="1"/>
  <c r="N25" i="1"/>
  <c r="I571" i="2" s="1"/>
  <c r="M25" i="1"/>
  <c r="H571" i="2" s="1"/>
  <c r="L25" i="1"/>
  <c r="G571" i="2" s="1"/>
  <c r="K25" i="1"/>
  <c r="F571" i="2" s="1"/>
  <c r="J25" i="1"/>
  <c r="E571" i="2" s="1"/>
  <c r="I25" i="1"/>
  <c r="D571" i="2" s="1"/>
  <c r="H25" i="1"/>
  <c r="C571" i="2" s="1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Y24" i="1"/>
  <c r="T541" i="2" s="1"/>
  <c r="X24" i="1"/>
  <c r="S541" i="2" s="1"/>
  <c r="W24" i="1"/>
  <c r="R541" i="2" s="1"/>
  <c r="V24" i="1"/>
  <c r="Q541" i="2" s="1"/>
  <c r="U24" i="1"/>
  <c r="P541" i="2" s="1"/>
  <c r="T24" i="1"/>
  <c r="O541" i="2" s="1"/>
  <c r="S24" i="1"/>
  <c r="N541" i="2" s="1"/>
  <c r="R24" i="1"/>
  <c r="M541" i="2" s="1"/>
  <c r="Q24" i="1"/>
  <c r="L541" i="2" s="1"/>
  <c r="P24" i="1"/>
  <c r="K541" i="2" s="1"/>
  <c r="O24" i="1"/>
  <c r="J541" i="2" s="1"/>
  <c r="N24" i="1"/>
  <c r="I541" i="2" s="1"/>
  <c r="M24" i="1"/>
  <c r="H541" i="2" s="1"/>
  <c r="L24" i="1"/>
  <c r="G541" i="2" s="1"/>
  <c r="K24" i="1"/>
  <c r="F541" i="2" s="1"/>
  <c r="J24" i="1"/>
  <c r="E541" i="2" s="1"/>
  <c r="I24" i="1"/>
  <c r="D541" i="2" s="1"/>
  <c r="H24" i="1"/>
  <c r="C541" i="2" s="1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Y23" i="1"/>
  <c r="T511" i="2" s="1"/>
  <c r="X23" i="1"/>
  <c r="S511" i="2" s="1"/>
  <c r="W23" i="1"/>
  <c r="R511" i="2" s="1"/>
  <c r="V23" i="1"/>
  <c r="Q511" i="2" s="1"/>
  <c r="U23" i="1"/>
  <c r="P511" i="2" s="1"/>
  <c r="T23" i="1"/>
  <c r="O511" i="2" s="1"/>
  <c r="S23" i="1"/>
  <c r="N511" i="2" s="1"/>
  <c r="R23" i="1"/>
  <c r="M511" i="2" s="1"/>
  <c r="Q23" i="1"/>
  <c r="L511" i="2" s="1"/>
  <c r="P23" i="1"/>
  <c r="K511" i="2" s="1"/>
  <c r="O23" i="1"/>
  <c r="J511" i="2" s="1"/>
  <c r="N23" i="1"/>
  <c r="I511" i="2" s="1"/>
  <c r="M23" i="1"/>
  <c r="H511" i="2" s="1"/>
  <c r="L23" i="1"/>
  <c r="G511" i="2" s="1"/>
  <c r="K23" i="1"/>
  <c r="F511" i="2" s="1"/>
  <c r="J23" i="1"/>
  <c r="E511" i="2" s="1"/>
  <c r="I23" i="1"/>
  <c r="D511" i="2" s="1"/>
  <c r="H23" i="1"/>
  <c r="C511" i="2" s="1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Y22" i="1"/>
  <c r="T481" i="2" s="1"/>
  <c r="X22" i="1"/>
  <c r="S481" i="2" s="1"/>
  <c r="W22" i="1"/>
  <c r="R481" i="2" s="1"/>
  <c r="V22" i="1"/>
  <c r="Q481" i="2" s="1"/>
  <c r="U22" i="1"/>
  <c r="P481" i="2" s="1"/>
  <c r="T22" i="1"/>
  <c r="O481" i="2" s="1"/>
  <c r="S22" i="1"/>
  <c r="N481" i="2" s="1"/>
  <c r="R22" i="1"/>
  <c r="M481" i="2" s="1"/>
  <c r="Q22" i="1"/>
  <c r="L481" i="2" s="1"/>
  <c r="P22" i="1"/>
  <c r="K481" i="2" s="1"/>
  <c r="O22" i="1"/>
  <c r="J481" i="2" s="1"/>
  <c r="N22" i="1"/>
  <c r="I481" i="2" s="1"/>
  <c r="M22" i="1"/>
  <c r="H481" i="2" s="1"/>
  <c r="L22" i="1"/>
  <c r="G481" i="2" s="1"/>
  <c r="K22" i="1"/>
  <c r="F481" i="2" s="1"/>
  <c r="J22" i="1"/>
  <c r="E481" i="2" s="1"/>
  <c r="I22" i="1"/>
  <c r="D481" i="2" s="1"/>
  <c r="H22" i="1"/>
  <c r="C481" i="2" s="1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Y21" i="1"/>
  <c r="T451" i="2" s="1"/>
  <c r="X21" i="1"/>
  <c r="S451" i="2" s="1"/>
  <c r="W21" i="1"/>
  <c r="R451" i="2" s="1"/>
  <c r="V21" i="1"/>
  <c r="Q451" i="2" s="1"/>
  <c r="U21" i="1"/>
  <c r="P451" i="2" s="1"/>
  <c r="T21" i="1"/>
  <c r="O451" i="2" s="1"/>
  <c r="S21" i="1"/>
  <c r="N451" i="2" s="1"/>
  <c r="R21" i="1"/>
  <c r="M451" i="2" s="1"/>
  <c r="Q21" i="1"/>
  <c r="L451" i="2" s="1"/>
  <c r="P21" i="1"/>
  <c r="K451" i="2" s="1"/>
  <c r="O21" i="1"/>
  <c r="J451" i="2" s="1"/>
  <c r="N21" i="1"/>
  <c r="I451" i="2" s="1"/>
  <c r="M21" i="1"/>
  <c r="H451" i="2" s="1"/>
  <c r="L21" i="1"/>
  <c r="G451" i="2" s="1"/>
  <c r="K21" i="1"/>
  <c r="F451" i="2" s="1"/>
  <c r="J21" i="1"/>
  <c r="E451" i="2" s="1"/>
  <c r="I21" i="1"/>
  <c r="D451" i="2" s="1"/>
  <c r="H21" i="1"/>
  <c r="C451" i="2" s="1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Y20" i="1"/>
  <c r="T421" i="2" s="1"/>
  <c r="X20" i="1"/>
  <c r="S421" i="2" s="1"/>
  <c r="W20" i="1"/>
  <c r="R421" i="2" s="1"/>
  <c r="V20" i="1"/>
  <c r="Q421" i="2" s="1"/>
  <c r="U20" i="1"/>
  <c r="P421" i="2" s="1"/>
  <c r="T20" i="1"/>
  <c r="O421" i="2" s="1"/>
  <c r="S20" i="1"/>
  <c r="N421" i="2" s="1"/>
  <c r="R20" i="1"/>
  <c r="M421" i="2" s="1"/>
  <c r="Q20" i="1"/>
  <c r="L421" i="2" s="1"/>
  <c r="P20" i="1"/>
  <c r="K421" i="2" s="1"/>
  <c r="O20" i="1"/>
  <c r="J421" i="2" s="1"/>
  <c r="N20" i="1"/>
  <c r="I421" i="2" s="1"/>
  <c r="M20" i="1"/>
  <c r="H421" i="2" s="1"/>
  <c r="L20" i="1"/>
  <c r="G421" i="2" s="1"/>
  <c r="K20" i="1"/>
  <c r="F421" i="2" s="1"/>
  <c r="J20" i="1"/>
  <c r="E421" i="2" s="1"/>
  <c r="I20" i="1"/>
  <c r="D421" i="2" s="1"/>
  <c r="H20" i="1"/>
  <c r="C421" i="2" s="1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Y19" i="1"/>
  <c r="T391" i="2" s="1"/>
  <c r="X19" i="1"/>
  <c r="S391" i="2" s="1"/>
  <c r="W19" i="1"/>
  <c r="R391" i="2" s="1"/>
  <c r="V19" i="1"/>
  <c r="Q391" i="2" s="1"/>
  <c r="U19" i="1"/>
  <c r="P391" i="2" s="1"/>
  <c r="T19" i="1"/>
  <c r="O391" i="2" s="1"/>
  <c r="S19" i="1"/>
  <c r="N391" i="2" s="1"/>
  <c r="R19" i="1"/>
  <c r="M391" i="2" s="1"/>
  <c r="Q19" i="1"/>
  <c r="L391" i="2" s="1"/>
  <c r="P19" i="1"/>
  <c r="K391" i="2" s="1"/>
  <c r="O19" i="1"/>
  <c r="J391" i="2" s="1"/>
  <c r="N19" i="1"/>
  <c r="I391" i="2" s="1"/>
  <c r="M19" i="1"/>
  <c r="H391" i="2" s="1"/>
  <c r="L19" i="1"/>
  <c r="G391" i="2" s="1"/>
  <c r="K19" i="1"/>
  <c r="F391" i="2" s="1"/>
  <c r="J19" i="1"/>
  <c r="E391" i="2" s="1"/>
  <c r="I19" i="1"/>
  <c r="D391" i="2" s="1"/>
  <c r="H19" i="1"/>
  <c r="C391" i="2" s="1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Y18" i="1"/>
  <c r="T361" i="2" s="1"/>
  <c r="X18" i="1"/>
  <c r="S361" i="2" s="1"/>
  <c r="W18" i="1"/>
  <c r="R361" i="2" s="1"/>
  <c r="V18" i="1"/>
  <c r="Q361" i="2" s="1"/>
  <c r="U18" i="1"/>
  <c r="P361" i="2" s="1"/>
  <c r="T18" i="1"/>
  <c r="O361" i="2" s="1"/>
  <c r="S18" i="1"/>
  <c r="N361" i="2" s="1"/>
  <c r="R18" i="1"/>
  <c r="M361" i="2" s="1"/>
  <c r="Q18" i="1"/>
  <c r="L361" i="2" s="1"/>
  <c r="P18" i="1"/>
  <c r="K361" i="2" s="1"/>
  <c r="O18" i="1"/>
  <c r="J361" i="2" s="1"/>
  <c r="N18" i="1"/>
  <c r="I361" i="2" s="1"/>
  <c r="M18" i="1"/>
  <c r="H361" i="2" s="1"/>
  <c r="L18" i="1"/>
  <c r="G361" i="2" s="1"/>
  <c r="K18" i="1"/>
  <c r="F361" i="2" s="1"/>
  <c r="J18" i="1"/>
  <c r="E361" i="2" s="1"/>
  <c r="I18" i="1"/>
  <c r="D361" i="2" s="1"/>
  <c r="H18" i="1"/>
  <c r="C361" i="2" s="1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Y17" i="1"/>
  <c r="T331" i="2" s="1"/>
  <c r="X17" i="1"/>
  <c r="S331" i="2" s="1"/>
  <c r="W17" i="1"/>
  <c r="R331" i="2" s="1"/>
  <c r="V17" i="1"/>
  <c r="Q331" i="2" s="1"/>
  <c r="U17" i="1"/>
  <c r="P331" i="2" s="1"/>
  <c r="T17" i="1"/>
  <c r="O331" i="2" s="1"/>
  <c r="S17" i="1"/>
  <c r="N331" i="2" s="1"/>
  <c r="R17" i="1"/>
  <c r="M331" i="2" s="1"/>
  <c r="Q17" i="1"/>
  <c r="L331" i="2" s="1"/>
  <c r="P17" i="1"/>
  <c r="K331" i="2" s="1"/>
  <c r="O17" i="1"/>
  <c r="J331" i="2" s="1"/>
  <c r="N17" i="1"/>
  <c r="I331" i="2" s="1"/>
  <c r="M17" i="1"/>
  <c r="H331" i="2" s="1"/>
  <c r="L17" i="1"/>
  <c r="G331" i="2" s="1"/>
  <c r="K17" i="1"/>
  <c r="F331" i="2" s="1"/>
  <c r="J17" i="1"/>
  <c r="E331" i="2" s="1"/>
  <c r="I17" i="1"/>
  <c r="D331" i="2" s="1"/>
  <c r="H17" i="1"/>
  <c r="C331" i="2" s="1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Y16" i="1"/>
  <c r="T301" i="2" s="1"/>
  <c r="X16" i="1"/>
  <c r="S301" i="2" s="1"/>
  <c r="W16" i="1"/>
  <c r="R301" i="2" s="1"/>
  <c r="V16" i="1"/>
  <c r="Q301" i="2" s="1"/>
  <c r="U16" i="1"/>
  <c r="P301" i="2" s="1"/>
  <c r="T16" i="1"/>
  <c r="O301" i="2" s="1"/>
  <c r="S16" i="1"/>
  <c r="N301" i="2" s="1"/>
  <c r="R16" i="1"/>
  <c r="M301" i="2" s="1"/>
  <c r="Q16" i="1"/>
  <c r="L301" i="2" s="1"/>
  <c r="P16" i="1"/>
  <c r="K301" i="2" s="1"/>
  <c r="O16" i="1"/>
  <c r="J301" i="2" s="1"/>
  <c r="N16" i="1"/>
  <c r="I301" i="2" s="1"/>
  <c r="M16" i="1"/>
  <c r="H301" i="2" s="1"/>
  <c r="L16" i="1"/>
  <c r="G301" i="2" s="1"/>
  <c r="K16" i="1"/>
  <c r="F301" i="2" s="1"/>
  <c r="J16" i="1"/>
  <c r="E301" i="2" s="1"/>
  <c r="I16" i="1"/>
  <c r="D301" i="2" s="1"/>
  <c r="H16" i="1"/>
  <c r="C301" i="2" s="1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Y15" i="1"/>
  <c r="T271" i="2" s="1"/>
  <c r="X15" i="1"/>
  <c r="S271" i="2" s="1"/>
  <c r="W15" i="1"/>
  <c r="R271" i="2" s="1"/>
  <c r="V15" i="1"/>
  <c r="Q271" i="2" s="1"/>
  <c r="U15" i="1"/>
  <c r="P271" i="2" s="1"/>
  <c r="T15" i="1"/>
  <c r="O271" i="2" s="1"/>
  <c r="S15" i="1"/>
  <c r="N271" i="2" s="1"/>
  <c r="R15" i="1"/>
  <c r="M271" i="2" s="1"/>
  <c r="Q15" i="1"/>
  <c r="L271" i="2" s="1"/>
  <c r="P15" i="1"/>
  <c r="K271" i="2" s="1"/>
  <c r="O15" i="1"/>
  <c r="J271" i="2" s="1"/>
  <c r="N15" i="1"/>
  <c r="I271" i="2" s="1"/>
  <c r="M15" i="1"/>
  <c r="H271" i="2" s="1"/>
  <c r="L15" i="1"/>
  <c r="G271" i="2" s="1"/>
  <c r="K15" i="1"/>
  <c r="F271" i="2" s="1"/>
  <c r="J15" i="1"/>
  <c r="E271" i="2" s="1"/>
  <c r="I15" i="1"/>
  <c r="D271" i="2" s="1"/>
  <c r="H15" i="1"/>
  <c r="C271" i="2" s="1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Y14" i="1"/>
  <c r="T241" i="2" s="1"/>
  <c r="X14" i="1"/>
  <c r="S241" i="2" s="1"/>
  <c r="W14" i="1"/>
  <c r="R241" i="2" s="1"/>
  <c r="V14" i="1"/>
  <c r="Q241" i="2" s="1"/>
  <c r="U14" i="1"/>
  <c r="P241" i="2" s="1"/>
  <c r="T14" i="1"/>
  <c r="O241" i="2" s="1"/>
  <c r="S14" i="1"/>
  <c r="N241" i="2" s="1"/>
  <c r="R14" i="1"/>
  <c r="M241" i="2" s="1"/>
  <c r="Q14" i="1"/>
  <c r="L241" i="2" s="1"/>
  <c r="P14" i="1"/>
  <c r="K241" i="2" s="1"/>
  <c r="O14" i="1"/>
  <c r="J241" i="2" s="1"/>
  <c r="N14" i="1"/>
  <c r="I241" i="2" s="1"/>
  <c r="M14" i="1"/>
  <c r="H241" i="2" s="1"/>
  <c r="L14" i="1"/>
  <c r="G241" i="2" s="1"/>
  <c r="K14" i="1"/>
  <c r="F241" i="2" s="1"/>
  <c r="J14" i="1"/>
  <c r="E241" i="2" s="1"/>
  <c r="I14" i="1"/>
  <c r="D241" i="2" s="1"/>
  <c r="H14" i="1"/>
  <c r="C241" i="2" s="1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Y13" i="1"/>
  <c r="T211" i="2" s="1"/>
  <c r="X13" i="1"/>
  <c r="S211" i="2" s="1"/>
  <c r="W13" i="1"/>
  <c r="R211" i="2" s="1"/>
  <c r="V13" i="1"/>
  <c r="Q211" i="2" s="1"/>
  <c r="U13" i="1"/>
  <c r="P211" i="2" s="1"/>
  <c r="T13" i="1"/>
  <c r="O211" i="2" s="1"/>
  <c r="S13" i="1"/>
  <c r="N211" i="2" s="1"/>
  <c r="R13" i="1"/>
  <c r="M211" i="2" s="1"/>
  <c r="Q13" i="1"/>
  <c r="L211" i="2" s="1"/>
  <c r="P13" i="1"/>
  <c r="K211" i="2" s="1"/>
  <c r="O13" i="1"/>
  <c r="J211" i="2" s="1"/>
  <c r="N13" i="1"/>
  <c r="I211" i="2" s="1"/>
  <c r="M13" i="1"/>
  <c r="H211" i="2" s="1"/>
  <c r="L13" i="1"/>
  <c r="G211" i="2" s="1"/>
  <c r="K13" i="1"/>
  <c r="F211" i="2" s="1"/>
  <c r="J13" i="1"/>
  <c r="E211" i="2" s="1"/>
  <c r="I13" i="1"/>
  <c r="D211" i="2" s="1"/>
  <c r="H13" i="1"/>
  <c r="C211" i="2" s="1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Y12" i="1"/>
  <c r="T181" i="2" s="1"/>
  <c r="X12" i="1"/>
  <c r="S181" i="2" s="1"/>
  <c r="W12" i="1"/>
  <c r="R181" i="2" s="1"/>
  <c r="V12" i="1"/>
  <c r="Q181" i="2" s="1"/>
  <c r="U12" i="1"/>
  <c r="P181" i="2" s="1"/>
  <c r="T12" i="1"/>
  <c r="O181" i="2" s="1"/>
  <c r="S12" i="1"/>
  <c r="N181" i="2" s="1"/>
  <c r="R12" i="1"/>
  <c r="M181" i="2" s="1"/>
  <c r="Q12" i="1"/>
  <c r="L181" i="2" s="1"/>
  <c r="P12" i="1"/>
  <c r="K181" i="2" s="1"/>
  <c r="O12" i="1"/>
  <c r="J181" i="2" s="1"/>
  <c r="N12" i="1"/>
  <c r="I181" i="2" s="1"/>
  <c r="M12" i="1"/>
  <c r="H181" i="2" s="1"/>
  <c r="L12" i="1"/>
  <c r="G181" i="2" s="1"/>
  <c r="K12" i="1"/>
  <c r="F181" i="2" s="1"/>
  <c r="J12" i="1"/>
  <c r="E181" i="2" s="1"/>
  <c r="I12" i="1"/>
  <c r="D181" i="2" s="1"/>
  <c r="H12" i="1"/>
  <c r="C181" i="2" s="1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Y11" i="1"/>
  <c r="T151" i="2" s="1"/>
  <c r="X11" i="1"/>
  <c r="S151" i="2" s="1"/>
  <c r="W11" i="1"/>
  <c r="R151" i="2" s="1"/>
  <c r="V11" i="1"/>
  <c r="Q151" i="2" s="1"/>
  <c r="U11" i="1"/>
  <c r="P151" i="2" s="1"/>
  <c r="T11" i="1"/>
  <c r="O151" i="2" s="1"/>
  <c r="S11" i="1"/>
  <c r="N151" i="2" s="1"/>
  <c r="R11" i="1"/>
  <c r="M151" i="2" s="1"/>
  <c r="Q11" i="1"/>
  <c r="L151" i="2" s="1"/>
  <c r="P11" i="1"/>
  <c r="K151" i="2" s="1"/>
  <c r="O11" i="1"/>
  <c r="J151" i="2"/>
  <c r="N11" i="1"/>
  <c r="I151" i="2" s="1"/>
  <c r="M11" i="1"/>
  <c r="H151" i="2" s="1"/>
  <c r="L11" i="1"/>
  <c r="G151" i="2" s="1"/>
  <c r="K11" i="1"/>
  <c r="F151" i="2" s="1"/>
  <c r="J11" i="1"/>
  <c r="E151" i="2" s="1"/>
  <c r="I11" i="1"/>
  <c r="D151" i="2" s="1"/>
  <c r="H11" i="1"/>
  <c r="C151" i="2" s="1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Y10" i="1"/>
  <c r="T121" i="2" s="1"/>
  <c r="X10" i="1"/>
  <c r="S121" i="2" s="1"/>
  <c r="W10" i="1"/>
  <c r="R121" i="2" s="1"/>
  <c r="V10" i="1"/>
  <c r="Q121" i="2" s="1"/>
  <c r="U10" i="1"/>
  <c r="P121" i="2" s="1"/>
  <c r="T10" i="1"/>
  <c r="O121" i="2" s="1"/>
  <c r="S10" i="1"/>
  <c r="N121" i="2" s="1"/>
  <c r="R10" i="1"/>
  <c r="M121" i="2" s="1"/>
  <c r="Q10" i="1"/>
  <c r="L121" i="2" s="1"/>
  <c r="P10" i="1"/>
  <c r="K121" i="2" s="1"/>
  <c r="O10" i="1"/>
  <c r="J121" i="2" s="1"/>
  <c r="N10" i="1"/>
  <c r="I121" i="2" s="1"/>
  <c r="M10" i="1"/>
  <c r="H121" i="2" s="1"/>
  <c r="L10" i="1"/>
  <c r="G121" i="2" s="1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Y9" i="1"/>
  <c r="T91" i="2" s="1"/>
  <c r="X9" i="1"/>
  <c r="S91" i="2" s="1"/>
  <c r="W9" i="1"/>
  <c r="R91" i="2" s="1"/>
  <c r="V9" i="1"/>
  <c r="Q91" i="2" s="1"/>
  <c r="U9" i="1"/>
  <c r="P91" i="2" s="1"/>
  <c r="T9" i="1"/>
  <c r="O91" i="2" s="1"/>
  <c r="S9" i="1"/>
  <c r="N91" i="2" s="1"/>
  <c r="R9" i="1"/>
  <c r="M91" i="2" s="1"/>
  <c r="Q9" i="1"/>
  <c r="L91" i="2" s="1"/>
  <c r="P9" i="1"/>
  <c r="K91" i="2" s="1"/>
  <c r="O9" i="1"/>
  <c r="J91" i="2" s="1"/>
  <c r="N9" i="1"/>
  <c r="I91" i="2" s="1"/>
  <c r="M9" i="1"/>
  <c r="H91" i="2" s="1"/>
  <c r="L9" i="1"/>
  <c r="G91" i="2" s="1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Y8" i="1"/>
  <c r="T61" i="2" s="1"/>
  <c r="X8" i="1"/>
  <c r="S61" i="2" s="1"/>
  <c r="W8" i="1"/>
  <c r="R61" i="2" s="1"/>
  <c r="V8" i="1"/>
  <c r="Q61" i="2" s="1"/>
  <c r="U8" i="1"/>
  <c r="P61" i="2" s="1"/>
  <c r="T8" i="1"/>
  <c r="O61" i="2" s="1"/>
  <c r="S8" i="1"/>
  <c r="N61" i="2" s="1"/>
  <c r="R8" i="1"/>
  <c r="M61" i="2" s="1"/>
  <c r="Q8" i="1"/>
  <c r="L61" i="2" s="1"/>
  <c r="P8" i="1"/>
  <c r="K61" i="2" s="1"/>
  <c r="O8" i="1"/>
  <c r="J61" i="2" s="1"/>
  <c r="N8" i="1"/>
  <c r="I61" i="2" s="1"/>
  <c r="M8" i="1"/>
  <c r="H61" i="2" s="1"/>
  <c r="L8" i="1"/>
  <c r="G61" i="2" s="1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V9" i="7"/>
  <c r="V9" i="8"/>
  <c r="V9" i="9"/>
  <c r="V9" i="10"/>
  <c r="V9" i="12"/>
  <c r="V9" i="16"/>
  <c r="V9" i="18"/>
  <c r="V9" i="19"/>
  <c r="V9" i="21"/>
  <c r="V9" i="22"/>
  <c r="V9" i="23"/>
  <c r="V9" i="24"/>
  <c r="V9" i="26"/>
  <c r="V9" i="28"/>
  <c r="V9" i="29"/>
  <c r="V9" i="30" s="1"/>
  <c r="V9" i="31" s="1"/>
  <c r="AB9" i="1" s="1"/>
  <c r="Y7" i="1"/>
  <c r="T31" i="2" s="1"/>
  <c r="X7" i="1"/>
  <c r="S31" i="2" s="1"/>
  <c r="V7" i="1"/>
  <c r="Q31" i="2" s="1"/>
  <c r="U7" i="1"/>
  <c r="P31" i="2" s="1"/>
  <c r="S7" i="1"/>
  <c r="N31" i="2" s="1"/>
  <c r="R7" i="1"/>
  <c r="M31" i="2" s="1"/>
  <c r="P7" i="1"/>
  <c r="K31" i="2" s="1"/>
  <c r="O7" i="1"/>
  <c r="J31" i="2" s="1"/>
  <c r="M7" i="1"/>
  <c r="H31" i="2" s="1"/>
  <c r="L7" i="1"/>
  <c r="G31" i="2" s="1"/>
  <c r="J10" i="1"/>
  <c r="E121" i="2" s="1"/>
  <c r="J9" i="1"/>
  <c r="E91" i="2" s="1"/>
  <c r="J8" i="1"/>
  <c r="E61" i="2" s="1"/>
  <c r="J7" i="1"/>
  <c r="E31" i="2" s="1"/>
  <c r="I10" i="1"/>
  <c r="D121" i="2" s="1"/>
  <c r="I9" i="1"/>
  <c r="D91" i="2" s="1"/>
  <c r="I8" i="1"/>
  <c r="D61" i="2" s="1"/>
  <c r="I7" i="1"/>
  <c r="D31" i="2" s="1"/>
  <c r="W7" i="1"/>
  <c r="R31" i="2" s="1"/>
  <c r="T7" i="1"/>
  <c r="O31" i="2" s="1"/>
  <c r="Q7" i="1"/>
  <c r="L31" i="2" s="1"/>
  <c r="N7" i="1"/>
  <c r="I31" i="2" s="1"/>
  <c r="K10" i="1"/>
  <c r="F121" i="2" s="1"/>
  <c r="K9" i="1"/>
  <c r="F91" i="2" s="1"/>
  <c r="K8" i="1"/>
  <c r="F61" i="2" s="1"/>
  <c r="K7" i="1"/>
  <c r="F31" i="2" s="1"/>
  <c r="C2" i="2"/>
  <c r="C2" i="28"/>
  <c r="C2" i="24"/>
  <c r="C2" i="19"/>
  <c r="C2" i="12"/>
  <c r="C2" i="6"/>
  <c r="B28" i="9"/>
  <c r="B28" i="10"/>
  <c r="B28" i="11"/>
  <c r="B28" i="12"/>
  <c r="B28" i="16"/>
  <c r="B28" i="17"/>
  <c r="B28" i="18"/>
  <c r="B28" i="19"/>
  <c r="B28" i="20"/>
  <c r="B28" i="21"/>
  <c r="B28" i="22"/>
  <c r="B28" i="23"/>
  <c r="B28" i="24"/>
  <c r="B28" i="25"/>
  <c r="B28" i="26"/>
  <c r="B28" i="27"/>
  <c r="B28" i="28"/>
  <c r="B28" i="29"/>
  <c r="B28" i="30"/>
  <c r="B28" i="31"/>
  <c r="F28" i="1"/>
  <c r="B635" i="2"/>
  <c r="B25" i="8"/>
  <c r="B25" i="9"/>
  <c r="B25" i="10"/>
  <c r="B25" i="11"/>
  <c r="B25" i="12"/>
  <c r="B25" i="16"/>
  <c r="B25" i="17"/>
  <c r="B24" i="8"/>
  <c r="B22" i="7"/>
  <c r="B22" i="8"/>
  <c r="B22" i="9"/>
  <c r="B22" i="10"/>
  <c r="B22" i="11"/>
  <c r="B22" i="12"/>
  <c r="B22" i="16"/>
  <c r="B22" i="17"/>
  <c r="B22" i="18"/>
  <c r="B22" i="19"/>
  <c r="B22" i="20"/>
  <c r="B22" i="21"/>
  <c r="B22" i="22"/>
  <c r="B22" i="23"/>
  <c r="B22" i="24"/>
  <c r="B22" i="25"/>
  <c r="B22" i="26"/>
  <c r="B22" i="27"/>
  <c r="B22" i="28"/>
  <c r="B22" i="29"/>
  <c r="B22" i="30"/>
  <c r="B22" i="31"/>
  <c r="F22" i="1"/>
  <c r="B455" i="2"/>
  <c r="B21" i="7"/>
  <c r="B21" i="8"/>
  <c r="B18" i="7"/>
  <c r="B18" i="8"/>
  <c r="B18" i="9"/>
  <c r="B18" i="10"/>
  <c r="B18" i="11"/>
  <c r="B18" i="12"/>
  <c r="B18" i="16"/>
  <c r="B18" i="17"/>
  <c r="B18" i="18"/>
  <c r="B18" i="19"/>
  <c r="B18" i="20"/>
  <c r="B18" i="21"/>
  <c r="B18" i="22"/>
  <c r="B18" i="23"/>
  <c r="B18" i="24"/>
  <c r="B18" i="25"/>
  <c r="B18" i="26"/>
  <c r="B18" i="27"/>
  <c r="B18" i="28"/>
  <c r="B18" i="29"/>
  <c r="B18" i="30"/>
  <c r="B18" i="31"/>
  <c r="F18" i="1"/>
  <c r="B335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V12" i="18"/>
  <c r="V12" i="19"/>
  <c r="V12" i="20"/>
  <c r="V12" i="21"/>
  <c r="V12" i="22"/>
  <c r="V12" i="23"/>
  <c r="V12" i="24"/>
  <c r="V12" i="25"/>
  <c r="V12" i="26"/>
  <c r="V12" i="28"/>
  <c r="V12" i="29"/>
  <c r="V12" i="30" s="1"/>
  <c r="V12" i="31" s="1"/>
  <c r="AB12" i="1" s="1"/>
  <c r="V13" i="7"/>
  <c r="V13" i="8"/>
  <c r="V13" i="9"/>
  <c r="V13" i="11"/>
  <c r="V13" i="12"/>
  <c r="V13" i="16"/>
  <c r="V13" i="18"/>
  <c r="V13" i="19"/>
  <c r="V13" i="20"/>
  <c r="V13" i="21"/>
  <c r="V13" i="22"/>
  <c r="V13" i="23"/>
  <c r="V13" i="25"/>
  <c r="V13" i="26"/>
  <c r="V13" i="28"/>
  <c r="V13" i="29" s="1"/>
  <c r="V13" i="30" s="1"/>
  <c r="V13" i="31" s="1"/>
  <c r="AB13" i="1" s="1"/>
  <c r="V15" i="18"/>
  <c r="V15" i="19"/>
  <c r="V15" i="20"/>
  <c r="V15" i="21"/>
  <c r="V15" i="22"/>
  <c r="V15" i="23"/>
  <c r="V15" i="25"/>
  <c r="V15" i="26"/>
  <c r="V15" i="28"/>
  <c r="V15" i="29"/>
  <c r="V15" i="30" s="1"/>
  <c r="V15" i="31" s="1"/>
  <c r="AB15" i="1" s="1"/>
  <c r="V16" i="7"/>
  <c r="V16" i="8"/>
  <c r="V16" i="9"/>
  <c r="V16" i="10"/>
  <c r="V16" i="12"/>
  <c r="V16" i="16"/>
  <c r="V16" i="17"/>
  <c r="V16" i="18"/>
  <c r="V16" i="19"/>
  <c r="V16" i="20"/>
  <c r="V16" i="21"/>
  <c r="V16" i="22"/>
  <c r="V16" i="23"/>
  <c r="V16" i="24"/>
  <c r="V16" i="25"/>
  <c r="V16" i="26"/>
  <c r="V16" i="28"/>
  <c r="V16" i="29" s="1"/>
  <c r="V16" i="30" s="1"/>
  <c r="V16" i="31" s="1"/>
  <c r="AB16" i="1" s="1"/>
  <c r="V17" i="7"/>
  <c r="V17" i="8"/>
  <c r="V17" i="9"/>
  <c r="V17" i="10"/>
  <c r="V17" i="12"/>
  <c r="V17" i="16"/>
  <c r="V17" i="18"/>
  <c r="V17" i="19"/>
  <c r="V17" i="20"/>
  <c r="V17" i="21"/>
  <c r="V17" i="22"/>
  <c r="V17" i="23"/>
  <c r="V17" i="24"/>
  <c r="V17" i="25"/>
  <c r="V17" i="26"/>
  <c r="V17" i="28"/>
  <c r="V17" i="29" s="1"/>
  <c r="V17" i="30" s="1"/>
  <c r="V17" i="31" s="1"/>
  <c r="AB17" i="1" s="1"/>
  <c r="V21" i="7"/>
  <c r="V21" i="8"/>
  <c r="V21" i="9"/>
  <c r="V21" i="10"/>
  <c r="V21" i="11"/>
  <c r="V21" i="12"/>
  <c r="V21" i="16"/>
  <c r="V21" i="18"/>
  <c r="V21" i="19"/>
  <c r="V21" i="20"/>
  <c r="V21" i="21"/>
  <c r="V21" i="22"/>
  <c r="V21" i="23"/>
  <c r="V21" i="24"/>
  <c r="V21" i="25"/>
  <c r="V21" i="26"/>
  <c r="V21" i="28"/>
  <c r="V21" i="29"/>
  <c r="V21" i="30" s="1"/>
  <c r="V21" i="31" s="1"/>
  <c r="AB21" i="1" s="1"/>
  <c r="V23" i="7"/>
  <c r="V23" i="8"/>
  <c r="V23" i="9"/>
  <c r="V23" i="10"/>
  <c r="V23" i="11"/>
  <c r="V23" i="12"/>
  <c r="V23" i="16"/>
  <c r="V23" i="19"/>
  <c r="V23" i="20"/>
  <c r="V23" i="21"/>
  <c r="V23" i="22"/>
  <c r="V23" i="23"/>
  <c r="V23" i="24"/>
  <c r="V23" i="25"/>
  <c r="V23" i="26"/>
  <c r="V23" i="28"/>
  <c r="V23" i="29"/>
  <c r="V23" i="30" s="1"/>
  <c r="V23" i="31" s="1"/>
  <c r="AB23" i="1" s="1"/>
  <c r="V24" i="8"/>
  <c r="V24" i="9"/>
  <c r="V24" i="10"/>
  <c r="V24" i="11"/>
  <c r="V24" i="12"/>
  <c r="V24" i="16"/>
  <c r="V24" i="17"/>
  <c r="V24" i="18"/>
  <c r="V24" i="19"/>
  <c r="V24" i="20"/>
  <c r="V24" i="21"/>
  <c r="V24" i="22"/>
  <c r="V24" i="23"/>
  <c r="V24" i="24"/>
  <c r="V24" i="25"/>
  <c r="V24" i="26"/>
  <c r="V24" i="28"/>
  <c r="V24" i="29" s="1"/>
  <c r="V24" i="30" s="1"/>
  <c r="V24" i="31" s="1"/>
  <c r="AB24" i="1" s="1"/>
  <c r="V25" i="8"/>
  <c r="V25" i="9"/>
  <c r="V25" i="10"/>
  <c r="V25" i="11"/>
  <c r="V25" i="12"/>
  <c r="V25" i="16"/>
  <c r="V25" i="17"/>
  <c r="V25" i="18"/>
  <c r="V25" i="19"/>
  <c r="V25" i="20"/>
  <c r="V25" i="21"/>
  <c r="V25" i="22"/>
  <c r="V25" i="23"/>
  <c r="V25" i="25"/>
  <c r="V25" i="26"/>
  <c r="V25" i="28"/>
  <c r="V25" i="29" s="1"/>
  <c r="V25" i="30" s="1"/>
  <c r="V25" i="31" s="1"/>
  <c r="AB25" i="1" s="1"/>
  <c r="V27" i="7"/>
  <c r="V27" i="9"/>
  <c r="V27" i="10"/>
  <c r="V27" i="11"/>
  <c r="V27" i="12"/>
  <c r="V27" i="16"/>
  <c r="V27" i="17"/>
  <c r="V27" i="18"/>
  <c r="V27" i="19"/>
  <c r="V27" i="20"/>
  <c r="V27" i="21"/>
  <c r="V27" i="22"/>
  <c r="V27" i="23"/>
  <c r="V27" i="24"/>
  <c r="V27" i="25"/>
  <c r="V27" i="26"/>
  <c r="V27" i="28"/>
  <c r="V27" i="29"/>
  <c r="V27" i="30" s="1"/>
  <c r="V27" i="31" s="1"/>
  <c r="AB27" i="1" s="1"/>
  <c r="V28" i="7"/>
  <c r="V28" i="9"/>
  <c r="V28" i="10"/>
  <c r="V28" i="11"/>
  <c r="V28" i="12"/>
  <c r="V28" i="16"/>
  <c r="V28" i="17"/>
  <c r="V28" i="18"/>
  <c r="V28" i="19"/>
  <c r="V28" i="20"/>
  <c r="V28" i="21"/>
  <c r="V28" i="22"/>
  <c r="V28" i="23"/>
  <c r="V28" i="24"/>
  <c r="V28" i="25"/>
  <c r="V28" i="26"/>
  <c r="V28" i="28"/>
  <c r="V28" i="29" s="1"/>
  <c r="V28" i="30" s="1"/>
  <c r="V28" i="31" s="1"/>
  <c r="AB28" i="1" s="1"/>
  <c r="V29" i="7"/>
  <c r="V29" i="9"/>
  <c r="V29" i="10"/>
  <c r="V29" i="11"/>
  <c r="V29" i="12"/>
  <c r="V29" i="16"/>
  <c r="V29" i="18"/>
  <c r="V29" i="19"/>
  <c r="V29" i="21"/>
  <c r="V29" i="22"/>
  <c r="V29" i="23"/>
  <c r="V29" i="24"/>
  <c r="V29" i="25"/>
  <c r="V29" i="26"/>
  <c r="V29" i="28"/>
  <c r="V29" i="29"/>
  <c r="V29" i="30" s="1"/>
  <c r="V29" i="31" s="1"/>
  <c r="AB29" i="1" s="1"/>
  <c r="V30" i="7"/>
  <c r="V30" i="9"/>
  <c r="V30" i="10"/>
  <c r="V30" i="11"/>
  <c r="V30" i="12"/>
  <c r="V30" i="16"/>
  <c r="V30" i="17"/>
  <c r="V30" i="18"/>
  <c r="V30" i="19"/>
  <c r="V30" i="20"/>
  <c r="V30" i="21"/>
  <c r="V30" i="22"/>
  <c r="V30" i="23"/>
  <c r="V30" i="24"/>
  <c r="V30" i="25"/>
  <c r="V30" i="26"/>
  <c r="V30" i="28"/>
  <c r="V30" i="29" s="1"/>
  <c r="V30" i="30" s="1"/>
  <c r="V30" i="31" s="1"/>
  <c r="AB30" i="1" s="1"/>
  <c r="V31" i="7"/>
  <c r="V31" i="9"/>
  <c r="V31" i="10"/>
  <c r="V31" i="11"/>
  <c r="V31" i="12"/>
  <c r="V31" i="16"/>
  <c r="V31" i="17"/>
  <c r="V31" i="18"/>
  <c r="V31" i="19"/>
  <c r="V31" i="20"/>
  <c r="V31" i="21"/>
  <c r="V31" i="22"/>
  <c r="V31" i="23"/>
  <c r="V31" i="24"/>
  <c r="V31" i="25"/>
  <c r="V31" i="26"/>
  <c r="V31" i="28"/>
  <c r="V31" i="29"/>
  <c r="V31" i="30" s="1"/>
  <c r="V31" i="31" s="1"/>
  <c r="AB31" i="1" s="1"/>
  <c r="V32" i="7"/>
  <c r="V32" i="9"/>
  <c r="V32" i="10"/>
  <c r="V32" i="11"/>
  <c r="V32" i="12"/>
  <c r="V32" i="16"/>
  <c r="V32" i="17"/>
  <c r="V32" i="18"/>
  <c r="V32" i="19"/>
  <c r="V32" i="20"/>
  <c r="V32" i="21"/>
  <c r="V32" i="22"/>
  <c r="V32" i="23"/>
  <c r="V32" i="24"/>
  <c r="V32" i="25"/>
  <c r="V32" i="26"/>
  <c r="V32" i="28"/>
  <c r="V32" i="29" s="1"/>
  <c r="V32" i="30" s="1"/>
  <c r="V32" i="31" s="1"/>
  <c r="AB32" i="1" s="1"/>
  <c r="V33" i="7"/>
  <c r="V33" i="9"/>
  <c r="V33" i="10"/>
  <c r="V33" i="11"/>
  <c r="V33" i="12"/>
  <c r="V33" i="16"/>
  <c r="V33" i="17"/>
  <c r="V33" i="18"/>
  <c r="V33" i="19"/>
  <c r="V33" i="20"/>
  <c r="V33" i="21"/>
  <c r="V33" i="22"/>
  <c r="V33" i="23"/>
  <c r="V33" i="24"/>
  <c r="V33" i="25"/>
  <c r="V33" i="26"/>
  <c r="V33" i="28"/>
  <c r="V33" i="29"/>
  <c r="V33" i="30" s="1"/>
  <c r="V33" i="31" s="1"/>
  <c r="AB33" i="1" s="1"/>
  <c r="V34" i="7"/>
  <c r="V34" i="9"/>
  <c r="V34" i="10"/>
  <c r="V34" i="11"/>
  <c r="V34" i="12"/>
  <c r="V34" i="16"/>
  <c r="V34" i="17"/>
  <c r="V34" i="18"/>
  <c r="V34" i="19"/>
  <c r="V34" i="20"/>
  <c r="V34" i="21"/>
  <c r="V34" i="22"/>
  <c r="V34" i="23"/>
  <c r="V34" i="24"/>
  <c r="V34" i="25"/>
  <c r="V34" i="26"/>
  <c r="V34" i="28"/>
  <c r="V34" i="29" s="1"/>
  <c r="V34" i="30" s="1"/>
  <c r="V34" i="31" s="1"/>
  <c r="AB34" i="1" s="1"/>
  <c r="V35" i="7"/>
  <c r="V35" i="9"/>
  <c r="V35" i="10"/>
  <c r="V35" i="11"/>
  <c r="V35" i="12"/>
  <c r="V35" i="16"/>
  <c r="V35" i="17"/>
  <c r="V35" i="18"/>
  <c r="V35" i="19"/>
  <c r="V35" i="21"/>
  <c r="V35" i="22"/>
  <c r="V35" i="23"/>
  <c r="V35" i="24"/>
  <c r="V35" i="25"/>
  <c r="V35" i="26"/>
  <c r="V35" i="28"/>
  <c r="V35" i="29" s="1"/>
  <c r="V35" i="30" s="1"/>
  <c r="V35" i="31" s="1"/>
  <c r="AB35" i="1" s="1"/>
  <c r="V36" i="7"/>
  <c r="V36" i="9"/>
  <c r="V36" i="10"/>
  <c r="V36" i="11"/>
  <c r="V36" i="12"/>
  <c r="V36" i="16"/>
  <c r="V36" i="18"/>
  <c r="V36" i="19"/>
  <c r="V36" i="21"/>
  <c r="V36" i="22"/>
  <c r="V36" i="23"/>
  <c r="V36" i="25"/>
  <c r="V36" i="26"/>
  <c r="V36" i="28"/>
  <c r="V36" i="29" s="1"/>
  <c r="V36" i="30" s="1"/>
  <c r="V36" i="31" s="1"/>
  <c r="AB36" i="1" s="1"/>
  <c r="V37" i="7"/>
  <c r="V37" i="9"/>
  <c r="V37" i="10"/>
  <c r="V37" i="11"/>
  <c r="V37" i="12"/>
  <c r="V37" i="16"/>
  <c r="V37" i="18"/>
  <c r="V37" i="20"/>
  <c r="V37" i="21"/>
  <c r="V37" i="22"/>
  <c r="V37" i="23"/>
  <c r="V37" i="24"/>
  <c r="V37" i="25"/>
  <c r="V37" i="26"/>
  <c r="V37" i="28"/>
  <c r="V37" i="29"/>
  <c r="V37" i="30" s="1"/>
  <c r="V37" i="31" s="1"/>
  <c r="AB37" i="1" s="1"/>
  <c r="U16" i="11"/>
  <c r="X16" i="11"/>
  <c r="U16" i="10"/>
  <c r="X16" i="10"/>
  <c r="U17" i="10"/>
  <c r="X17" i="10"/>
  <c r="U18" i="10"/>
  <c r="X18" i="10"/>
  <c r="U16" i="9"/>
  <c r="X16" i="9"/>
  <c r="U16" i="7"/>
  <c r="X16" i="7"/>
  <c r="H8" i="1"/>
  <c r="C61" i="2" s="1"/>
  <c r="H9" i="1"/>
  <c r="C91" i="2" s="1"/>
  <c r="H10" i="1"/>
  <c r="C121" i="2" s="1"/>
  <c r="H7" i="1"/>
  <c r="C31" i="2" s="1"/>
  <c r="U37" i="31"/>
  <c r="X37" i="31"/>
  <c r="U36" i="31"/>
  <c r="X36" i="31"/>
  <c r="U35" i="31"/>
  <c r="X35" i="31"/>
  <c r="U34" i="31"/>
  <c r="X34" i="31"/>
  <c r="U33" i="31"/>
  <c r="X33" i="31"/>
  <c r="W33" i="5"/>
  <c r="U33" i="6"/>
  <c r="X33" i="6"/>
  <c r="W33" i="6"/>
  <c r="U33" i="7"/>
  <c r="X33" i="7"/>
  <c r="U32" i="31"/>
  <c r="X32" i="31"/>
  <c r="U31" i="31"/>
  <c r="X31" i="31"/>
  <c r="U30" i="31"/>
  <c r="X30" i="31"/>
  <c r="U29" i="31"/>
  <c r="X29" i="31"/>
  <c r="U28" i="31"/>
  <c r="X28" i="31"/>
  <c r="U27" i="31"/>
  <c r="X27" i="31"/>
  <c r="U26" i="31"/>
  <c r="X26" i="31"/>
  <c r="U25" i="31"/>
  <c r="X25" i="31"/>
  <c r="U24" i="31"/>
  <c r="X24" i="31"/>
  <c r="U23" i="31"/>
  <c r="X23" i="31"/>
  <c r="U22" i="31"/>
  <c r="X22" i="31"/>
  <c r="U21" i="31"/>
  <c r="X21" i="31"/>
  <c r="U20" i="31"/>
  <c r="X20" i="31"/>
  <c r="U19" i="31"/>
  <c r="X19" i="31"/>
  <c r="U18" i="31"/>
  <c r="X18" i="31"/>
  <c r="U17" i="31"/>
  <c r="X17" i="31"/>
  <c r="U16" i="31"/>
  <c r="X16" i="31"/>
  <c r="U15" i="31"/>
  <c r="X15" i="31"/>
  <c r="U14" i="31"/>
  <c r="X14" i="31"/>
  <c r="U13" i="31"/>
  <c r="X13" i="31"/>
  <c r="U12" i="31"/>
  <c r="X12" i="31"/>
  <c r="U11" i="31"/>
  <c r="X11" i="31"/>
  <c r="U10" i="31"/>
  <c r="X10" i="31"/>
  <c r="U9" i="31"/>
  <c r="X9" i="31"/>
  <c r="U8" i="31"/>
  <c r="X8" i="31"/>
  <c r="U7" i="31"/>
  <c r="X7" i="31"/>
  <c r="U37" i="30"/>
  <c r="X37" i="30"/>
  <c r="W37" i="5"/>
  <c r="U36" i="30"/>
  <c r="X36" i="30"/>
  <c r="W36" i="5"/>
  <c r="U35" i="30"/>
  <c r="X35" i="30"/>
  <c r="W35" i="5"/>
  <c r="U34" i="30"/>
  <c r="X34" i="30"/>
  <c r="W34" i="5"/>
  <c r="U33" i="30"/>
  <c r="X33" i="30"/>
  <c r="U32" i="30"/>
  <c r="X32" i="30"/>
  <c r="W32" i="5"/>
  <c r="U31" i="30"/>
  <c r="X31" i="30"/>
  <c r="W31" i="5"/>
  <c r="U30" i="30"/>
  <c r="X30" i="30"/>
  <c r="W30" i="5"/>
  <c r="U29" i="30"/>
  <c r="X29" i="30"/>
  <c r="W29" i="5"/>
  <c r="U28" i="30"/>
  <c r="X28" i="30"/>
  <c r="W28" i="5"/>
  <c r="U27" i="30"/>
  <c r="X27" i="30"/>
  <c r="W27" i="5"/>
  <c r="U26" i="30"/>
  <c r="X26" i="30"/>
  <c r="W26" i="5"/>
  <c r="U25" i="30"/>
  <c r="X25" i="30"/>
  <c r="W25" i="5"/>
  <c r="U24" i="30"/>
  <c r="X24" i="30"/>
  <c r="W24" i="5"/>
  <c r="U23" i="30"/>
  <c r="X23" i="30"/>
  <c r="W23" i="5"/>
  <c r="U22" i="30"/>
  <c r="X22" i="30"/>
  <c r="W22" i="5"/>
  <c r="U21" i="30"/>
  <c r="X21" i="30"/>
  <c r="W21" i="5"/>
  <c r="U20" i="30"/>
  <c r="X20" i="30"/>
  <c r="W20" i="5"/>
  <c r="U19" i="30"/>
  <c r="X19" i="30"/>
  <c r="W19" i="5"/>
  <c r="U18" i="30"/>
  <c r="X18" i="30"/>
  <c r="W18" i="5"/>
  <c r="U17" i="30"/>
  <c r="X17" i="30"/>
  <c r="U16" i="30"/>
  <c r="X16" i="30"/>
  <c r="U15" i="30"/>
  <c r="X15" i="30"/>
  <c r="U14" i="30"/>
  <c r="X14" i="30"/>
  <c r="U13" i="30"/>
  <c r="X13" i="30"/>
  <c r="U12" i="30"/>
  <c r="X12" i="30"/>
  <c r="U11" i="30"/>
  <c r="X11" i="30"/>
  <c r="U10" i="30"/>
  <c r="X10" i="30"/>
  <c r="U9" i="30"/>
  <c r="X9" i="30"/>
  <c r="U8" i="30"/>
  <c r="X8" i="30"/>
  <c r="U7" i="30"/>
  <c r="X7" i="30"/>
  <c r="U37" i="29"/>
  <c r="X37" i="29"/>
  <c r="U36" i="29"/>
  <c r="X36" i="29"/>
  <c r="U35" i="29"/>
  <c r="X35" i="29"/>
  <c r="U34" i="29"/>
  <c r="X34" i="29"/>
  <c r="U33" i="29"/>
  <c r="X33" i="29"/>
  <c r="U32" i="29"/>
  <c r="X32" i="29"/>
  <c r="U31" i="29"/>
  <c r="X31" i="29"/>
  <c r="U30" i="29"/>
  <c r="X30" i="29"/>
  <c r="U29" i="29"/>
  <c r="X29" i="29"/>
  <c r="U28" i="29"/>
  <c r="X28" i="29"/>
  <c r="U27" i="29"/>
  <c r="X27" i="29"/>
  <c r="U26" i="29"/>
  <c r="X26" i="29"/>
  <c r="U25" i="29"/>
  <c r="X25" i="29"/>
  <c r="U24" i="29"/>
  <c r="X24" i="29"/>
  <c r="U23" i="29"/>
  <c r="X23" i="29"/>
  <c r="U22" i="29"/>
  <c r="X22" i="29"/>
  <c r="U21" i="29"/>
  <c r="X21" i="29"/>
  <c r="U20" i="29"/>
  <c r="X20" i="29"/>
  <c r="U19" i="29"/>
  <c r="X19" i="29"/>
  <c r="U18" i="29"/>
  <c r="X18" i="29"/>
  <c r="U17" i="29"/>
  <c r="X17" i="29"/>
  <c r="U16" i="29"/>
  <c r="X16" i="29"/>
  <c r="U15" i="29"/>
  <c r="X15" i="29"/>
  <c r="U14" i="29"/>
  <c r="X14" i="29"/>
  <c r="U13" i="29"/>
  <c r="X13" i="29"/>
  <c r="U12" i="29"/>
  <c r="X12" i="29"/>
  <c r="U11" i="29"/>
  <c r="X11" i="29"/>
  <c r="U10" i="29"/>
  <c r="X10" i="29"/>
  <c r="U9" i="29"/>
  <c r="X9" i="29"/>
  <c r="U8" i="29"/>
  <c r="X8" i="29"/>
  <c r="U7" i="29"/>
  <c r="X7" i="29"/>
  <c r="U37" i="28"/>
  <c r="X37" i="28"/>
  <c r="U36" i="28"/>
  <c r="X36" i="28"/>
  <c r="U35" i="28"/>
  <c r="X35" i="28"/>
  <c r="U34" i="28"/>
  <c r="X34" i="28"/>
  <c r="U33" i="28"/>
  <c r="X33" i="28"/>
  <c r="U32" i="28"/>
  <c r="X32" i="28"/>
  <c r="U31" i="28"/>
  <c r="X31" i="28"/>
  <c r="U30" i="28"/>
  <c r="X30" i="28"/>
  <c r="U29" i="28"/>
  <c r="X29" i="28"/>
  <c r="U28" i="28"/>
  <c r="X28" i="28"/>
  <c r="U27" i="28"/>
  <c r="X27" i="28"/>
  <c r="U26" i="28"/>
  <c r="X26" i="28"/>
  <c r="U25" i="28"/>
  <c r="X25" i="28"/>
  <c r="U24" i="28"/>
  <c r="X24" i="28"/>
  <c r="U23" i="28"/>
  <c r="X23" i="28"/>
  <c r="U22" i="28"/>
  <c r="X22" i="28"/>
  <c r="U21" i="28"/>
  <c r="X21" i="28"/>
  <c r="U20" i="28"/>
  <c r="X20" i="28"/>
  <c r="U19" i="28"/>
  <c r="X19" i="28"/>
  <c r="U18" i="28"/>
  <c r="X18" i="28"/>
  <c r="U17" i="28"/>
  <c r="X17" i="28"/>
  <c r="U16" i="28"/>
  <c r="X16" i="28"/>
  <c r="U15" i="28"/>
  <c r="X15" i="28"/>
  <c r="U14" i="28"/>
  <c r="X14" i="28"/>
  <c r="U13" i="28"/>
  <c r="X13" i="28"/>
  <c r="U12" i="28"/>
  <c r="X12" i="28"/>
  <c r="U11" i="28"/>
  <c r="X11" i="28"/>
  <c r="U10" i="28"/>
  <c r="X10" i="28"/>
  <c r="U9" i="28"/>
  <c r="X9" i="28"/>
  <c r="U8" i="28"/>
  <c r="X8" i="28"/>
  <c r="U7" i="28"/>
  <c r="X7" i="28"/>
  <c r="U37" i="27"/>
  <c r="X37" i="27"/>
  <c r="U36" i="27"/>
  <c r="X36" i="27"/>
  <c r="U35" i="27"/>
  <c r="X35" i="27"/>
  <c r="U34" i="27"/>
  <c r="X34" i="27"/>
  <c r="U33" i="27"/>
  <c r="X33" i="27"/>
  <c r="U32" i="27"/>
  <c r="X32" i="27"/>
  <c r="U31" i="27"/>
  <c r="X31" i="27"/>
  <c r="U30" i="27"/>
  <c r="X30" i="27"/>
  <c r="U29" i="27"/>
  <c r="X29" i="27"/>
  <c r="U28" i="27"/>
  <c r="X28" i="27"/>
  <c r="U27" i="27"/>
  <c r="X27" i="27"/>
  <c r="U26" i="27"/>
  <c r="X26" i="27"/>
  <c r="U25" i="27"/>
  <c r="X25" i="27"/>
  <c r="U24" i="27"/>
  <c r="X24" i="27"/>
  <c r="U23" i="27"/>
  <c r="X23" i="27"/>
  <c r="U22" i="27"/>
  <c r="X22" i="27"/>
  <c r="U21" i="27"/>
  <c r="X21" i="27"/>
  <c r="U20" i="27"/>
  <c r="X20" i="27"/>
  <c r="U19" i="27"/>
  <c r="X19" i="27"/>
  <c r="U18" i="27"/>
  <c r="X18" i="27"/>
  <c r="U17" i="27"/>
  <c r="X17" i="27"/>
  <c r="U16" i="27"/>
  <c r="X16" i="27"/>
  <c r="U15" i="27"/>
  <c r="X15" i="27" s="1"/>
  <c r="U14" i="27"/>
  <c r="X14" i="27" s="1"/>
  <c r="U13" i="27"/>
  <c r="X13" i="27" s="1"/>
  <c r="U12" i="27"/>
  <c r="X12" i="27"/>
  <c r="U11" i="27"/>
  <c r="X11" i="27"/>
  <c r="U10" i="27"/>
  <c r="X10" i="27"/>
  <c r="U9" i="27"/>
  <c r="X9" i="27"/>
  <c r="U8" i="27"/>
  <c r="X8" i="27"/>
  <c r="U7" i="27"/>
  <c r="X7" i="27"/>
  <c r="U37" i="26"/>
  <c r="X37" i="26" s="1"/>
  <c r="U36" i="26"/>
  <c r="X36" i="26" s="1"/>
  <c r="U35" i="26"/>
  <c r="X35" i="26" s="1"/>
  <c r="U34" i="26"/>
  <c r="X34" i="26" s="1"/>
  <c r="U33" i="26"/>
  <c r="X33" i="26" s="1"/>
  <c r="U32" i="26"/>
  <c r="X32" i="26" s="1"/>
  <c r="U31" i="26"/>
  <c r="X31" i="26" s="1"/>
  <c r="U30" i="26"/>
  <c r="X30" i="26" s="1"/>
  <c r="U29" i="26"/>
  <c r="X29" i="26" s="1"/>
  <c r="U28" i="26"/>
  <c r="X28" i="26" s="1"/>
  <c r="U27" i="26"/>
  <c r="X27" i="26" s="1"/>
  <c r="U26" i="26"/>
  <c r="X26" i="26" s="1"/>
  <c r="U25" i="26"/>
  <c r="X25" i="26" s="1"/>
  <c r="U24" i="26"/>
  <c r="X24" i="26" s="1"/>
  <c r="U23" i="26"/>
  <c r="X23" i="26" s="1"/>
  <c r="U22" i="26"/>
  <c r="X22" i="26" s="1"/>
  <c r="U21" i="26"/>
  <c r="X21" i="26" s="1"/>
  <c r="U20" i="26"/>
  <c r="X20" i="26" s="1"/>
  <c r="U19" i="26"/>
  <c r="X19" i="26" s="1"/>
  <c r="U18" i="26"/>
  <c r="X18" i="26" s="1"/>
  <c r="U17" i="26"/>
  <c r="X17" i="26" s="1"/>
  <c r="U16" i="26"/>
  <c r="X16" i="26" s="1"/>
  <c r="U15" i="26"/>
  <c r="X15" i="26" s="1"/>
  <c r="U14" i="26"/>
  <c r="X14" i="26"/>
  <c r="U13" i="26"/>
  <c r="X13" i="26" s="1"/>
  <c r="U12" i="26"/>
  <c r="X12" i="26" s="1"/>
  <c r="U11" i="26"/>
  <c r="X11" i="26"/>
  <c r="U10" i="26"/>
  <c r="X10" i="26" s="1"/>
  <c r="U9" i="26"/>
  <c r="X9" i="26"/>
  <c r="U8" i="26"/>
  <c r="X8" i="26" s="1"/>
  <c r="U7" i="26"/>
  <c r="X7" i="26" s="1"/>
  <c r="U37" i="25"/>
  <c r="X37" i="25"/>
  <c r="U36" i="25"/>
  <c r="X36" i="25" s="1"/>
  <c r="U35" i="25"/>
  <c r="X35" i="25"/>
  <c r="U34" i="25"/>
  <c r="X34" i="25" s="1"/>
  <c r="U33" i="25"/>
  <c r="X33" i="25"/>
  <c r="U32" i="25"/>
  <c r="X32" i="25" s="1"/>
  <c r="U31" i="25"/>
  <c r="X31" i="25"/>
  <c r="U30" i="25"/>
  <c r="X30" i="25" s="1"/>
  <c r="U29" i="25"/>
  <c r="X29" i="25"/>
  <c r="U28" i="25"/>
  <c r="X28" i="25" s="1"/>
  <c r="U27" i="25"/>
  <c r="X27" i="25"/>
  <c r="U26" i="25"/>
  <c r="X26" i="25" s="1"/>
  <c r="U25" i="25"/>
  <c r="X25" i="25"/>
  <c r="U24" i="25"/>
  <c r="X24" i="25" s="1"/>
  <c r="U23" i="25"/>
  <c r="X23" i="25"/>
  <c r="U22" i="25"/>
  <c r="X22" i="25" s="1"/>
  <c r="U21" i="25"/>
  <c r="X21" i="25"/>
  <c r="U20" i="25"/>
  <c r="X20" i="25" s="1"/>
  <c r="U19" i="25"/>
  <c r="X19" i="25"/>
  <c r="U18" i="25"/>
  <c r="X18" i="25" s="1"/>
  <c r="U17" i="25"/>
  <c r="X17" i="25"/>
  <c r="U16" i="25"/>
  <c r="X16" i="25" s="1"/>
  <c r="U15" i="25"/>
  <c r="X15" i="25"/>
  <c r="U14" i="25"/>
  <c r="X14" i="25" s="1"/>
  <c r="U13" i="25"/>
  <c r="X13" i="25"/>
  <c r="U12" i="25"/>
  <c r="X12" i="25" s="1"/>
  <c r="U11" i="25"/>
  <c r="X11" i="25"/>
  <c r="U10" i="25"/>
  <c r="X10" i="25" s="1"/>
  <c r="U9" i="25"/>
  <c r="X9" i="25"/>
  <c r="U8" i="25"/>
  <c r="X8" i="25" s="1"/>
  <c r="U7" i="25"/>
  <c r="X7" i="25"/>
  <c r="U37" i="24"/>
  <c r="X37" i="24" s="1"/>
  <c r="U36" i="24"/>
  <c r="X36" i="24" s="1"/>
  <c r="U35" i="24"/>
  <c r="X35" i="24"/>
  <c r="U34" i="24"/>
  <c r="X34" i="24" s="1"/>
  <c r="U33" i="24"/>
  <c r="X33" i="24" s="1"/>
  <c r="U32" i="24"/>
  <c r="X32" i="24" s="1"/>
  <c r="U31" i="24"/>
  <c r="X31" i="24"/>
  <c r="U30" i="24"/>
  <c r="X30" i="24" s="1"/>
  <c r="U29" i="24"/>
  <c r="X29" i="24" s="1"/>
  <c r="U28" i="24"/>
  <c r="X28" i="24" s="1"/>
  <c r="U27" i="24"/>
  <c r="X27" i="24"/>
  <c r="U26" i="24"/>
  <c r="X26" i="24" s="1"/>
  <c r="U25" i="24"/>
  <c r="X25" i="24" s="1"/>
  <c r="U24" i="24"/>
  <c r="X24" i="24" s="1"/>
  <c r="U23" i="24"/>
  <c r="X23" i="24"/>
  <c r="U22" i="24"/>
  <c r="X22" i="24" s="1"/>
  <c r="U21" i="24"/>
  <c r="X21" i="24" s="1"/>
  <c r="U20" i="24"/>
  <c r="X20" i="24" s="1"/>
  <c r="U19" i="24"/>
  <c r="X19" i="24"/>
  <c r="U18" i="24"/>
  <c r="X18" i="24" s="1"/>
  <c r="U17" i="24"/>
  <c r="X17" i="24" s="1"/>
  <c r="U16" i="24"/>
  <c r="X16" i="24" s="1"/>
  <c r="U15" i="24"/>
  <c r="X15" i="24"/>
  <c r="U14" i="24"/>
  <c r="X14" i="24" s="1"/>
  <c r="U13" i="24"/>
  <c r="X13" i="24" s="1"/>
  <c r="U12" i="24"/>
  <c r="X12" i="24" s="1"/>
  <c r="U11" i="24"/>
  <c r="X11" i="24"/>
  <c r="U10" i="24"/>
  <c r="X10" i="24" s="1"/>
  <c r="U9" i="24"/>
  <c r="X9" i="24" s="1"/>
  <c r="U8" i="24"/>
  <c r="X8" i="24" s="1"/>
  <c r="U7" i="24"/>
  <c r="X7" i="24"/>
  <c r="U37" i="23"/>
  <c r="X37" i="23"/>
  <c r="U36" i="23"/>
  <c r="X36" i="23" s="1"/>
  <c r="U35" i="23"/>
  <c r="X35" i="23" s="1"/>
  <c r="U34" i="23"/>
  <c r="X34" i="23" s="1"/>
  <c r="U33" i="23"/>
  <c r="X33" i="23"/>
  <c r="U32" i="23"/>
  <c r="X32" i="23" s="1"/>
  <c r="U31" i="23"/>
  <c r="X31" i="23" s="1"/>
  <c r="U30" i="23"/>
  <c r="X30" i="23" s="1"/>
  <c r="U29" i="23"/>
  <c r="X29" i="23" s="1"/>
  <c r="U28" i="23"/>
  <c r="X28" i="23" s="1"/>
  <c r="U27" i="23"/>
  <c r="X27" i="23"/>
  <c r="U26" i="23"/>
  <c r="X26" i="23" s="1"/>
  <c r="U25" i="23"/>
  <c r="X25" i="23"/>
  <c r="U24" i="23"/>
  <c r="X24" i="23" s="1"/>
  <c r="U23" i="23"/>
  <c r="X23" i="23" s="1"/>
  <c r="U22" i="23"/>
  <c r="X22" i="23" s="1"/>
  <c r="U21" i="23"/>
  <c r="X21" i="23"/>
  <c r="U20" i="23"/>
  <c r="X20" i="23" s="1"/>
  <c r="U19" i="23"/>
  <c r="X19" i="23"/>
  <c r="U18" i="23"/>
  <c r="X18" i="23" s="1"/>
  <c r="U17" i="23"/>
  <c r="X17" i="23"/>
  <c r="U16" i="23"/>
  <c r="X16" i="23" s="1"/>
  <c r="U15" i="23"/>
  <c r="X15" i="23" s="1"/>
  <c r="U14" i="23"/>
  <c r="X14" i="23" s="1"/>
  <c r="U13" i="23"/>
  <c r="X13" i="23"/>
  <c r="U12" i="23"/>
  <c r="X12" i="23" s="1"/>
  <c r="U11" i="23"/>
  <c r="X11" i="23"/>
  <c r="U10" i="23"/>
  <c r="X10" i="23" s="1"/>
  <c r="U9" i="23"/>
  <c r="X9" i="23" s="1"/>
  <c r="U8" i="23"/>
  <c r="X8" i="23" s="1"/>
  <c r="U7" i="23"/>
  <c r="X7" i="23" s="1"/>
  <c r="U37" i="22"/>
  <c r="X37" i="22"/>
  <c r="U36" i="22"/>
  <c r="X36" i="22"/>
  <c r="U35" i="22"/>
  <c r="X35" i="22"/>
  <c r="U34" i="22"/>
  <c r="X34" i="22"/>
  <c r="U33" i="22"/>
  <c r="X33" i="22"/>
  <c r="U32" i="22"/>
  <c r="X32" i="22"/>
  <c r="U31" i="22"/>
  <c r="X31" i="22"/>
  <c r="U30" i="22"/>
  <c r="X30" i="22"/>
  <c r="U29" i="22"/>
  <c r="X29" i="22"/>
  <c r="U28" i="22"/>
  <c r="X28" i="22"/>
  <c r="U27" i="22"/>
  <c r="X27" i="22"/>
  <c r="U26" i="22"/>
  <c r="X26" i="22"/>
  <c r="U25" i="22"/>
  <c r="X25" i="22"/>
  <c r="U24" i="22"/>
  <c r="X24" i="22"/>
  <c r="U23" i="22"/>
  <c r="X23" i="22"/>
  <c r="U22" i="22"/>
  <c r="X22" i="22"/>
  <c r="U21" i="22"/>
  <c r="X21" i="22"/>
  <c r="U20" i="22"/>
  <c r="X20" i="22"/>
  <c r="U19" i="22"/>
  <c r="X19" i="22"/>
  <c r="U18" i="22"/>
  <c r="X18" i="22"/>
  <c r="U17" i="22"/>
  <c r="X17" i="22"/>
  <c r="U16" i="22"/>
  <c r="X16" i="22"/>
  <c r="U15" i="22"/>
  <c r="X15" i="22"/>
  <c r="U14" i="22"/>
  <c r="X14" i="22"/>
  <c r="U13" i="22"/>
  <c r="X13" i="22"/>
  <c r="U12" i="22"/>
  <c r="X12" i="22"/>
  <c r="U11" i="22"/>
  <c r="X11" i="22"/>
  <c r="U10" i="22"/>
  <c r="X10" i="22"/>
  <c r="U9" i="22"/>
  <c r="X9" i="22"/>
  <c r="U8" i="22"/>
  <c r="X8" i="22"/>
  <c r="U7" i="22"/>
  <c r="X7" i="22"/>
  <c r="U37" i="21"/>
  <c r="X37" i="21"/>
  <c r="U36" i="21"/>
  <c r="X36" i="21"/>
  <c r="U35" i="21"/>
  <c r="X35" i="21"/>
  <c r="U34" i="21"/>
  <c r="X34" i="21"/>
  <c r="U33" i="21"/>
  <c r="X33" i="21"/>
  <c r="U32" i="21"/>
  <c r="X32" i="21"/>
  <c r="U31" i="21"/>
  <c r="X31" i="21"/>
  <c r="U30" i="21"/>
  <c r="X30" i="21"/>
  <c r="U29" i="21"/>
  <c r="X29" i="21"/>
  <c r="U28" i="21"/>
  <c r="X28" i="21"/>
  <c r="U27" i="21"/>
  <c r="X27" i="21"/>
  <c r="U26" i="21"/>
  <c r="X26" i="21"/>
  <c r="U25" i="21"/>
  <c r="X25" i="21"/>
  <c r="U24" i="21"/>
  <c r="X24" i="21"/>
  <c r="U23" i="21"/>
  <c r="X23" i="21"/>
  <c r="U22" i="21"/>
  <c r="X22" i="21"/>
  <c r="U21" i="21"/>
  <c r="X21" i="21"/>
  <c r="U20" i="21"/>
  <c r="X20" i="21"/>
  <c r="U19" i="21"/>
  <c r="X19" i="21"/>
  <c r="U18" i="21"/>
  <c r="X18" i="21"/>
  <c r="U17" i="21"/>
  <c r="X17" i="21"/>
  <c r="U16" i="21"/>
  <c r="X16" i="21"/>
  <c r="U15" i="21"/>
  <c r="X15" i="21"/>
  <c r="U14" i="21"/>
  <c r="X14" i="21"/>
  <c r="U13" i="21"/>
  <c r="X13" i="21"/>
  <c r="U12" i="21"/>
  <c r="X12" i="21"/>
  <c r="U11" i="21"/>
  <c r="X11" i="21"/>
  <c r="U10" i="21"/>
  <c r="X10" i="21"/>
  <c r="U9" i="21"/>
  <c r="X9" i="21"/>
  <c r="U8" i="21"/>
  <c r="X8" i="21"/>
  <c r="U7" i="21"/>
  <c r="X7" i="21"/>
  <c r="U37" i="20"/>
  <c r="X37" i="20"/>
  <c r="U36" i="20"/>
  <c r="X36" i="20"/>
  <c r="U35" i="20"/>
  <c r="X35" i="20"/>
  <c r="U34" i="20"/>
  <c r="X34" i="20"/>
  <c r="U33" i="20"/>
  <c r="X33" i="20"/>
  <c r="U32" i="20"/>
  <c r="X32" i="20"/>
  <c r="U31" i="20"/>
  <c r="X31" i="20"/>
  <c r="U30" i="20"/>
  <c r="X30" i="20"/>
  <c r="U29" i="20"/>
  <c r="X29" i="20"/>
  <c r="U28" i="20"/>
  <c r="X28" i="20"/>
  <c r="U27" i="20"/>
  <c r="X27" i="20"/>
  <c r="U26" i="20"/>
  <c r="X26" i="20"/>
  <c r="U25" i="20"/>
  <c r="X25" i="20"/>
  <c r="U24" i="20"/>
  <c r="X24" i="20"/>
  <c r="U23" i="20"/>
  <c r="X23" i="20"/>
  <c r="U22" i="20"/>
  <c r="X22" i="20"/>
  <c r="U21" i="20"/>
  <c r="X21" i="20"/>
  <c r="U20" i="20"/>
  <c r="X20" i="20"/>
  <c r="U19" i="20"/>
  <c r="X19" i="20"/>
  <c r="U18" i="20"/>
  <c r="X18" i="20"/>
  <c r="U17" i="20"/>
  <c r="X17" i="20"/>
  <c r="U16" i="20"/>
  <c r="X16" i="20"/>
  <c r="U15" i="20"/>
  <c r="X15" i="20"/>
  <c r="U14" i="20"/>
  <c r="X14" i="20"/>
  <c r="U13" i="20"/>
  <c r="X13" i="20"/>
  <c r="U12" i="20"/>
  <c r="X12" i="20"/>
  <c r="U11" i="20"/>
  <c r="X11" i="20"/>
  <c r="U10" i="20"/>
  <c r="X10" i="20"/>
  <c r="U9" i="20"/>
  <c r="X9" i="20"/>
  <c r="U8" i="20"/>
  <c r="X8" i="20"/>
  <c r="U7" i="20"/>
  <c r="X7" i="20"/>
  <c r="U37" i="19"/>
  <c r="X37" i="19"/>
  <c r="U36" i="19"/>
  <c r="X36" i="19"/>
  <c r="U35" i="19"/>
  <c r="X35" i="19"/>
  <c r="U34" i="19"/>
  <c r="X34" i="19"/>
  <c r="U33" i="19"/>
  <c r="X33" i="19"/>
  <c r="U32" i="19"/>
  <c r="X32" i="19"/>
  <c r="U31" i="19"/>
  <c r="X31" i="19"/>
  <c r="U30" i="19"/>
  <c r="X30" i="19"/>
  <c r="U29" i="19"/>
  <c r="X29" i="19"/>
  <c r="U28" i="19"/>
  <c r="X28" i="19"/>
  <c r="U27" i="19"/>
  <c r="X27" i="19"/>
  <c r="U26" i="19"/>
  <c r="X26" i="19"/>
  <c r="U25" i="19"/>
  <c r="X25" i="19"/>
  <c r="U24" i="19"/>
  <c r="X24" i="19"/>
  <c r="U23" i="19"/>
  <c r="X23" i="19"/>
  <c r="U22" i="19"/>
  <c r="X22" i="19"/>
  <c r="U21" i="19"/>
  <c r="X21" i="19"/>
  <c r="U20" i="19"/>
  <c r="X20" i="19"/>
  <c r="U19" i="19"/>
  <c r="X19" i="19"/>
  <c r="U18" i="19"/>
  <c r="X18" i="19"/>
  <c r="U17" i="19"/>
  <c r="X17" i="19"/>
  <c r="U16" i="19"/>
  <c r="X16" i="19"/>
  <c r="U15" i="19"/>
  <c r="X15" i="19"/>
  <c r="U14" i="19"/>
  <c r="X14" i="19"/>
  <c r="U13" i="19"/>
  <c r="X13" i="19"/>
  <c r="U12" i="19"/>
  <c r="X12" i="19"/>
  <c r="U11" i="19"/>
  <c r="X11" i="19"/>
  <c r="U10" i="19"/>
  <c r="X10" i="19"/>
  <c r="U9" i="19"/>
  <c r="X9" i="19"/>
  <c r="U8" i="19"/>
  <c r="X8" i="19"/>
  <c r="U7" i="19"/>
  <c r="X7" i="19"/>
  <c r="U37" i="18"/>
  <c r="X37" i="18"/>
  <c r="U36" i="18"/>
  <c r="X36" i="18"/>
  <c r="U35" i="18"/>
  <c r="X35" i="18"/>
  <c r="U34" i="18"/>
  <c r="X34" i="18"/>
  <c r="U33" i="18"/>
  <c r="X33" i="18"/>
  <c r="U32" i="18"/>
  <c r="X32" i="18"/>
  <c r="U31" i="18"/>
  <c r="X31" i="18"/>
  <c r="U30" i="18"/>
  <c r="X30" i="18"/>
  <c r="U29" i="18"/>
  <c r="X29" i="18"/>
  <c r="U28" i="18"/>
  <c r="X28" i="18"/>
  <c r="U27" i="18"/>
  <c r="X27" i="18"/>
  <c r="U26" i="18"/>
  <c r="X26" i="18"/>
  <c r="U25" i="18"/>
  <c r="X25" i="18"/>
  <c r="U24" i="18"/>
  <c r="X24" i="18"/>
  <c r="U23" i="18"/>
  <c r="X23" i="18"/>
  <c r="U22" i="18"/>
  <c r="X22" i="18"/>
  <c r="U21" i="18"/>
  <c r="X21" i="18"/>
  <c r="U20" i="18"/>
  <c r="X20" i="18"/>
  <c r="U19" i="18"/>
  <c r="X19" i="18"/>
  <c r="U18" i="18"/>
  <c r="X18" i="18"/>
  <c r="U17" i="18"/>
  <c r="X17" i="18"/>
  <c r="U16" i="18"/>
  <c r="X16" i="18"/>
  <c r="U15" i="18"/>
  <c r="X15" i="18"/>
  <c r="U14" i="18"/>
  <c r="X14" i="18"/>
  <c r="U13" i="18"/>
  <c r="X13" i="18"/>
  <c r="U12" i="18"/>
  <c r="X12" i="18"/>
  <c r="U11" i="18"/>
  <c r="X11" i="18"/>
  <c r="U10" i="18"/>
  <c r="X10" i="18"/>
  <c r="U9" i="18"/>
  <c r="X9" i="18"/>
  <c r="U8" i="18"/>
  <c r="X8" i="18"/>
  <c r="U7" i="18"/>
  <c r="X7" i="18"/>
  <c r="U37" i="17"/>
  <c r="X37" i="17"/>
  <c r="U36" i="17"/>
  <c r="X36" i="17"/>
  <c r="U35" i="17"/>
  <c r="X35" i="17"/>
  <c r="U34" i="17"/>
  <c r="X34" i="17"/>
  <c r="U33" i="17"/>
  <c r="X33" i="17"/>
  <c r="U32" i="17"/>
  <c r="X32" i="17"/>
  <c r="U31" i="17"/>
  <c r="X31" i="17"/>
  <c r="U30" i="17"/>
  <c r="X30" i="17"/>
  <c r="U29" i="17"/>
  <c r="X29" i="17"/>
  <c r="U28" i="17"/>
  <c r="X28" i="17"/>
  <c r="U27" i="17"/>
  <c r="X27" i="17"/>
  <c r="U26" i="17"/>
  <c r="X26" i="17"/>
  <c r="U25" i="17"/>
  <c r="X25" i="17"/>
  <c r="U24" i="17"/>
  <c r="X24" i="17"/>
  <c r="U23" i="17"/>
  <c r="X23" i="17"/>
  <c r="U22" i="17"/>
  <c r="X22" i="17"/>
  <c r="U21" i="17"/>
  <c r="X21" i="17"/>
  <c r="U20" i="17"/>
  <c r="X20" i="17"/>
  <c r="U19" i="17"/>
  <c r="X19" i="17"/>
  <c r="U18" i="17"/>
  <c r="X18" i="17"/>
  <c r="U17" i="17"/>
  <c r="X17" i="17"/>
  <c r="U16" i="17"/>
  <c r="X16" i="17"/>
  <c r="U15" i="17"/>
  <c r="X15" i="17"/>
  <c r="U14" i="17"/>
  <c r="X14" i="17"/>
  <c r="U13" i="17"/>
  <c r="X13" i="17"/>
  <c r="U12" i="17"/>
  <c r="X12" i="17"/>
  <c r="U11" i="17"/>
  <c r="X11" i="17"/>
  <c r="U10" i="17"/>
  <c r="X10" i="17"/>
  <c r="U9" i="17"/>
  <c r="X9" i="17"/>
  <c r="U8" i="17"/>
  <c r="X8" i="17"/>
  <c r="U7" i="17"/>
  <c r="X7" i="17"/>
  <c r="U37" i="16"/>
  <c r="X37" i="16"/>
  <c r="U36" i="16"/>
  <c r="X36" i="16"/>
  <c r="U35" i="16"/>
  <c r="X35" i="16"/>
  <c r="U34" i="16"/>
  <c r="X34" i="16"/>
  <c r="U33" i="16"/>
  <c r="X33" i="16"/>
  <c r="U32" i="16"/>
  <c r="X32" i="16"/>
  <c r="U31" i="16"/>
  <c r="X31" i="16"/>
  <c r="U30" i="16"/>
  <c r="X30" i="16"/>
  <c r="U29" i="16"/>
  <c r="X29" i="16"/>
  <c r="U28" i="16"/>
  <c r="X28" i="16"/>
  <c r="U27" i="16"/>
  <c r="X27" i="16"/>
  <c r="U26" i="16"/>
  <c r="X26" i="16"/>
  <c r="U25" i="16"/>
  <c r="X25" i="16"/>
  <c r="U24" i="16"/>
  <c r="X24" i="16"/>
  <c r="U23" i="16"/>
  <c r="X23" i="16"/>
  <c r="U22" i="16"/>
  <c r="X22" i="16"/>
  <c r="U21" i="16"/>
  <c r="X21" i="16"/>
  <c r="U20" i="16"/>
  <c r="X20" i="16"/>
  <c r="U19" i="16"/>
  <c r="X19" i="16"/>
  <c r="U18" i="16"/>
  <c r="X18" i="16"/>
  <c r="U17" i="16"/>
  <c r="X17" i="16"/>
  <c r="U16" i="16"/>
  <c r="X16" i="16"/>
  <c r="U15" i="16"/>
  <c r="X15" i="16"/>
  <c r="U14" i="16"/>
  <c r="X14" i="16"/>
  <c r="U13" i="16"/>
  <c r="X13" i="16"/>
  <c r="U12" i="16"/>
  <c r="X12" i="16"/>
  <c r="U11" i="16"/>
  <c r="X11" i="16"/>
  <c r="U10" i="16"/>
  <c r="X10" i="16"/>
  <c r="U9" i="16"/>
  <c r="X9" i="16"/>
  <c r="U8" i="16"/>
  <c r="X8" i="16"/>
  <c r="U7" i="16"/>
  <c r="X7" i="16"/>
  <c r="U15" i="12"/>
  <c r="X15" i="12"/>
  <c r="U16" i="12"/>
  <c r="X16" i="12"/>
  <c r="U17" i="12"/>
  <c r="X17" i="12"/>
  <c r="U18" i="12"/>
  <c r="X18" i="12"/>
  <c r="U19" i="12"/>
  <c r="X19" i="12"/>
  <c r="U20" i="12"/>
  <c r="X20" i="12"/>
  <c r="U21" i="12"/>
  <c r="X21" i="12"/>
  <c r="U22" i="12"/>
  <c r="X22" i="12"/>
  <c r="U23" i="12"/>
  <c r="X23" i="12"/>
  <c r="U24" i="12"/>
  <c r="X24" i="12"/>
  <c r="U25" i="12"/>
  <c r="X25" i="12"/>
  <c r="U26" i="12"/>
  <c r="X26" i="12"/>
  <c r="U27" i="12"/>
  <c r="X27" i="12"/>
  <c r="U28" i="12"/>
  <c r="X28" i="12"/>
  <c r="U29" i="12"/>
  <c r="X29" i="12"/>
  <c r="U30" i="12"/>
  <c r="X30" i="12"/>
  <c r="U31" i="12"/>
  <c r="X31" i="12"/>
  <c r="U32" i="12"/>
  <c r="X32" i="12"/>
  <c r="U33" i="12"/>
  <c r="X33" i="12"/>
  <c r="U34" i="12"/>
  <c r="X34" i="12"/>
  <c r="U35" i="12"/>
  <c r="X35" i="12"/>
  <c r="U36" i="12"/>
  <c r="X36" i="12"/>
  <c r="U37" i="12"/>
  <c r="X37" i="12"/>
  <c r="U15" i="11"/>
  <c r="X15" i="11"/>
  <c r="U17" i="11"/>
  <c r="X17" i="11"/>
  <c r="U18" i="11"/>
  <c r="X18" i="11"/>
  <c r="U19" i="11"/>
  <c r="X19" i="11"/>
  <c r="U20" i="11"/>
  <c r="X20" i="11"/>
  <c r="U21" i="11"/>
  <c r="X21" i="11"/>
  <c r="U22" i="11"/>
  <c r="X22" i="11"/>
  <c r="U23" i="11"/>
  <c r="X23" i="11"/>
  <c r="U24" i="11"/>
  <c r="X24" i="11"/>
  <c r="U25" i="11"/>
  <c r="X25" i="11"/>
  <c r="U26" i="11"/>
  <c r="X26" i="11"/>
  <c r="U27" i="11"/>
  <c r="X27" i="11"/>
  <c r="U28" i="11"/>
  <c r="X28" i="11"/>
  <c r="U29" i="11"/>
  <c r="X29" i="11"/>
  <c r="U30" i="11"/>
  <c r="X30" i="11"/>
  <c r="U31" i="11"/>
  <c r="X31" i="11"/>
  <c r="U32" i="11"/>
  <c r="X32" i="11"/>
  <c r="U33" i="11"/>
  <c r="X33" i="11"/>
  <c r="U34" i="11"/>
  <c r="X34" i="11"/>
  <c r="U35" i="11"/>
  <c r="X35" i="11"/>
  <c r="U36" i="11"/>
  <c r="X36" i="11"/>
  <c r="U37" i="11"/>
  <c r="X37" i="11"/>
  <c r="U15" i="10"/>
  <c r="X15" i="10"/>
  <c r="U19" i="10"/>
  <c r="X19" i="10"/>
  <c r="U20" i="10"/>
  <c r="X20" i="10"/>
  <c r="U21" i="10"/>
  <c r="X21" i="10"/>
  <c r="U22" i="10"/>
  <c r="X22" i="10"/>
  <c r="U23" i="10"/>
  <c r="X23" i="10"/>
  <c r="U24" i="10"/>
  <c r="X24" i="10"/>
  <c r="U25" i="10"/>
  <c r="X25" i="10"/>
  <c r="U26" i="10"/>
  <c r="X26" i="10"/>
  <c r="U27" i="10"/>
  <c r="X27" i="10"/>
  <c r="U28" i="10"/>
  <c r="X28" i="10"/>
  <c r="U29" i="10"/>
  <c r="X29" i="10"/>
  <c r="U30" i="10"/>
  <c r="X30" i="10"/>
  <c r="U31" i="10"/>
  <c r="X31" i="10"/>
  <c r="U32" i="10"/>
  <c r="X32" i="10"/>
  <c r="U33" i="10"/>
  <c r="X33" i="10"/>
  <c r="U34" i="10"/>
  <c r="X34" i="10"/>
  <c r="U35" i="10"/>
  <c r="X35" i="10"/>
  <c r="U36" i="10"/>
  <c r="X36" i="10"/>
  <c r="U15" i="9"/>
  <c r="X15" i="9"/>
  <c r="U17" i="9"/>
  <c r="X17" i="9"/>
  <c r="U18" i="9"/>
  <c r="X18" i="9"/>
  <c r="U19" i="9"/>
  <c r="X19" i="9"/>
  <c r="U20" i="9"/>
  <c r="X20" i="9"/>
  <c r="U21" i="9"/>
  <c r="X21" i="9"/>
  <c r="U22" i="9"/>
  <c r="X22" i="9"/>
  <c r="U23" i="9"/>
  <c r="X23" i="9"/>
  <c r="U24" i="9"/>
  <c r="X24" i="9"/>
  <c r="U25" i="9"/>
  <c r="X25" i="9"/>
  <c r="U26" i="9"/>
  <c r="X26" i="9"/>
  <c r="U27" i="9"/>
  <c r="X27" i="9"/>
  <c r="U28" i="9"/>
  <c r="X28" i="9"/>
  <c r="U29" i="9"/>
  <c r="X29" i="9"/>
  <c r="U30" i="9"/>
  <c r="X30" i="9"/>
  <c r="U31" i="9"/>
  <c r="X31" i="9"/>
  <c r="U32" i="9"/>
  <c r="X32" i="9"/>
  <c r="U33" i="9"/>
  <c r="X33" i="9"/>
  <c r="U34" i="9"/>
  <c r="X34" i="9"/>
  <c r="U35" i="9"/>
  <c r="X35" i="9"/>
  <c r="U36" i="9"/>
  <c r="X36" i="9"/>
  <c r="U37" i="9"/>
  <c r="X37" i="9"/>
  <c r="U15" i="8"/>
  <c r="X15" i="8"/>
  <c r="U16" i="8"/>
  <c r="X16" i="8"/>
  <c r="U17" i="8"/>
  <c r="X17" i="8"/>
  <c r="U18" i="8"/>
  <c r="X18" i="8"/>
  <c r="U19" i="8"/>
  <c r="X19" i="8"/>
  <c r="U20" i="8"/>
  <c r="X20" i="8"/>
  <c r="U21" i="8"/>
  <c r="X21" i="8"/>
  <c r="U22" i="8"/>
  <c r="X22" i="8"/>
  <c r="U23" i="8"/>
  <c r="X23" i="8"/>
  <c r="U24" i="8"/>
  <c r="X24" i="8"/>
  <c r="U25" i="8"/>
  <c r="X25" i="8"/>
  <c r="U26" i="8"/>
  <c r="X26" i="8"/>
  <c r="U27" i="8"/>
  <c r="X27" i="8"/>
  <c r="U28" i="8"/>
  <c r="X28" i="8"/>
  <c r="U29" i="8"/>
  <c r="X29" i="8"/>
  <c r="U30" i="8"/>
  <c r="X30" i="8"/>
  <c r="U31" i="8"/>
  <c r="X31" i="8"/>
  <c r="U32" i="8"/>
  <c r="X32" i="8"/>
  <c r="U33" i="8"/>
  <c r="X33" i="8"/>
  <c r="U34" i="8"/>
  <c r="X34" i="8"/>
  <c r="U35" i="8"/>
  <c r="X35" i="8"/>
  <c r="U36" i="8"/>
  <c r="X36" i="8"/>
  <c r="U37" i="8"/>
  <c r="X37" i="8"/>
  <c r="U15" i="7"/>
  <c r="X15" i="7"/>
  <c r="B16" i="7"/>
  <c r="B16" i="8"/>
  <c r="B16" i="9"/>
  <c r="B16" i="10"/>
  <c r="B16" i="11"/>
  <c r="B16" i="12"/>
  <c r="B16" i="16"/>
  <c r="B16" i="17"/>
  <c r="B16" i="18"/>
  <c r="B16" i="19"/>
  <c r="B16" i="20"/>
  <c r="B16" i="21"/>
  <c r="B16" i="22"/>
  <c r="B16" i="23"/>
  <c r="B16" i="24"/>
  <c r="B16" i="25"/>
  <c r="B16" i="26"/>
  <c r="B16" i="27"/>
  <c r="B16" i="28"/>
  <c r="B16" i="29"/>
  <c r="B16" i="30"/>
  <c r="B16" i="31"/>
  <c r="F16" i="1"/>
  <c r="B275" i="2"/>
  <c r="U17" i="7"/>
  <c r="X17" i="7"/>
  <c r="U18" i="7"/>
  <c r="X18" i="7"/>
  <c r="U19" i="7"/>
  <c r="X19" i="7"/>
  <c r="U20" i="7"/>
  <c r="X20" i="7"/>
  <c r="U21" i="7"/>
  <c r="X21" i="7"/>
  <c r="U22" i="7"/>
  <c r="X22" i="7"/>
  <c r="U23" i="7"/>
  <c r="X23" i="7"/>
  <c r="U24" i="7"/>
  <c r="X24" i="7"/>
  <c r="U25" i="7"/>
  <c r="X25" i="7"/>
  <c r="U25" i="6"/>
  <c r="X25" i="6"/>
  <c r="W25" i="6"/>
  <c r="W25" i="7"/>
  <c r="W25" i="8"/>
  <c r="U26" i="7"/>
  <c r="X26" i="7"/>
  <c r="U27" i="7"/>
  <c r="X27" i="7"/>
  <c r="U28" i="7"/>
  <c r="X28" i="7"/>
  <c r="U29" i="7"/>
  <c r="X29" i="7"/>
  <c r="U30" i="7"/>
  <c r="X30" i="7"/>
  <c r="U31" i="7"/>
  <c r="X31" i="7"/>
  <c r="U32" i="7"/>
  <c r="X32" i="7"/>
  <c r="U34" i="7"/>
  <c r="X34" i="7"/>
  <c r="U35" i="7"/>
  <c r="X35" i="7"/>
  <c r="U36" i="7"/>
  <c r="X36" i="7"/>
  <c r="U37" i="7"/>
  <c r="X37" i="7"/>
  <c r="U37" i="6"/>
  <c r="X37" i="6"/>
  <c r="W37" i="6"/>
  <c r="W37" i="7"/>
  <c r="W37" i="8"/>
  <c r="B15" i="6"/>
  <c r="U15" i="6"/>
  <c r="X15" i="6"/>
  <c r="U17" i="6"/>
  <c r="X17" i="6"/>
  <c r="U18" i="6"/>
  <c r="X18" i="6"/>
  <c r="W18" i="6"/>
  <c r="U19" i="6"/>
  <c r="X19" i="6"/>
  <c r="W19" i="6"/>
  <c r="U20" i="6"/>
  <c r="X20" i="6"/>
  <c r="U21" i="6"/>
  <c r="X21" i="6"/>
  <c r="U22" i="6"/>
  <c r="X22" i="6"/>
  <c r="U23" i="6"/>
  <c r="X23" i="6"/>
  <c r="U24" i="6"/>
  <c r="X24" i="6"/>
  <c r="W24" i="6"/>
  <c r="U26" i="6"/>
  <c r="X26" i="6"/>
  <c r="W26" i="6"/>
  <c r="U27" i="6"/>
  <c r="X27" i="6"/>
  <c r="U28" i="6"/>
  <c r="X28" i="6"/>
  <c r="W28" i="6"/>
  <c r="W28" i="7"/>
  <c r="W28" i="8"/>
  <c r="U29" i="6"/>
  <c r="X29" i="6"/>
  <c r="W29" i="6"/>
  <c r="U30" i="6"/>
  <c r="X30" i="6"/>
  <c r="W30" i="6"/>
  <c r="W30" i="7"/>
  <c r="W30" i="8"/>
  <c r="U31" i="6"/>
  <c r="X31" i="6"/>
  <c r="W31" i="6"/>
  <c r="U32" i="6"/>
  <c r="X32" i="6"/>
  <c r="U34" i="6"/>
  <c r="X34" i="6"/>
  <c r="U35" i="6"/>
  <c r="X35" i="6"/>
  <c r="W35" i="6"/>
  <c r="U36" i="6"/>
  <c r="X36" i="6"/>
  <c r="W36" i="6"/>
  <c r="W36" i="7"/>
  <c r="W36" i="8"/>
  <c r="U14" i="5"/>
  <c r="W14" i="5"/>
  <c r="U15" i="5"/>
  <c r="W15" i="5"/>
  <c r="W15" i="6"/>
  <c r="U16" i="5"/>
  <c r="W16" i="5"/>
  <c r="U17" i="5"/>
  <c r="W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A5" i="2"/>
  <c r="W57" i="15"/>
  <c r="X57" i="14"/>
  <c r="W8" i="5"/>
  <c r="W9" i="5"/>
  <c r="W10" i="5"/>
  <c r="W11" i="5"/>
  <c r="W12" i="5"/>
  <c r="W13" i="5"/>
  <c r="R14" i="2"/>
  <c r="R13" i="2"/>
  <c r="R12" i="2"/>
  <c r="R11" i="2"/>
  <c r="R10" i="2"/>
  <c r="R9" i="2"/>
  <c r="R8" i="2"/>
  <c r="R7" i="2"/>
  <c r="N14" i="2"/>
  <c r="N13" i="2"/>
  <c r="N12" i="2"/>
  <c r="N11" i="2"/>
  <c r="N10" i="2"/>
  <c r="N9" i="2"/>
  <c r="N8" i="2"/>
  <c r="N7" i="2"/>
  <c r="J14" i="2"/>
  <c r="J13" i="2"/>
  <c r="J12" i="2"/>
  <c r="J11" i="2"/>
  <c r="J10" i="2"/>
  <c r="J9" i="2"/>
  <c r="J8" i="2"/>
  <c r="J7" i="2"/>
  <c r="P14" i="2"/>
  <c r="P13" i="2"/>
  <c r="P12" i="2"/>
  <c r="P11" i="2"/>
  <c r="P10" i="2"/>
  <c r="P9" i="2"/>
  <c r="P8" i="2"/>
  <c r="P7" i="2"/>
  <c r="M14" i="2"/>
  <c r="M13" i="2"/>
  <c r="M12" i="2"/>
  <c r="M11" i="2"/>
  <c r="M10" i="2"/>
  <c r="M9" i="2"/>
  <c r="M8" i="2"/>
  <c r="M7" i="2"/>
  <c r="I14" i="2"/>
  <c r="I13" i="2"/>
  <c r="I12" i="2"/>
  <c r="I11" i="2"/>
  <c r="I10" i="2"/>
  <c r="I9" i="2"/>
  <c r="I8" i="2"/>
  <c r="I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Q14" i="2"/>
  <c r="Q13" i="2"/>
  <c r="Q12" i="2"/>
  <c r="Q11" i="2"/>
  <c r="Q10" i="2"/>
  <c r="Q9" i="2"/>
  <c r="Q8" i="2"/>
  <c r="Q7" i="2"/>
  <c r="O14" i="2"/>
  <c r="O13" i="2"/>
  <c r="O12" i="2"/>
  <c r="O11" i="2"/>
  <c r="O10" i="2"/>
  <c r="O9" i="2"/>
  <c r="O8" i="2"/>
  <c r="O7" i="2"/>
  <c r="L14" i="2"/>
  <c r="L13" i="2"/>
  <c r="L12" i="2"/>
  <c r="L11" i="2"/>
  <c r="L10" i="2"/>
  <c r="L9" i="2"/>
  <c r="L8" i="2"/>
  <c r="L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B12" i="6"/>
  <c r="B12" i="7"/>
  <c r="B12" i="8"/>
  <c r="B13" i="6"/>
  <c r="B13" i="7"/>
  <c r="B14" i="6"/>
  <c r="B14" i="7"/>
  <c r="B14" i="8"/>
  <c r="B14" i="9"/>
  <c r="B8" i="6"/>
  <c r="U8" i="12"/>
  <c r="X8" i="12"/>
  <c r="U9" i="12"/>
  <c r="X9" i="12"/>
  <c r="U10" i="12"/>
  <c r="X10" i="12"/>
  <c r="U11" i="12"/>
  <c r="X11" i="12"/>
  <c r="U12" i="12"/>
  <c r="X12" i="12"/>
  <c r="U13" i="12"/>
  <c r="X13" i="12"/>
  <c r="U14" i="12"/>
  <c r="X14" i="12"/>
  <c r="U14" i="10"/>
  <c r="X14" i="10"/>
  <c r="U14" i="8"/>
  <c r="X14" i="8"/>
  <c r="U14" i="7"/>
  <c r="X14" i="7"/>
  <c r="U14" i="6"/>
  <c r="X14" i="6"/>
  <c r="U7" i="12"/>
  <c r="X7" i="12"/>
  <c r="U14" i="11"/>
  <c r="X14" i="11"/>
  <c r="U13" i="11"/>
  <c r="X13" i="11"/>
  <c r="U12" i="11"/>
  <c r="X12" i="11"/>
  <c r="U11" i="11"/>
  <c r="X11" i="11"/>
  <c r="U10" i="11"/>
  <c r="X10" i="11"/>
  <c r="U9" i="11"/>
  <c r="X9" i="11"/>
  <c r="U8" i="11"/>
  <c r="X8" i="11"/>
  <c r="U7" i="11"/>
  <c r="X7" i="11"/>
  <c r="U13" i="10"/>
  <c r="X13" i="10"/>
  <c r="U12" i="10"/>
  <c r="X12" i="10"/>
  <c r="U11" i="10"/>
  <c r="X11" i="10"/>
  <c r="U10" i="10"/>
  <c r="X10" i="10"/>
  <c r="U9" i="10"/>
  <c r="X9" i="10"/>
  <c r="U8" i="10"/>
  <c r="X8" i="10"/>
  <c r="U7" i="10"/>
  <c r="X7" i="10"/>
  <c r="V8" i="7"/>
  <c r="V8" i="8"/>
  <c r="V8" i="9"/>
  <c r="V8" i="10"/>
  <c r="V8" i="11"/>
  <c r="V8" i="12"/>
  <c r="V8" i="16"/>
  <c r="V8" i="18"/>
  <c r="V8" i="19"/>
  <c r="V8" i="20"/>
  <c r="V8" i="21"/>
  <c r="V8" i="22"/>
  <c r="V8" i="23"/>
  <c r="V8" i="26"/>
  <c r="V8" i="28"/>
  <c r="V8" i="29"/>
  <c r="V8" i="30" s="1"/>
  <c r="V8" i="31" s="1"/>
  <c r="AB8" i="1" s="1"/>
  <c r="V7" i="18"/>
  <c r="V7" i="20"/>
  <c r="V7" i="21"/>
  <c r="V7" i="22"/>
  <c r="V7" i="23"/>
  <c r="V7" i="24"/>
  <c r="V7" i="25"/>
  <c r="V7" i="26"/>
  <c r="V7" i="28"/>
  <c r="V7" i="29" s="1"/>
  <c r="V7" i="30" s="1"/>
  <c r="V7" i="31" s="1"/>
  <c r="AB7" i="1" s="1"/>
  <c r="B7" i="6"/>
  <c r="B7" i="7"/>
  <c r="B7" i="8"/>
  <c r="B7" i="9"/>
  <c r="U14" i="9"/>
  <c r="X14" i="9"/>
  <c r="U13" i="9"/>
  <c r="X13" i="9"/>
  <c r="U12" i="9"/>
  <c r="X12" i="9"/>
  <c r="U11" i="9"/>
  <c r="X11" i="9"/>
  <c r="U10" i="9"/>
  <c r="X10" i="9"/>
  <c r="U9" i="9"/>
  <c r="X9" i="9"/>
  <c r="U8" i="9"/>
  <c r="X8" i="9"/>
  <c r="U7" i="9"/>
  <c r="X7" i="9"/>
  <c r="U79" i="8"/>
  <c r="U13" i="8"/>
  <c r="X13" i="8"/>
  <c r="U12" i="8"/>
  <c r="X12" i="8"/>
  <c r="U11" i="8"/>
  <c r="X11" i="8"/>
  <c r="U10" i="8"/>
  <c r="X10" i="8"/>
  <c r="U9" i="8"/>
  <c r="X9" i="8"/>
  <c r="U8" i="8"/>
  <c r="X8" i="8"/>
  <c r="U7" i="8"/>
  <c r="X7" i="8"/>
  <c r="U79" i="7"/>
  <c r="U13" i="7"/>
  <c r="X13" i="7"/>
  <c r="U12" i="7"/>
  <c r="X12" i="7"/>
  <c r="U11" i="7"/>
  <c r="X11" i="7"/>
  <c r="U10" i="7"/>
  <c r="X10" i="7"/>
  <c r="U9" i="7"/>
  <c r="X9" i="7"/>
  <c r="U8" i="7"/>
  <c r="X8" i="7"/>
  <c r="U7" i="7"/>
  <c r="X7" i="7"/>
  <c r="U13" i="6"/>
  <c r="X13" i="6"/>
  <c r="U12" i="6"/>
  <c r="X12" i="6"/>
  <c r="U11" i="6"/>
  <c r="X11" i="6"/>
  <c r="U10" i="6"/>
  <c r="X10" i="6"/>
  <c r="W10" i="6"/>
  <c r="W10" i="7"/>
  <c r="U9" i="6"/>
  <c r="X9" i="6"/>
  <c r="U8" i="6"/>
  <c r="X8" i="6"/>
  <c r="W8" i="6"/>
  <c r="U7" i="6"/>
  <c r="X7" i="6"/>
  <c r="U57" i="5"/>
  <c r="U13" i="5"/>
  <c r="U12" i="5"/>
  <c r="Z57" i="1"/>
  <c r="B35" i="9"/>
  <c r="B35" i="10"/>
  <c r="B35" i="11"/>
  <c r="B35" i="12"/>
  <c r="B35" i="16"/>
  <c r="B35" i="17"/>
  <c r="B35" i="18"/>
  <c r="B35" i="19"/>
  <c r="B35" i="20"/>
  <c r="B35" i="21"/>
  <c r="B35" i="22"/>
  <c r="B35" i="23"/>
  <c r="B35" i="24"/>
  <c r="B35" i="25"/>
  <c r="B35" i="26"/>
  <c r="B35" i="27"/>
  <c r="B35" i="28"/>
  <c r="B35" i="29"/>
  <c r="B35" i="30"/>
  <c r="B35" i="31"/>
  <c r="F35" i="1"/>
  <c r="B845" i="2"/>
  <c r="B34" i="9"/>
  <c r="B31" i="9"/>
  <c r="B31" i="10"/>
  <c r="B31" i="11"/>
  <c r="B31" i="12"/>
  <c r="B31" i="16"/>
  <c r="W34" i="6"/>
  <c r="B26" i="8"/>
  <c r="B26" i="9"/>
  <c r="W32" i="6"/>
  <c r="B32" i="9"/>
  <c r="B32" i="10"/>
  <c r="B32" i="11"/>
  <c r="B32" i="12"/>
  <c r="B32" i="16"/>
  <c r="B32" i="17"/>
  <c r="B29" i="9"/>
  <c r="B11" i="7"/>
  <c r="B11" i="8"/>
  <c r="B9" i="7"/>
  <c r="B9" i="8"/>
  <c r="W27" i="6"/>
  <c r="W31" i="7"/>
  <c r="W31" i="8"/>
  <c r="W32" i="7"/>
  <c r="W32" i="8"/>
  <c r="W34" i="7"/>
  <c r="W34" i="8"/>
  <c r="W33" i="7"/>
  <c r="W33" i="8"/>
  <c r="W27" i="7"/>
  <c r="W35" i="7"/>
  <c r="W29" i="7"/>
  <c r="B33" i="9"/>
  <c r="B37" i="9"/>
  <c r="B37" i="10"/>
  <c r="B37" i="11"/>
  <c r="B37" i="12"/>
  <c r="B24" i="9"/>
  <c r="B24" i="10"/>
  <c r="B24" i="11"/>
  <c r="B24" i="12"/>
  <c r="B24" i="16"/>
  <c r="B24" i="17"/>
  <c r="B24" i="18"/>
  <c r="B24" i="19"/>
  <c r="B24" i="20"/>
  <c r="B24" i="21"/>
  <c r="B24" i="22"/>
  <c r="B24" i="23"/>
  <c r="B24" i="24"/>
  <c r="B24" i="25"/>
  <c r="B24" i="26"/>
  <c r="B24" i="27"/>
  <c r="B24" i="28"/>
  <c r="B24" i="29"/>
  <c r="B24" i="30"/>
  <c r="B24" i="31"/>
  <c r="F24" i="1"/>
  <c r="B515" i="2"/>
  <c r="B36" i="9"/>
  <c r="B36" i="10"/>
  <c r="B36" i="11"/>
  <c r="B30" i="9"/>
  <c r="B30" i="10"/>
  <c r="B30" i="11"/>
  <c r="B30" i="12"/>
  <c r="B30" i="16"/>
  <c r="B30" i="17"/>
  <c r="B30" i="18"/>
  <c r="B30" i="19"/>
  <c r="B30" i="20"/>
  <c r="B30" i="21"/>
  <c r="B30" i="22"/>
  <c r="B30" i="23"/>
  <c r="B30" i="24"/>
  <c r="B30" i="25"/>
  <c r="B30" i="26"/>
  <c r="B30" i="27"/>
  <c r="B30" i="28"/>
  <c r="B30" i="29"/>
  <c r="B30" i="30"/>
  <c r="B30" i="31"/>
  <c r="F30" i="1"/>
  <c r="B695" i="2"/>
  <c r="B54" i="17"/>
  <c r="B50" i="17"/>
  <c r="B46" i="17"/>
  <c r="B42" i="17"/>
  <c r="W23" i="6"/>
  <c r="W22" i="6"/>
  <c r="B27" i="17"/>
  <c r="B53" i="12"/>
  <c r="B49" i="12"/>
  <c r="B45" i="12"/>
  <c r="B41" i="12"/>
  <c r="B56" i="17"/>
  <c r="B52" i="17"/>
  <c r="B48" i="17"/>
  <c r="B44" i="17"/>
  <c r="V40" i="11"/>
  <c r="V40" i="12"/>
  <c r="V40" i="16"/>
  <c r="V40" i="17"/>
  <c r="V40" i="18"/>
  <c r="V40" i="19"/>
  <c r="V40" i="20"/>
  <c r="V40" i="21"/>
  <c r="V40" i="22"/>
  <c r="V40" i="23"/>
  <c r="V40" i="24"/>
  <c r="V40" i="25"/>
  <c r="V40" i="26"/>
  <c r="V40" i="28"/>
  <c r="V40" i="29"/>
  <c r="V40" i="30" s="1"/>
  <c r="AB40" i="1"/>
  <c r="B39" i="16"/>
  <c r="B55" i="12"/>
  <c r="B51" i="12"/>
  <c r="B47" i="12"/>
  <c r="B43" i="12"/>
  <c r="B38" i="18"/>
  <c r="C2" i="7"/>
  <c r="W9" i="6"/>
  <c r="W7" i="6"/>
  <c r="W11" i="6"/>
  <c r="W20" i="6"/>
  <c r="C2" i="8"/>
  <c r="C2" i="17"/>
  <c r="C2" i="22"/>
  <c r="C2" i="26"/>
  <c r="C2" i="30"/>
  <c r="C2" i="16"/>
  <c r="C2" i="21"/>
  <c r="C2" i="25"/>
  <c r="C2" i="29"/>
  <c r="C2" i="10"/>
  <c r="C2" i="11"/>
  <c r="W16" i="6"/>
  <c r="W17" i="6"/>
  <c r="C2" i="9"/>
  <c r="C2" i="18"/>
  <c r="C2" i="23"/>
  <c r="C2" i="27"/>
  <c r="C2" i="31"/>
  <c r="B13" i="8"/>
  <c r="B13" i="9"/>
  <c r="B13" i="10"/>
  <c r="W21" i="6"/>
  <c r="W21" i="7"/>
  <c r="B10" i="8"/>
  <c r="W10" i="8"/>
  <c r="B10" i="9"/>
  <c r="W13" i="6"/>
  <c r="W13" i="7"/>
  <c r="U57" i="9"/>
  <c r="B34" i="10"/>
  <c r="B34" i="11"/>
  <c r="B34" i="12"/>
  <c r="B34" i="16"/>
  <c r="B34" i="17"/>
  <c r="B34" i="18"/>
  <c r="B29" i="10"/>
  <c r="B27" i="18"/>
  <c r="B27" i="19"/>
  <c r="B27" i="20"/>
  <c r="B27" i="21"/>
  <c r="B27" i="22"/>
  <c r="B27" i="23"/>
  <c r="B27" i="24"/>
  <c r="B27" i="25"/>
  <c r="B33" i="10"/>
  <c r="B29" i="11"/>
  <c r="B29" i="12"/>
  <c r="B29" i="16"/>
  <c r="B29" i="17"/>
  <c r="B29" i="18"/>
  <c r="B19" i="10"/>
  <c r="B19" i="11"/>
  <c r="B19" i="12"/>
  <c r="B19" i="16"/>
  <c r="B19" i="17"/>
  <c r="B19" i="18"/>
  <c r="B19" i="19"/>
  <c r="B19" i="20"/>
  <c r="B19" i="21"/>
  <c r="B19" i="22"/>
  <c r="B19" i="23"/>
  <c r="B19" i="24"/>
  <c r="B19" i="25"/>
  <c r="B19" i="26"/>
  <c r="B19" i="27"/>
  <c r="B19" i="28"/>
  <c r="B19" i="29"/>
  <c r="B19" i="30"/>
  <c r="B19" i="31"/>
  <c r="F19" i="1"/>
  <c r="B365" i="2"/>
  <c r="B36" i="12"/>
  <c r="B36" i="16"/>
  <c r="B36" i="17"/>
  <c r="B36" i="18"/>
  <c r="B39" i="17"/>
  <c r="B48" i="18"/>
  <c r="B56" i="18"/>
  <c r="B45" i="16"/>
  <c r="B53" i="16"/>
  <c r="B43" i="16"/>
  <c r="B51" i="16"/>
  <c r="B50" i="18"/>
  <c r="B38" i="19"/>
  <c r="B52" i="18"/>
  <c r="B41" i="16"/>
  <c r="B49" i="16"/>
  <c r="B37" i="16"/>
  <c r="B37" i="17"/>
  <c r="B37" i="18"/>
  <c r="B37" i="19"/>
  <c r="B37" i="20"/>
  <c r="B37" i="21"/>
  <c r="B37" i="22"/>
  <c r="B37" i="23"/>
  <c r="B37" i="24"/>
  <c r="B37" i="25"/>
  <c r="B37" i="26"/>
  <c r="B37" i="27"/>
  <c r="B37" i="28"/>
  <c r="B37" i="29"/>
  <c r="B37" i="30"/>
  <c r="B37" i="31"/>
  <c r="F37" i="1"/>
  <c r="B905" i="2"/>
  <c r="B47" i="16"/>
  <c r="B55" i="16"/>
  <c r="B46" i="18"/>
  <c r="B54" i="18"/>
  <c r="B33" i="11"/>
  <c r="B31" i="17"/>
  <c r="B31" i="18"/>
  <c r="B31" i="19"/>
  <c r="B31" i="20"/>
  <c r="B31" i="21"/>
  <c r="B25" i="18"/>
  <c r="B25" i="19"/>
  <c r="B25" i="20"/>
  <c r="B25" i="21"/>
  <c r="B25" i="22"/>
  <c r="B25" i="23"/>
  <c r="B25" i="24"/>
  <c r="B25" i="25"/>
  <c r="B25" i="26"/>
  <c r="B25" i="27"/>
  <c r="B25" i="28"/>
  <c r="B25" i="29"/>
  <c r="B25" i="30"/>
  <c r="B25" i="31"/>
  <c r="F25" i="1"/>
  <c r="B545" i="2"/>
  <c r="B41" i="17"/>
  <c r="B44" i="20"/>
  <c r="B44" i="21"/>
  <c r="B44" i="22"/>
  <c r="B44" i="23"/>
  <c r="B44" i="24"/>
  <c r="B44" i="25"/>
  <c r="B44" i="26"/>
  <c r="B44" i="27"/>
  <c r="B44" i="28"/>
  <c r="B44" i="29"/>
  <c r="B44" i="30"/>
  <c r="B44" i="31"/>
  <c r="F44" i="1"/>
  <c r="B50" i="19"/>
  <c r="B43" i="17"/>
  <c r="B53" i="17"/>
  <c r="B56" i="19"/>
  <c r="B39" i="18"/>
  <c r="B54" i="19"/>
  <c r="B47" i="17"/>
  <c r="B49" i="17"/>
  <c r="B52" i="19"/>
  <c r="B38" i="20"/>
  <c r="B42" i="19"/>
  <c r="B51" i="17"/>
  <c r="B45" i="17"/>
  <c r="B48" i="19"/>
  <c r="B46" i="19"/>
  <c r="B55" i="17"/>
  <c r="B33" i="12"/>
  <c r="B33" i="16"/>
  <c r="B33" i="17"/>
  <c r="B33" i="18"/>
  <c r="B33" i="19"/>
  <c r="B33" i="20"/>
  <c r="B33" i="21"/>
  <c r="B33" i="22"/>
  <c r="B33" i="23"/>
  <c r="B32" i="18"/>
  <c r="B55" i="18"/>
  <c r="B51" i="18"/>
  <c r="B38" i="21"/>
  <c r="B49" i="18"/>
  <c r="B56" i="20"/>
  <c r="B45" i="18"/>
  <c r="B42" i="20"/>
  <c r="B52" i="20"/>
  <c r="B47" i="18"/>
  <c r="B54" i="20"/>
  <c r="B39" i="19"/>
  <c r="B53" i="18"/>
  <c r="B32" i="19"/>
  <c r="B32" i="20"/>
  <c r="B32" i="21"/>
  <c r="B32" i="22"/>
  <c r="B32" i="23"/>
  <c r="B32" i="24"/>
  <c r="B32" i="25"/>
  <c r="B32" i="26"/>
  <c r="B32" i="27"/>
  <c r="B32" i="28"/>
  <c r="B32" i="29"/>
  <c r="B32" i="30"/>
  <c r="B32" i="31"/>
  <c r="F32" i="1"/>
  <c r="B755" i="2"/>
  <c r="B52" i="21"/>
  <c r="B56" i="21"/>
  <c r="B38" i="22"/>
  <c r="B48" i="21"/>
  <c r="B39" i="20"/>
  <c r="B41" i="19"/>
  <c r="B53" i="19"/>
  <c r="B47" i="19"/>
  <c r="B50" i="21"/>
  <c r="B54" i="21"/>
  <c r="B42" i="21"/>
  <c r="B46" i="21"/>
  <c r="B43" i="19"/>
  <c r="B49" i="19"/>
  <c r="B51" i="19"/>
  <c r="B55" i="19"/>
  <c r="B36" i="19"/>
  <c r="B36" i="20"/>
  <c r="B36" i="21"/>
  <c r="B36" i="22"/>
  <c r="B34" i="19"/>
  <c r="B34" i="20"/>
  <c r="B34" i="21"/>
  <c r="B34" i="22"/>
  <c r="B34" i="23"/>
  <c r="B34" i="24"/>
  <c r="B34" i="25"/>
  <c r="B34" i="26"/>
  <c r="B34" i="27"/>
  <c r="B34" i="28"/>
  <c r="B34" i="29"/>
  <c r="B34" i="30"/>
  <c r="B34" i="31"/>
  <c r="F34" i="1"/>
  <c r="B815" i="2"/>
  <c r="B50" i="22"/>
  <c r="B53" i="20"/>
  <c r="B39" i="21"/>
  <c r="B38" i="23"/>
  <c r="B52" i="22"/>
  <c r="B55" i="20"/>
  <c r="B43" i="20"/>
  <c r="B42" i="22"/>
  <c r="B54" i="22"/>
  <c r="B41" i="20"/>
  <c r="B48" i="22"/>
  <c r="B56" i="22"/>
  <c r="B45" i="20"/>
  <c r="B51" i="20"/>
  <c r="B46" i="22"/>
  <c r="B29" i="19"/>
  <c r="B29" i="20"/>
  <c r="B29" i="21"/>
  <c r="B29" i="22"/>
  <c r="B29" i="23"/>
  <c r="B29" i="24"/>
  <c r="B29" i="25"/>
  <c r="B29" i="26"/>
  <c r="B29" i="27"/>
  <c r="B29" i="28"/>
  <c r="B29" i="29"/>
  <c r="B29" i="30"/>
  <c r="B29" i="31"/>
  <c r="F29" i="1"/>
  <c r="B665" i="2"/>
  <c r="B41" i="21"/>
  <c r="B43" i="21"/>
  <c r="B55" i="21"/>
  <c r="B46" i="23"/>
  <c r="B47" i="21"/>
  <c r="B45" i="21"/>
  <c r="B48" i="23"/>
  <c r="B42" i="23"/>
  <c r="B49" i="21"/>
  <c r="B39" i="22"/>
  <c r="B38" i="24"/>
  <c r="B53" i="21"/>
  <c r="B50" i="23"/>
  <c r="B31" i="22"/>
  <c r="B53" i="22"/>
  <c r="B52" i="24"/>
  <c r="B51" i="22"/>
  <c r="B42" i="24"/>
  <c r="B48" i="24"/>
  <c r="B47" i="22"/>
  <c r="B46" i="24"/>
  <c r="B43" i="22"/>
  <c r="B56" i="24"/>
  <c r="B50" i="24"/>
  <c r="B38" i="25"/>
  <c r="B39" i="23"/>
  <c r="B49" i="22"/>
  <c r="B54" i="24"/>
  <c r="B45" i="22"/>
  <c r="B55" i="22"/>
  <c r="B41" i="22"/>
  <c r="B31" i="23"/>
  <c r="B31" i="24"/>
  <c r="B31" i="25"/>
  <c r="B31" i="26"/>
  <c r="B31" i="27"/>
  <c r="B31" i="28"/>
  <c r="B31" i="29"/>
  <c r="B31" i="30"/>
  <c r="B31" i="31"/>
  <c r="F31" i="1"/>
  <c r="B725" i="2"/>
  <c r="B27" i="26"/>
  <c r="B41" i="23"/>
  <c r="B45" i="23"/>
  <c r="B49" i="23"/>
  <c r="B50" i="25"/>
  <c r="B46" i="25"/>
  <c r="B42" i="25"/>
  <c r="B52" i="25"/>
  <c r="B54" i="25"/>
  <c r="B39" i="24"/>
  <c r="B38" i="26"/>
  <c r="B56" i="25"/>
  <c r="B56" i="26" s="1"/>
  <c r="B43" i="23"/>
  <c r="B47" i="23"/>
  <c r="B48" i="25"/>
  <c r="B51" i="23"/>
  <c r="B27" i="27"/>
  <c r="B27" i="28"/>
  <c r="B36" i="23"/>
  <c r="B36" i="24"/>
  <c r="B53" i="24"/>
  <c r="B48" i="26"/>
  <c r="B43" i="24"/>
  <c r="B38" i="27"/>
  <c r="B54" i="26"/>
  <c r="B49" i="24"/>
  <c r="B55" i="24"/>
  <c r="B51" i="24"/>
  <c r="B47" i="24"/>
  <c r="B39" i="25"/>
  <c r="B42" i="26"/>
  <c r="B46" i="26"/>
  <c r="B50" i="26"/>
  <c r="B45" i="24"/>
  <c r="B41" i="24"/>
  <c r="B41" i="25"/>
  <c r="B50" i="27"/>
  <c r="B42" i="27"/>
  <c r="B39" i="26"/>
  <c r="B47" i="25"/>
  <c r="B38" i="28"/>
  <c r="B48" i="27"/>
  <c r="B45" i="25"/>
  <c r="B46" i="27"/>
  <c r="B51" i="25"/>
  <c r="B49" i="25"/>
  <c r="B54" i="27"/>
  <c r="B43" i="25"/>
  <c r="B53" i="25"/>
  <c r="B27" i="29"/>
  <c r="B36" i="25"/>
  <c r="B43" i="26"/>
  <c r="B51" i="26"/>
  <c r="B45" i="26"/>
  <c r="B38" i="29"/>
  <c r="B39" i="27"/>
  <c r="B50" i="28"/>
  <c r="B53" i="26"/>
  <c r="B49" i="26"/>
  <c r="B46" i="28"/>
  <c r="B48" i="28"/>
  <c r="B47" i="26"/>
  <c r="B42" i="28"/>
  <c r="B41" i="26"/>
  <c r="B33" i="24"/>
  <c r="B33" i="25"/>
  <c r="B33" i="26"/>
  <c r="B33" i="27"/>
  <c r="B33" i="28"/>
  <c r="B33" i="29"/>
  <c r="B33" i="30"/>
  <c r="B33" i="31"/>
  <c r="F33" i="1"/>
  <c r="B785" i="2"/>
  <c r="B27" i="30"/>
  <c r="B27" i="31"/>
  <c r="F27" i="1"/>
  <c r="B605" i="2"/>
  <c r="B36" i="26"/>
  <c r="B41" i="27"/>
  <c r="B47" i="27"/>
  <c r="B48" i="29"/>
  <c r="B39" i="28"/>
  <c r="B38" i="30"/>
  <c r="B42" i="29"/>
  <c r="B46" i="29"/>
  <c r="B49" i="27"/>
  <c r="B53" i="27"/>
  <c r="B53" i="28" s="1"/>
  <c r="B50" i="29"/>
  <c r="B45" i="27"/>
  <c r="B51" i="27"/>
  <c r="B43" i="27"/>
  <c r="B36" i="27"/>
  <c r="B43" i="28"/>
  <c r="B45" i="28"/>
  <c r="B50" i="30"/>
  <c r="B49" i="28"/>
  <c r="B42" i="30"/>
  <c r="B39" i="29"/>
  <c r="B47" i="28"/>
  <c r="B51" i="28"/>
  <c r="B46" i="30"/>
  <c r="B38" i="31"/>
  <c r="B48" i="30"/>
  <c r="B41" i="28"/>
  <c r="B36" i="28"/>
  <c r="B41" i="29"/>
  <c r="B46" i="31"/>
  <c r="B47" i="29"/>
  <c r="B39" i="30"/>
  <c r="B49" i="29"/>
  <c r="B45" i="29"/>
  <c r="B48" i="31"/>
  <c r="F38" i="1"/>
  <c r="B53" i="29"/>
  <c r="B51" i="29"/>
  <c r="B42" i="31"/>
  <c r="B50" i="31"/>
  <c r="B43" i="29"/>
  <c r="B36" i="29"/>
  <c r="B36" i="30"/>
  <c r="B36" i="31"/>
  <c r="F36" i="1"/>
  <c r="B875" i="2"/>
  <c r="F50" i="1"/>
  <c r="B51" i="30"/>
  <c r="B45" i="30"/>
  <c r="B39" i="31"/>
  <c r="B41" i="30"/>
  <c r="B43" i="30"/>
  <c r="F42" i="1"/>
  <c r="F48" i="1"/>
  <c r="B49" i="30"/>
  <c r="B47" i="30"/>
  <c r="F46" i="1"/>
  <c r="B49" i="31"/>
  <c r="B43" i="31"/>
  <c r="B41" i="31"/>
  <c r="B45" i="31"/>
  <c r="B47" i="31"/>
  <c r="F39" i="1"/>
  <c r="B51" i="31"/>
  <c r="F51" i="1"/>
  <c r="F47" i="1"/>
  <c r="F43" i="1"/>
  <c r="F45" i="1"/>
  <c r="F41" i="1"/>
  <c r="F49" i="1"/>
  <c r="W24" i="7"/>
  <c r="W17" i="7"/>
  <c r="W18" i="7"/>
  <c r="W18" i="8"/>
  <c r="W26" i="7"/>
  <c r="B21" i="9"/>
  <c r="B21" i="10"/>
  <c r="B21" i="11"/>
  <c r="B21" i="12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W19" i="7"/>
  <c r="W20" i="7"/>
  <c r="W23" i="7"/>
  <c r="B26" i="10"/>
  <c r="B26" i="11"/>
  <c r="W11" i="7"/>
  <c r="W7" i="7"/>
  <c r="W7" i="8"/>
  <c r="W22" i="7"/>
  <c r="W22" i="8"/>
  <c r="W9" i="7"/>
  <c r="U79" i="6"/>
  <c r="W14" i="6"/>
  <c r="B7" i="10"/>
  <c r="B13" i="11"/>
  <c r="W14" i="7"/>
  <c r="W14" i="8"/>
  <c r="B10" i="10"/>
  <c r="B11" i="9"/>
  <c r="B9" i="9"/>
  <c r="B14" i="10"/>
  <c r="B12" i="9"/>
  <c r="B8" i="7"/>
  <c r="B15" i="7"/>
  <c r="W15" i="7"/>
  <c r="W12" i="6"/>
  <c r="W12" i="7"/>
  <c r="B26" i="12"/>
  <c r="B26" i="16"/>
  <c r="B26" i="17"/>
  <c r="B26" i="18"/>
  <c r="B26" i="19"/>
  <c r="B26" i="20"/>
  <c r="B26" i="21"/>
  <c r="B26" i="22"/>
  <c r="B26" i="23"/>
  <c r="B26" i="24"/>
  <c r="B26" i="25"/>
  <c r="B26" i="26"/>
  <c r="B26" i="27"/>
  <c r="B26" i="28"/>
  <c r="B26" i="29"/>
  <c r="B26" i="30"/>
  <c r="B26" i="31"/>
  <c r="F26" i="1"/>
  <c r="B575" i="2"/>
  <c r="B21" i="31"/>
  <c r="F21" i="1"/>
  <c r="B425" i="2"/>
  <c r="B15" i="8"/>
  <c r="B14" i="11"/>
  <c r="B10" i="11"/>
  <c r="B8" i="8"/>
  <c r="W8" i="7"/>
  <c r="B9" i="10"/>
  <c r="B11" i="10"/>
  <c r="B7" i="11"/>
  <c r="B12" i="10"/>
  <c r="B13" i="12"/>
  <c r="B12" i="11"/>
  <c r="B11" i="11"/>
  <c r="B9" i="11"/>
  <c r="B15" i="9"/>
  <c r="B7" i="12"/>
  <c r="B7" i="16"/>
  <c r="B13" i="16"/>
  <c r="B14" i="12"/>
  <c r="B8" i="9"/>
  <c r="B10" i="12"/>
  <c r="B10" i="16"/>
  <c r="B11" i="12"/>
  <c r="B11" i="16"/>
  <c r="B7" i="17"/>
  <c r="B14" i="16"/>
  <c r="B13" i="17"/>
  <c r="B9" i="12"/>
  <c r="B9" i="16"/>
  <c r="B12" i="12"/>
  <c r="B10" i="17"/>
  <c r="B8" i="10"/>
  <c r="B15" i="10"/>
  <c r="B15" i="11"/>
  <c r="B10" i="18"/>
  <c r="B9" i="17"/>
  <c r="B7" i="18"/>
  <c r="B12" i="16"/>
  <c r="B14" i="17"/>
  <c r="B11" i="17"/>
  <c r="B8" i="11"/>
  <c r="B13" i="18"/>
  <c r="B14" i="18"/>
  <c r="B13" i="19"/>
  <c r="B11" i="18"/>
  <c r="B12" i="17"/>
  <c r="B15" i="12"/>
  <c r="B7" i="19"/>
  <c r="B8" i="16"/>
  <c r="B8" i="12"/>
  <c r="B10" i="19"/>
  <c r="B9" i="18"/>
  <c r="B12" i="18"/>
  <c r="B10" i="20"/>
  <c r="B9" i="19"/>
  <c r="B13" i="20"/>
  <c r="B7" i="20"/>
  <c r="B8" i="17"/>
  <c r="B11" i="19"/>
  <c r="B14" i="19"/>
  <c r="B15" i="16"/>
  <c r="B8" i="18"/>
  <c r="B13" i="21"/>
  <c r="B10" i="21"/>
  <c r="B11" i="20"/>
  <c r="B15" i="17"/>
  <c r="B7" i="21"/>
  <c r="B12" i="19"/>
  <c r="B14" i="20"/>
  <c r="B9" i="20"/>
  <c r="B7" i="22"/>
  <c r="B13" i="22"/>
  <c r="B11" i="21"/>
  <c r="B14" i="21"/>
  <c r="B9" i="21"/>
  <c r="B12" i="20"/>
  <c r="B15" i="18"/>
  <c r="B10" i="22"/>
  <c r="B8" i="19"/>
  <c r="B12" i="21"/>
  <c r="B14" i="22"/>
  <c r="B13" i="23"/>
  <c r="B10" i="23"/>
  <c r="B15" i="19"/>
  <c r="B8" i="20"/>
  <c r="B9" i="22"/>
  <c r="B11" i="22"/>
  <c r="B7" i="23"/>
  <c r="B11" i="23"/>
  <c r="B8" i="21"/>
  <c r="B10" i="24"/>
  <c r="B14" i="23"/>
  <c r="B15" i="20"/>
  <c r="B9" i="23"/>
  <c r="B7" i="24"/>
  <c r="B13" i="24"/>
  <c r="B12" i="22"/>
  <c r="B9" i="24"/>
  <c r="B8" i="22"/>
  <c r="B14" i="24"/>
  <c r="B12" i="23"/>
  <c r="B13" i="25"/>
  <c r="B7" i="25"/>
  <c r="B15" i="21"/>
  <c r="B10" i="25"/>
  <c r="B11" i="24"/>
  <c r="B7" i="26"/>
  <c r="B10" i="26"/>
  <c r="B12" i="24"/>
  <c r="B8" i="23"/>
  <c r="B11" i="25"/>
  <c r="B9" i="25"/>
  <c r="B15" i="22"/>
  <c r="B13" i="26"/>
  <c r="B14" i="25"/>
  <c r="B9" i="26"/>
  <c r="B8" i="24"/>
  <c r="B10" i="27"/>
  <c r="B11" i="26"/>
  <c r="B13" i="27"/>
  <c r="B15" i="23"/>
  <c r="B14" i="26"/>
  <c r="B12" i="25"/>
  <c r="B7" i="27"/>
  <c r="B12" i="26"/>
  <c r="B11" i="27"/>
  <c r="B8" i="25"/>
  <c r="B10" i="28"/>
  <c r="B9" i="27"/>
  <c r="B15" i="24"/>
  <c r="B7" i="28"/>
  <c r="B14" i="27"/>
  <c r="B13" i="28"/>
  <c r="B15" i="25"/>
  <c r="B10" i="29"/>
  <c r="B11" i="28"/>
  <c r="B14" i="28"/>
  <c r="B9" i="28"/>
  <c r="B13" i="29"/>
  <c r="B7" i="29"/>
  <c r="B8" i="26"/>
  <c r="B12" i="27"/>
  <c r="B8" i="27"/>
  <c r="B14" i="29"/>
  <c r="B10" i="30"/>
  <c r="B13" i="30"/>
  <c r="B9" i="29"/>
  <c r="B7" i="30"/>
  <c r="B12" i="28"/>
  <c r="B11" i="29"/>
  <c r="B15" i="26"/>
  <c r="B11" i="30"/>
  <c r="B15" i="27"/>
  <c r="B7" i="31"/>
  <c r="B13" i="31"/>
  <c r="B14" i="30"/>
  <c r="B12" i="29"/>
  <c r="B9" i="30"/>
  <c r="B10" i="31"/>
  <c r="B8" i="28"/>
  <c r="F10" i="1"/>
  <c r="B95" i="2"/>
  <c r="B12" i="30"/>
  <c r="F13" i="1"/>
  <c r="B185" i="2"/>
  <c r="B15" i="28"/>
  <c r="B8" i="29"/>
  <c r="F7" i="1"/>
  <c r="B5" i="2"/>
  <c r="B9" i="31"/>
  <c r="B14" i="31"/>
  <c r="B11" i="31"/>
  <c r="F11" i="1"/>
  <c r="B125" i="2"/>
  <c r="B15" i="29"/>
  <c r="B12" i="31"/>
  <c r="F14" i="1"/>
  <c r="B215" i="2"/>
  <c r="F9" i="1"/>
  <c r="B65" i="2"/>
  <c r="B8" i="30"/>
  <c r="B15" i="30"/>
  <c r="B8" i="31"/>
  <c r="F12" i="1"/>
  <c r="B155" i="2"/>
  <c r="B15" i="31"/>
  <c r="F8" i="1"/>
  <c r="B35" i="2"/>
  <c r="F15" i="1"/>
  <c r="B245" i="2"/>
  <c r="W52" i="11"/>
  <c r="W52" i="12"/>
  <c r="W52" i="16"/>
  <c r="W52" i="17"/>
  <c r="W52" i="18"/>
  <c r="W40" i="11"/>
  <c r="W40" i="12"/>
  <c r="W40" i="16"/>
  <c r="W40" i="17"/>
  <c r="W40" i="18"/>
  <c r="W54" i="11"/>
  <c r="W54" i="12"/>
  <c r="W54" i="16"/>
  <c r="W54" i="17"/>
  <c r="W54" i="18"/>
  <c r="W50" i="11"/>
  <c r="W50" i="12"/>
  <c r="W50" i="16"/>
  <c r="W50" i="17"/>
  <c r="W50" i="18"/>
  <c r="W46" i="11"/>
  <c r="W46" i="12"/>
  <c r="W46" i="16"/>
  <c r="W46" i="17"/>
  <c r="W46" i="18"/>
  <c r="W42" i="11"/>
  <c r="W42" i="12"/>
  <c r="W42" i="16"/>
  <c r="W42" i="17"/>
  <c r="W42" i="18"/>
  <c r="W56" i="11"/>
  <c r="W56" i="12"/>
  <c r="W56" i="16"/>
  <c r="W56" i="17"/>
  <c r="W56" i="18"/>
  <c r="W56" i="19"/>
  <c r="W56" i="20"/>
  <c r="W56" i="23"/>
  <c r="W56" i="24" s="1"/>
  <c r="W56" i="25" s="1"/>
  <c r="W48" i="11"/>
  <c r="W48" i="12"/>
  <c r="W48" i="16"/>
  <c r="W48" i="17"/>
  <c r="W48" i="18"/>
  <c r="W44" i="11"/>
  <c r="W44" i="12"/>
  <c r="W44" i="16"/>
  <c r="W44" i="17"/>
  <c r="W44" i="18"/>
  <c r="W53" i="11"/>
  <c r="W53" i="12"/>
  <c r="W53" i="16"/>
  <c r="W53" i="17"/>
  <c r="W53" i="18"/>
  <c r="W53" i="19"/>
  <c r="W53" i="20"/>
  <c r="W53" i="21"/>
  <c r="W49" i="11"/>
  <c r="W49" i="12"/>
  <c r="W49" i="16"/>
  <c r="W49" i="17"/>
  <c r="W49" i="18"/>
  <c r="W49" i="19"/>
  <c r="W49" i="20"/>
  <c r="W49" i="21"/>
  <c r="W45" i="11"/>
  <c r="W45" i="12"/>
  <c r="W45" i="16"/>
  <c r="W45" i="17"/>
  <c r="W45" i="18"/>
  <c r="W45" i="19"/>
  <c r="W45" i="20"/>
  <c r="W45" i="21"/>
  <c r="W41" i="11"/>
  <c r="W41" i="12"/>
  <c r="W41" i="16"/>
  <c r="W41" i="17"/>
  <c r="W41" i="18"/>
  <c r="W41" i="19"/>
  <c r="W41" i="20"/>
  <c r="W41" i="21"/>
  <c r="W38" i="10"/>
  <c r="W38" i="11"/>
  <c r="W38" i="12"/>
  <c r="W38" i="16"/>
  <c r="W38" i="17"/>
  <c r="W38" i="18"/>
  <c r="W38" i="19"/>
  <c r="W38" i="20"/>
  <c r="W55" i="10"/>
  <c r="W55" i="11"/>
  <c r="W55" i="12"/>
  <c r="W55" i="16"/>
  <c r="W55" i="17"/>
  <c r="W55" i="18"/>
  <c r="W55" i="19"/>
  <c r="W55" i="20"/>
  <c r="W55" i="23"/>
  <c r="W51" i="10"/>
  <c r="W51" i="11"/>
  <c r="W51" i="12"/>
  <c r="W51" i="16"/>
  <c r="W51" i="17"/>
  <c r="W51" i="18"/>
  <c r="W51" i="19"/>
  <c r="W51" i="20"/>
  <c r="W51" i="21"/>
  <c r="W47" i="10"/>
  <c r="W47" i="11"/>
  <c r="W47" i="12"/>
  <c r="W47" i="16"/>
  <c r="W47" i="17"/>
  <c r="W47" i="18"/>
  <c r="W47" i="19"/>
  <c r="W47" i="20"/>
  <c r="W43" i="10"/>
  <c r="W43" i="11"/>
  <c r="W43" i="12"/>
  <c r="W43" i="16"/>
  <c r="W43" i="17"/>
  <c r="W43" i="18"/>
  <c r="W43" i="19"/>
  <c r="W43" i="20"/>
  <c r="W39" i="10"/>
  <c r="W39" i="11"/>
  <c r="W39" i="12"/>
  <c r="W39" i="16"/>
  <c r="W39" i="17"/>
  <c r="W39" i="18"/>
  <c r="W39" i="19"/>
  <c r="W39" i="20"/>
  <c r="W7" i="9"/>
  <c r="W7" i="10"/>
  <c r="W7" i="11"/>
  <c r="W7" i="12"/>
  <c r="W7" i="16"/>
  <c r="W7" i="17"/>
  <c r="W7" i="18"/>
  <c r="W7" i="19"/>
  <c r="W7" i="20"/>
  <c r="W7" i="21"/>
  <c r="W14" i="9"/>
  <c r="W14" i="10"/>
  <c r="W14" i="11"/>
  <c r="W14" i="12"/>
  <c r="W14" i="16"/>
  <c r="W14" i="17"/>
  <c r="W14" i="18"/>
  <c r="W14" i="19"/>
  <c r="W14" i="20"/>
  <c r="W37" i="9"/>
  <c r="W37" i="10"/>
  <c r="W37" i="11"/>
  <c r="W37" i="12"/>
  <c r="W37" i="16"/>
  <c r="W37" i="17"/>
  <c r="W37" i="18"/>
  <c r="W37" i="19"/>
  <c r="W37" i="20"/>
  <c r="W37" i="21"/>
  <c r="W33" i="9"/>
  <c r="W33" i="10"/>
  <c r="W33" i="11"/>
  <c r="W33" i="12"/>
  <c r="W33" i="16"/>
  <c r="W33" i="17"/>
  <c r="W33" i="18"/>
  <c r="W33" i="19"/>
  <c r="W33" i="20"/>
  <c r="W33" i="21"/>
  <c r="W25" i="9"/>
  <c r="W25" i="10"/>
  <c r="W25" i="11"/>
  <c r="W25" i="12"/>
  <c r="W25" i="16"/>
  <c r="W25" i="17"/>
  <c r="W25" i="18"/>
  <c r="W25" i="19"/>
  <c r="W25" i="20"/>
  <c r="W25" i="21"/>
  <c r="W10" i="9"/>
  <c r="W10" i="10"/>
  <c r="W10" i="11"/>
  <c r="W10" i="12"/>
  <c r="W10" i="16"/>
  <c r="W10" i="17"/>
  <c r="W10" i="18"/>
  <c r="W10" i="19"/>
  <c r="W10" i="20"/>
  <c r="W10" i="21"/>
  <c r="W10" i="22" s="1"/>
  <c r="W36" i="9"/>
  <c r="W36" i="10"/>
  <c r="W36" i="11"/>
  <c r="W36" i="12"/>
  <c r="W36" i="16"/>
  <c r="W36" i="17"/>
  <c r="W36" i="18"/>
  <c r="W36" i="19"/>
  <c r="W36" i="20"/>
  <c r="W32" i="9"/>
  <c r="W32" i="10"/>
  <c r="W32" i="11"/>
  <c r="W32" i="12"/>
  <c r="W32" i="16"/>
  <c r="W32" i="17"/>
  <c r="W32" i="18"/>
  <c r="W32" i="19"/>
  <c r="W32" i="20"/>
  <c r="W28" i="9"/>
  <c r="W28" i="10"/>
  <c r="W28" i="11"/>
  <c r="W28" i="12"/>
  <c r="W28" i="16"/>
  <c r="W28" i="17"/>
  <c r="W28" i="18"/>
  <c r="W28" i="19"/>
  <c r="W28" i="20"/>
  <c r="W31" i="9"/>
  <c r="W31" i="10"/>
  <c r="W31" i="11"/>
  <c r="W31" i="12"/>
  <c r="W31" i="16"/>
  <c r="W31" i="17"/>
  <c r="W31" i="18"/>
  <c r="W31" i="19"/>
  <c r="W31" i="20"/>
  <c r="W31" i="21"/>
  <c r="W34" i="9"/>
  <c r="W34" i="10"/>
  <c r="W34" i="11"/>
  <c r="W34" i="12"/>
  <c r="W34" i="16"/>
  <c r="W34" i="17"/>
  <c r="W34" i="18"/>
  <c r="W34" i="19"/>
  <c r="W34" i="20"/>
  <c r="W30" i="9"/>
  <c r="W30" i="10"/>
  <c r="W30" i="11"/>
  <c r="W30" i="12"/>
  <c r="W30" i="16"/>
  <c r="W30" i="17"/>
  <c r="W30" i="18"/>
  <c r="W30" i="19"/>
  <c r="W30" i="20"/>
  <c r="W22" i="9"/>
  <c r="W22" i="10"/>
  <c r="W22" i="11"/>
  <c r="W22" i="12"/>
  <c r="W22" i="16"/>
  <c r="W22" i="17"/>
  <c r="W22" i="18"/>
  <c r="W22" i="19"/>
  <c r="W22" i="20"/>
  <c r="W22" i="21"/>
  <c r="W22" i="22" s="1"/>
  <c r="W18" i="9"/>
  <c r="W18" i="10"/>
  <c r="W18" i="11"/>
  <c r="W18" i="12"/>
  <c r="W18" i="16"/>
  <c r="W18" i="17"/>
  <c r="W18" i="18"/>
  <c r="W18" i="19"/>
  <c r="W18" i="20"/>
  <c r="W11" i="8"/>
  <c r="W11" i="9"/>
  <c r="W11" i="10"/>
  <c r="W11" i="11"/>
  <c r="W11" i="12"/>
  <c r="W11" i="16"/>
  <c r="W11" i="17"/>
  <c r="W11" i="18"/>
  <c r="W11" i="19"/>
  <c r="W11" i="20"/>
  <c r="W11" i="21"/>
  <c r="W23" i="8"/>
  <c r="W23" i="9"/>
  <c r="W23" i="10"/>
  <c r="W23" i="11"/>
  <c r="W23" i="12"/>
  <c r="W23" i="16"/>
  <c r="W23" i="17"/>
  <c r="W23" i="18"/>
  <c r="W23" i="19"/>
  <c r="W23" i="20"/>
  <c r="W23" i="21"/>
  <c r="W35" i="8"/>
  <c r="W35" i="9"/>
  <c r="W35" i="10"/>
  <c r="W35" i="11"/>
  <c r="W35" i="12"/>
  <c r="W35" i="16"/>
  <c r="W35" i="17"/>
  <c r="W35" i="18"/>
  <c r="W35" i="19"/>
  <c r="W35" i="20"/>
  <c r="W35" i="21"/>
  <c r="W8" i="8"/>
  <c r="W8" i="9"/>
  <c r="W8" i="10"/>
  <c r="W8" i="11"/>
  <c r="W8" i="12"/>
  <c r="W8" i="16"/>
  <c r="W8" i="17"/>
  <c r="W8" i="18"/>
  <c r="W8" i="19"/>
  <c r="W8" i="20"/>
  <c r="W8" i="21"/>
  <c r="W8" i="22" s="1"/>
  <c r="W27" i="8"/>
  <c r="W27" i="9"/>
  <c r="W27" i="10"/>
  <c r="W27" i="11"/>
  <c r="W27" i="12"/>
  <c r="W27" i="16"/>
  <c r="W27" i="17"/>
  <c r="W27" i="18"/>
  <c r="W27" i="19"/>
  <c r="W27" i="20"/>
  <c r="W27" i="21"/>
  <c r="W21" i="8"/>
  <c r="W21" i="9"/>
  <c r="W21" i="10"/>
  <c r="W21" i="11"/>
  <c r="W21" i="12"/>
  <c r="W21" i="16"/>
  <c r="W21" i="17"/>
  <c r="W21" i="18"/>
  <c r="W21" i="19"/>
  <c r="W21" i="20"/>
  <c r="W21" i="21"/>
  <c r="W19" i="8"/>
  <c r="W19" i="9"/>
  <c r="W19" i="10"/>
  <c r="W19" i="11"/>
  <c r="W19" i="12"/>
  <c r="W19" i="16"/>
  <c r="W19" i="17"/>
  <c r="W19" i="18"/>
  <c r="W19" i="19"/>
  <c r="W19" i="20"/>
  <c r="W19" i="21"/>
  <c r="W20" i="8"/>
  <c r="W20" i="9"/>
  <c r="W20" i="10"/>
  <c r="W20" i="11"/>
  <c r="W20" i="12"/>
  <c r="W20" i="16"/>
  <c r="W20" i="17"/>
  <c r="W20" i="18"/>
  <c r="W20" i="19"/>
  <c r="W20" i="20"/>
  <c r="W17" i="8"/>
  <c r="W17" i="9"/>
  <c r="W17" i="10"/>
  <c r="W17" i="11"/>
  <c r="W17" i="12"/>
  <c r="W17" i="16"/>
  <c r="W17" i="17"/>
  <c r="W17" i="18"/>
  <c r="W17" i="19"/>
  <c r="W17" i="20"/>
  <c r="W17" i="21"/>
  <c r="W29" i="8"/>
  <c r="W29" i="9"/>
  <c r="W29" i="10"/>
  <c r="W29" i="11"/>
  <c r="W29" i="12"/>
  <c r="W29" i="16"/>
  <c r="W29" i="17"/>
  <c r="W29" i="18"/>
  <c r="W29" i="19"/>
  <c r="W29" i="20"/>
  <c r="W29" i="21"/>
  <c r="W15" i="8"/>
  <c r="W15" i="9"/>
  <c r="W15" i="10"/>
  <c r="W15" i="11"/>
  <c r="W15" i="12"/>
  <c r="W15" i="16"/>
  <c r="W15" i="17"/>
  <c r="W15" i="18"/>
  <c r="W15" i="19"/>
  <c r="W15" i="20"/>
  <c r="W15" i="21"/>
  <c r="W12" i="8"/>
  <c r="W12" i="9"/>
  <c r="W12" i="10"/>
  <c r="W12" i="11"/>
  <c r="W12" i="12"/>
  <c r="W12" i="16"/>
  <c r="W12" i="17"/>
  <c r="W12" i="18"/>
  <c r="W12" i="19"/>
  <c r="W12" i="20"/>
  <c r="W24" i="8"/>
  <c r="W24" i="9"/>
  <c r="W24" i="10"/>
  <c r="W24" i="11"/>
  <c r="W24" i="12"/>
  <c r="W24" i="16"/>
  <c r="W24" i="17"/>
  <c r="W24" i="18"/>
  <c r="W24" i="19"/>
  <c r="W24" i="20"/>
  <c r="W13" i="8"/>
  <c r="W13" i="9"/>
  <c r="W13" i="10"/>
  <c r="W13" i="11"/>
  <c r="W13" i="12"/>
  <c r="W13" i="16"/>
  <c r="W13" i="17"/>
  <c r="W13" i="18"/>
  <c r="W13" i="19"/>
  <c r="W13" i="20"/>
  <c r="W13" i="21"/>
  <c r="W9" i="8"/>
  <c r="W9" i="9"/>
  <c r="W9" i="10"/>
  <c r="W9" i="11"/>
  <c r="W9" i="12"/>
  <c r="W9" i="16"/>
  <c r="W9" i="17"/>
  <c r="W9" i="18"/>
  <c r="W9" i="19"/>
  <c r="W9" i="20"/>
  <c r="W9" i="21"/>
  <c r="W26" i="8"/>
  <c r="W26" i="9"/>
  <c r="W26" i="10"/>
  <c r="W26" i="11"/>
  <c r="W26" i="12"/>
  <c r="W26" i="16"/>
  <c r="W26" i="17"/>
  <c r="W26" i="18"/>
  <c r="W26" i="19"/>
  <c r="W26" i="20"/>
  <c r="W26" i="21"/>
  <c r="W26" i="22" s="1"/>
  <c r="W16" i="7"/>
  <c r="W16" i="8"/>
  <c r="W16" i="9"/>
  <c r="W16" i="10"/>
  <c r="W16" i="11"/>
  <c r="W16" i="12"/>
  <c r="W16" i="16"/>
  <c r="W16" i="17"/>
  <c r="W16" i="18"/>
  <c r="W16" i="19"/>
  <c r="W16" i="20"/>
  <c r="W46" i="19"/>
  <c r="W46" i="20"/>
  <c r="W48" i="19"/>
  <c r="W48" i="20"/>
  <c r="W42" i="19"/>
  <c r="W42" i="20"/>
  <c r="W52" i="19"/>
  <c r="W52" i="20"/>
  <c r="W54" i="19"/>
  <c r="W54" i="20"/>
  <c r="W54" i="23"/>
  <c r="W54" i="24" s="1"/>
  <c r="W54" i="25" s="1"/>
  <c r="W54" i="26" s="1"/>
  <c r="W50" i="19"/>
  <c r="W50" i="20"/>
  <c r="W44" i="19"/>
  <c r="W44" i="20"/>
  <c r="W40" i="19"/>
  <c r="W40" i="20"/>
  <c r="W12" i="21" l="1"/>
  <c r="W12" i="22" s="1"/>
  <c r="W14" i="21"/>
  <c r="W14" i="22" s="1"/>
  <c r="W16" i="21"/>
  <c r="W16" i="22" s="1"/>
  <c r="W18" i="21"/>
  <c r="W18" i="22" s="1"/>
  <c r="W20" i="21"/>
  <c r="W20" i="22" s="1"/>
  <c r="W24" i="21"/>
  <c r="W24" i="22" s="1"/>
  <c r="W28" i="21"/>
  <c r="W28" i="22" s="1"/>
  <c r="W30" i="21"/>
  <c r="W30" i="22" s="1"/>
  <c r="W32" i="21"/>
  <c r="W32" i="22" s="1"/>
  <c r="W34" i="21"/>
  <c r="W34" i="22" s="1"/>
  <c r="W36" i="21"/>
  <c r="W36" i="22" s="1"/>
  <c r="W7" i="22"/>
  <c r="W9" i="22"/>
  <c r="W11" i="22"/>
  <c r="W13" i="22"/>
  <c r="W15" i="22"/>
  <c r="W17" i="22"/>
  <c r="W19" i="22"/>
  <c r="W21" i="22"/>
  <c r="W23" i="22"/>
  <c r="W25" i="22"/>
  <c r="W35" i="22"/>
  <c r="W37" i="22"/>
  <c r="W37" i="23" s="1"/>
  <c r="W38" i="21"/>
  <c r="W39" i="21"/>
  <c r="W40" i="21"/>
  <c r="W42" i="21"/>
  <c r="W43" i="21"/>
  <c r="W44" i="21"/>
  <c r="W46" i="21"/>
  <c r="W47" i="21"/>
  <c r="W48" i="21"/>
  <c r="W50" i="21"/>
  <c r="W52" i="21"/>
  <c r="W54" i="21"/>
  <c r="W55" i="21"/>
  <c r="W56" i="21"/>
  <c r="W29" i="22"/>
  <c r="W29" i="23" s="1"/>
  <c r="W29" i="24" s="1"/>
  <c r="W29" i="25" s="1"/>
  <c r="W29" i="26" s="1"/>
  <c r="W29" i="27" s="1"/>
  <c r="W29" i="28" s="1"/>
  <c r="W29" i="29" s="1"/>
  <c r="W29" i="30" s="1"/>
  <c r="W29" i="31" s="1"/>
  <c r="G29" i="1" s="1"/>
  <c r="Z29" i="1" s="1"/>
  <c r="AA29" i="1" s="1"/>
  <c r="W18" i="23"/>
  <c r="W27" i="22"/>
  <c r="W27" i="23" s="1"/>
  <c r="W33" i="22"/>
  <c r="W33" i="23" s="1"/>
  <c r="W12" i="23"/>
  <c r="W12" i="24" s="1"/>
  <c r="W12" i="25" s="1"/>
  <c r="W12" i="26" s="1"/>
  <c r="W12" i="27" s="1"/>
  <c r="W12" i="28" s="1"/>
  <c r="W12" i="29" s="1"/>
  <c r="W12" i="30" s="1"/>
  <c r="W12" i="31" s="1"/>
  <c r="G12" i="1" s="1"/>
  <c r="Z12" i="1" s="1"/>
  <c r="AA12" i="1" s="1"/>
  <c r="W48" i="22"/>
  <c r="W41" i="22"/>
  <c r="W45" i="22"/>
  <c r="W45" i="23" s="1"/>
  <c r="W49" i="22"/>
  <c r="W49" i="23" s="1"/>
  <c r="W49" i="24" s="1"/>
  <c r="W49" i="25" s="1"/>
  <c r="W49" i="26" s="1"/>
  <c r="W49" i="27" s="1"/>
  <c r="W49" i="28" s="1"/>
  <c r="W49" i="29" s="1"/>
  <c r="W49" i="30" s="1"/>
  <c r="W49" i="31" s="1"/>
  <c r="G49" i="1" s="1"/>
  <c r="Z49" i="1" s="1"/>
  <c r="W53" i="22"/>
  <c r="W31" i="22"/>
  <c r="W40" i="22"/>
  <c r="W40" i="23" s="1"/>
  <c r="W40" i="24" s="1"/>
  <c r="W40" i="25" s="1"/>
  <c r="W40" i="26" s="1"/>
  <c r="W40" i="27" s="1"/>
  <c r="W40" i="28" s="1"/>
  <c r="W40" i="29" s="1"/>
  <c r="W40" i="30" s="1"/>
  <c r="W40" i="31" s="1"/>
  <c r="G40" i="1" s="1"/>
  <c r="Z40" i="1" s="1"/>
  <c r="AA40" i="1" s="1"/>
  <c r="W52" i="22"/>
  <c r="W52" i="23" s="1"/>
  <c r="W52" i="24" s="1"/>
  <c r="W52" i="25" s="1"/>
  <c r="W38" i="22"/>
  <c r="W42" i="22"/>
  <c r="W46" i="22"/>
  <c r="W46" i="23" s="1"/>
  <c r="W50" i="22"/>
  <c r="W50" i="23" s="1"/>
  <c r="W54" i="22"/>
  <c r="W24" i="23"/>
  <c r="W44" i="22"/>
  <c r="W44" i="23" s="1"/>
  <c r="W56" i="22"/>
  <c r="W39" i="22"/>
  <c r="W43" i="22"/>
  <c r="W43" i="23" s="1"/>
  <c r="W47" i="22"/>
  <c r="W47" i="23" s="1"/>
  <c r="W51" i="22"/>
  <c r="W51" i="23" s="1"/>
  <c r="W51" i="24" s="1"/>
  <c r="W51" i="25" s="1"/>
  <c r="W51" i="26" s="1"/>
  <c r="W51" i="27" s="1"/>
  <c r="W51" i="28" s="1"/>
  <c r="W51" i="29" s="1"/>
  <c r="W51" i="30" s="1"/>
  <c r="W51" i="31" s="1"/>
  <c r="G51" i="1" s="1"/>
  <c r="Z51" i="1" s="1"/>
  <c r="W55" i="22"/>
  <c r="W9" i="23"/>
  <c r="W30" i="23"/>
  <c r="W10" i="23"/>
  <c r="W13" i="23"/>
  <c r="W13" i="24" s="1"/>
  <c r="W13" i="25" s="1"/>
  <c r="W13" i="26" s="1"/>
  <c r="W13" i="27" s="1"/>
  <c r="W13" i="28" s="1"/>
  <c r="W13" i="29" s="1"/>
  <c r="W13" i="30" s="1"/>
  <c r="W13" i="31" s="1"/>
  <c r="G13" i="1" s="1"/>
  <c r="Z13" i="1" s="1"/>
  <c r="AC13" i="1" s="1"/>
  <c r="AD13" i="1" s="1"/>
  <c r="W16" i="23"/>
  <c r="W19" i="23"/>
  <c r="W25" i="23"/>
  <c r="W25" i="24" s="1"/>
  <c r="W25" i="25" s="1"/>
  <c r="W25" i="26" s="1"/>
  <c r="W25" i="27" s="1"/>
  <c r="W25" i="28" s="1"/>
  <c r="W25" i="29" s="1"/>
  <c r="W25" i="30" s="1"/>
  <c r="W25" i="31" s="1"/>
  <c r="G25" i="1" s="1"/>
  <c r="Z25" i="1" s="1"/>
  <c r="W31" i="23"/>
  <c r="W34" i="23"/>
  <c r="W21" i="23"/>
  <c r="W21" i="24" s="1"/>
  <c r="W21" i="25" s="1"/>
  <c r="W21" i="26" s="1"/>
  <c r="W21" i="27" s="1"/>
  <c r="W21" i="28" s="1"/>
  <c r="W21" i="29" s="1"/>
  <c r="W21" i="30" s="1"/>
  <c r="W21" i="31" s="1"/>
  <c r="G21" i="1" s="1"/>
  <c r="Z21" i="1" s="1"/>
  <c r="W7" i="23"/>
  <c r="W7" i="24" s="1"/>
  <c r="W7" i="25" s="1"/>
  <c r="W7" i="26" s="1"/>
  <c r="W7" i="27" s="1"/>
  <c r="W7" i="28" s="1"/>
  <c r="W7" i="29" s="1"/>
  <c r="W7" i="30" s="1"/>
  <c r="W7" i="31" s="1"/>
  <c r="G7" i="1" s="1"/>
  <c r="Z7" i="1" s="1"/>
  <c r="W11" i="23"/>
  <c r="W17" i="23"/>
  <c r="W22" i="23"/>
  <c r="W22" i="24" s="1"/>
  <c r="W22" i="25" s="1"/>
  <c r="W22" i="26" s="1"/>
  <c r="W22" i="27" s="1"/>
  <c r="W22" i="28" s="1"/>
  <c r="W22" i="29" s="1"/>
  <c r="W22" i="30" s="1"/>
  <c r="W22" i="31" s="1"/>
  <c r="G22" i="1" s="1"/>
  <c r="Z22" i="1" s="1"/>
  <c r="W28" i="23"/>
  <c r="W28" i="24" s="1"/>
  <c r="W28" i="25" s="1"/>
  <c r="W28" i="26" s="1"/>
  <c r="W28" i="27" s="1"/>
  <c r="W28" i="28" s="1"/>
  <c r="W28" i="29" s="1"/>
  <c r="W28" i="30" s="1"/>
  <c r="W28" i="31" s="1"/>
  <c r="G28" i="1" s="1"/>
  <c r="Z28" i="1" s="1"/>
  <c r="W32" i="23"/>
  <c r="W35" i="23"/>
  <c r="W41" i="23"/>
  <c r="W41" i="24" s="1"/>
  <c r="W41" i="25" s="1"/>
  <c r="W41" i="26" s="1"/>
  <c r="W41" i="27" s="1"/>
  <c r="W41" i="28" s="1"/>
  <c r="W41" i="29" s="1"/>
  <c r="W41" i="30" s="1"/>
  <c r="W41" i="31" s="1"/>
  <c r="G41" i="1" s="1"/>
  <c r="Z41" i="1" s="1"/>
  <c r="W48" i="23"/>
  <c r="W48" i="24" s="1"/>
  <c r="W48" i="25" s="1"/>
  <c r="W48" i="26" s="1"/>
  <c r="W48" i="27" s="1"/>
  <c r="W48" i="28" s="1"/>
  <c r="W48" i="29" s="1"/>
  <c r="W48" i="30" s="1"/>
  <c r="W48" i="31" s="1"/>
  <c r="G48" i="1" s="1"/>
  <c r="Z48" i="1" s="1"/>
  <c r="W15" i="23"/>
  <c r="W15" i="24" s="1"/>
  <c r="W15" i="25" s="1"/>
  <c r="W15" i="26" s="1"/>
  <c r="W15" i="27" s="1"/>
  <c r="W15" i="28" s="1"/>
  <c r="W15" i="29" s="1"/>
  <c r="W15" i="30" s="1"/>
  <c r="W15" i="31" s="1"/>
  <c r="G15" i="1" s="1"/>
  <c r="Z15" i="1" s="1"/>
  <c r="AC15" i="1" s="1"/>
  <c r="AD15" i="1" s="1"/>
  <c r="W39" i="23"/>
  <c r="W39" i="24" s="1"/>
  <c r="W39" i="25" s="1"/>
  <c r="W39" i="26" s="1"/>
  <c r="W39" i="27" s="1"/>
  <c r="W39" i="28" s="1"/>
  <c r="W39" i="29" s="1"/>
  <c r="W39" i="30" s="1"/>
  <c r="W39" i="31" s="1"/>
  <c r="G39" i="1" s="1"/>
  <c r="Z39" i="1" s="1"/>
  <c r="W8" i="23"/>
  <c r="W8" i="24" s="1"/>
  <c r="W8" i="25" s="1"/>
  <c r="W8" i="26" s="1"/>
  <c r="W8" i="27" s="1"/>
  <c r="W8" i="28" s="1"/>
  <c r="W8" i="29" s="1"/>
  <c r="W8" i="30" s="1"/>
  <c r="W8" i="31" s="1"/>
  <c r="G8" i="1" s="1"/>
  <c r="Z8" i="1" s="1"/>
  <c r="W14" i="23"/>
  <c r="W20" i="23"/>
  <c r="W23" i="23"/>
  <c r="W23" i="24" s="1"/>
  <c r="W23" i="25" s="1"/>
  <c r="W23" i="26" s="1"/>
  <c r="W23" i="27" s="1"/>
  <c r="W23" i="28" s="1"/>
  <c r="W23" i="29" s="1"/>
  <c r="W23" i="30" s="1"/>
  <c r="W23" i="31" s="1"/>
  <c r="G23" i="1" s="1"/>
  <c r="Z23" i="1" s="1"/>
  <c r="W26" i="23"/>
  <c r="W26" i="24" s="1"/>
  <c r="W26" i="25" s="1"/>
  <c r="W26" i="26" s="1"/>
  <c r="W26" i="27" s="1"/>
  <c r="W26" i="28" s="1"/>
  <c r="W26" i="29" s="1"/>
  <c r="W26" i="30" s="1"/>
  <c r="W26" i="31" s="1"/>
  <c r="G26" i="1" s="1"/>
  <c r="Z26" i="1" s="1"/>
  <c r="AC26" i="1" s="1"/>
  <c r="AD26" i="1" s="1"/>
  <c r="W36" i="23"/>
  <c r="W38" i="23"/>
  <c r="W38" i="24" s="1"/>
  <c r="W38" i="25" s="1"/>
  <c r="W38" i="26" s="1"/>
  <c r="W38" i="27" s="1"/>
  <c r="W38" i="28" s="1"/>
  <c r="W38" i="29" s="1"/>
  <c r="W38" i="30" s="1"/>
  <c r="W38" i="31" s="1"/>
  <c r="G38" i="1" s="1"/>
  <c r="Z38" i="1" s="1"/>
  <c r="W42" i="23"/>
  <c r="W42" i="24" s="1"/>
  <c r="W42" i="25" s="1"/>
  <c r="W42" i="26" s="1"/>
  <c r="W42" i="27" s="1"/>
  <c r="W42" i="28" s="1"/>
  <c r="W42" i="29" s="1"/>
  <c r="W42" i="30" s="1"/>
  <c r="W42" i="31" s="1"/>
  <c r="G42" i="1" s="1"/>
  <c r="Z42" i="1" s="1"/>
  <c r="W53" i="23"/>
  <c r="W53" i="24" s="1"/>
  <c r="W53" i="25" s="1"/>
  <c r="W53" i="26" s="1"/>
  <c r="W53" i="27" s="1"/>
  <c r="W53" i="28" s="1"/>
  <c r="W53" i="29" s="1"/>
  <c r="W37" i="24"/>
  <c r="W37" i="25" s="1"/>
  <c r="W37" i="26" s="1"/>
  <c r="W37" i="27" s="1"/>
  <c r="W37" i="28" s="1"/>
  <c r="W37" i="29" s="1"/>
  <c r="W37" i="30" s="1"/>
  <c r="W37" i="31" s="1"/>
  <c r="G37" i="1" s="1"/>
  <c r="Z37" i="1" s="1"/>
  <c r="AC37" i="1" s="1"/>
  <c r="AD37" i="1" s="1"/>
  <c r="W33" i="24"/>
  <c r="W33" i="25" s="1"/>
  <c r="W33" i="26" s="1"/>
  <c r="W33" i="27" s="1"/>
  <c r="W33" i="28" s="1"/>
  <c r="W33" i="29" s="1"/>
  <c r="W33" i="30" s="1"/>
  <c r="W33" i="31" s="1"/>
  <c r="G33" i="1" s="1"/>
  <c r="Z33" i="1" s="1"/>
  <c r="AC33" i="1" s="1"/>
  <c r="AD33" i="1" s="1"/>
  <c r="W45" i="24"/>
  <c r="W45" i="25" s="1"/>
  <c r="W45" i="26" s="1"/>
  <c r="W45" i="27" s="1"/>
  <c r="W45" i="28" s="1"/>
  <c r="W45" i="29" s="1"/>
  <c r="W45" i="30" s="1"/>
  <c r="W45" i="31" s="1"/>
  <c r="G45" i="1" s="1"/>
  <c r="Z45" i="1" s="1"/>
  <c r="AC45" i="1" s="1"/>
  <c r="AD45" i="1" s="1"/>
  <c r="W9" i="24"/>
  <c r="W9" i="25" s="1"/>
  <c r="W9" i="26" s="1"/>
  <c r="W9" i="27" s="1"/>
  <c r="W9" i="28" s="1"/>
  <c r="W9" i="29" s="1"/>
  <c r="W9" i="30" s="1"/>
  <c r="W9" i="31" s="1"/>
  <c r="G9" i="1" s="1"/>
  <c r="Z9" i="1" s="1"/>
  <c r="AC9" i="1" s="1"/>
  <c r="AD9" i="1" s="1"/>
  <c r="W30" i="24"/>
  <c r="W30" i="25" s="1"/>
  <c r="W30" i="26" s="1"/>
  <c r="W30" i="27" s="1"/>
  <c r="W30" i="28" s="1"/>
  <c r="W30" i="29" s="1"/>
  <c r="W30" i="30" s="1"/>
  <c r="W30" i="31" s="1"/>
  <c r="G30" i="1" s="1"/>
  <c r="Z30" i="1" s="1"/>
  <c r="AA30" i="1" s="1"/>
  <c r="W43" i="24"/>
  <c r="W43" i="25" s="1"/>
  <c r="W43" i="26" s="1"/>
  <c r="W43" i="27" s="1"/>
  <c r="W43" i="28" s="1"/>
  <c r="W43" i="29" s="1"/>
  <c r="W43" i="30" s="1"/>
  <c r="W43" i="31" s="1"/>
  <c r="G43" i="1" s="1"/>
  <c r="Z43" i="1" s="1"/>
  <c r="W24" i="24"/>
  <c r="W24" i="25" s="1"/>
  <c r="W24" i="26" s="1"/>
  <c r="W24" i="27" s="1"/>
  <c r="W24" i="28" s="1"/>
  <c r="W24" i="29" s="1"/>
  <c r="W24" i="30" s="1"/>
  <c r="W24" i="31" s="1"/>
  <c r="G24" i="1" s="1"/>
  <c r="Z24" i="1" s="1"/>
  <c r="AA24" i="1" s="1"/>
  <c r="W27" i="24"/>
  <c r="W27" i="25" s="1"/>
  <c r="W27" i="26" s="1"/>
  <c r="W27" i="27" s="1"/>
  <c r="W27" i="28" s="1"/>
  <c r="W27" i="29" s="1"/>
  <c r="W27" i="30" s="1"/>
  <c r="W27" i="31" s="1"/>
  <c r="G27" i="1" s="1"/>
  <c r="Z27" i="1" s="1"/>
  <c r="AA27" i="1" s="1"/>
  <c r="W47" i="24"/>
  <c r="W47" i="25" s="1"/>
  <c r="W47" i="26" s="1"/>
  <c r="W47" i="27" s="1"/>
  <c r="W47" i="28" s="1"/>
  <c r="W47" i="29" s="1"/>
  <c r="W47" i="30" s="1"/>
  <c r="W47" i="31" s="1"/>
  <c r="G47" i="1" s="1"/>
  <c r="Z47" i="1" s="1"/>
  <c r="AA47" i="1" s="1"/>
  <c r="W10" i="24"/>
  <c r="W10" i="25" s="1"/>
  <c r="W10" i="26" s="1"/>
  <c r="W10" i="27" s="1"/>
  <c r="W10" i="28" s="1"/>
  <c r="W10" i="29" s="1"/>
  <c r="W10" i="30" s="1"/>
  <c r="W10" i="31" s="1"/>
  <c r="G10" i="1" s="1"/>
  <c r="Z10" i="1" s="1"/>
  <c r="AA10" i="1" s="1"/>
  <c r="W16" i="24"/>
  <c r="W16" i="25" s="1"/>
  <c r="W16" i="26" s="1"/>
  <c r="W16" i="27" s="1"/>
  <c r="W16" i="28" s="1"/>
  <c r="W16" i="29" s="1"/>
  <c r="W16" i="30" s="1"/>
  <c r="W16" i="31" s="1"/>
  <c r="G16" i="1" s="1"/>
  <c r="Z16" i="1" s="1"/>
  <c r="AA16" i="1" s="1"/>
  <c r="W19" i="24"/>
  <c r="W19" i="25" s="1"/>
  <c r="W19" i="26" s="1"/>
  <c r="W19" i="27" s="1"/>
  <c r="W19" i="28" s="1"/>
  <c r="W19" i="29" s="1"/>
  <c r="W19" i="30" s="1"/>
  <c r="W19" i="31" s="1"/>
  <c r="G19" i="1" s="1"/>
  <c r="Z19" i="1" s="1"/>
  <c r="AA19" i="1" s="1"/>
  <c r="W36" i="24"/>
  <c r="W36" i="25" s="1"/>
  <c r="W36" i="26" s="1"/>
  <c r="W36" i="27" s="1"/>
  <c r="W36" i="28" s="1"/>
  <c r="W36" i="29" s="1"/>
  <c r="W36" i="30" s="1"/>
  <c r="W36" i="31" s="1"/>
  <c r="G36" i="1" s="1"/>
  <c r="Z36" i="1" s="1"/>
  <c r="AC36" i="1" s="1"/>
  <c r="AD36" i="1" s="1"/>
  <c r="W18" i="24"/>
  <c r="W18" i="25" s="1"/>
  <c r="W18" i="26" s="1"/>
  <c r="W18" i="27" s="1"/>
  <c r="W18" i="28" s="1"/>
  <c r="W18" i="29" s="1"/>
  <c r="W18" i="30" s="1"/>
  <c r="W18" i="31" s="1"/>
  <c r="G18" i="1" s="1"/>
  <c r="Z18" i="1" s="1"/>
  <c r="AA18" i="1" s="1"/>
  <c r="W44" i="24"/>
  <c r="W44" i="25" s="1"/>
  <c r="W44" i="26" s="1"/>
  <c r="W44" i="27" s="1"/>
  <c r="W44" i="28" s="1"/>
  <c r="W44" i="29" s="1"/>
  <c r="W44" i="30" s="1"/>
  <c r="W44" i="31" s="1"/>
  <c r="G44" i="1" s="1"/>
  <c r="Z44" i="1" s="1"/>
  <c r="W35" i="24"/>
  <c r="W35" i="25" s="1"/>
  <c r="W35" i="26" s="1"/>
  <c r="W35" i="27" s="1"/>
  <c r="W35" i="28" s="1"/>
  <c r="W35" i="29" s="1"/>
  <c r="W35" i="30" s="1"/>
  <c r="W35" i="31" s="1"/>
  <c r="G35" i="1" s="1"/>
  <c r="Z35" i="1" s="1"/>
  <c r="AC35" i="1" s="1"/>
  <c r="AD35" i="1" s="1"/>
  <c r="W11" i="24"/>
  <c r="W11" i="25" s="1"/>
  <c r="W11" i="26" s="1"/>
  <c r="W11" i="27" s="1"/>
  <c r="W11" i="28" s="1"/>
  <c r="W11" i="29" s="1"/>
  <c r="W11" i="30" s="1"/>
  <c r="W11" i="31" s="1"/>
  <c r="G11" i="1" s="1"/>
  <c r="Z11" i="1" s="1"/>
  <c r="AC11" i="1" s="1"/>
  <c r="AD11" i="1" s="1"/>
  <c r="W17" i="24"/>
  <c r="W17" i="25" s="1"/>
  <c r="W17" i="26" s="1"/>
  <c r="W17" i="27" s="1"/>
  <c r="W17" i="28" s="1"/>
  <c r="W17" i="29" s="1"/>
  <c r="W17" i="30" s="1"/>
  <c r="W17" i="31" s="1"/>
  <c r="G17" i="1" s="1"/>
  <c r="Z17" i="1" s="1"/>
  <c r="AA17" i="1" s="1"/>
  <c r="W31" i="24"/>
  <c r="W31" i="25" s="1"/>
  <c r="W31" i="26" s="1"/>
  <c r="W31" i="27" s="1"/>
  <c r="W31" i="28" s="1"/>
  <c r="W31" i="29" s="1"/>
  <c r="W31" i="30" s="1"/>
  <c r="W31" i="31" s="1"/>
  <c r="G31" i="1" s="1"/>
  <c r="Z31" i="1" s="1"/>
  <c r="AA31" i="1" s="1"/>
  <c r="W34" i="24"/>
  <c r="W34" i="25" s="1"/>
  <c r="W34" i="26" s="1"/>
  <c r="W34" i="27" s="1"/>
  <c r="W34" i="28" s="1"/>
  <c r="W34" i="29" s="1"/>
  <c r="W34" i="30" s="1"/>
  <c r="W34" i="31" s="1"/>
  <c r="G34" i="1" s="1"/>
  <c r="Z34" i="1" s="1"/>
  <c r="AA34" i="1" s="1"/>
  <c r="W46" i="24"/>
  <c r="W46" i="25" s="1"/>
  <c r="W46" i="26" s="1"/>
  <c r="W46" i="27" s="1"/>
  <c r="W46" i="28" s="1"/>
  <c r="W46" i="29" s="1"/>
  <c r="W46" i="30" s="1"/>
  <c r="W46" i="31" s="1"/>
  <c r="G46" i="1" s="1"/>
  <c r="Z46" i="1" s="1"/>
  <c r="AA46" i="1" s="1"/>
  <c r="W50" i="24"/>
  <c r="W50" i="25" s="1"/>
  <c r="W50" i="26" s="1"/>
  <c r="W50" i="27" s="1"/>
  <c r="W50" i="28" s="1"/>
  <c r="W50" i="29" s="1"/>
  <c r="W50" i="30" s="1"/>
  <c r="W50" i="31" s="1"/>
  <c r="G50" i="1" s="1"/>
  <c r="Z50" i="1" s="1"/>
  <c r="W14" i="24"/>
  <c r="W14" i="25" s="1"/>
  <c r="W14" i="26" s="1"/>
  <c r="W14" i="27" s="1"/>
  <c r="W14" i="28" s="1"/>
  <c r="W14" i="29" s="1"/>
  <c r="W14" i="30" s="1"/>
  <c r="W14" i="31" s="1"/>
  <c r="G14" i="1" s="1"/>
  <c r="Z14" i="1" s="1"/>
  <c r="AC14" i="1" s="1"/>
  <c r="AD14" i="1" s="1"/>
  <c r="W20" i="24"/>
  <c r="W20" i="25" s="1"/>
  <c r="W20" i="26" s="1"/>
  <c r="W20" i="27" s="1"/>
  <c r="W20" i="28" s="1"/>
  <c r="W20" i="29" s="1"/>
  <c r="W20" i="30" s="1"/>
  <c r="W20" i="31" s="1"/>
  <c r="G20" i="1" s="1"/>
  <c r="Z20" i="1" s="1"/>
  <c r="W32" i="24"/>
  <c r="W32" i="25" s="1"/>
  <c r="W32" i="26" s="1"/>
  <c r="W32" i="27" s="1"/>
  <c r="W32" i="28" s="1"/>
  <c r="W32" i="29" s="1"/>
  <c r="W32" i="30" s="1"/>
  <c r="W32" i="31" s="1"/>
  <c r="G32" i="1" s="1"/>
  <c r="Z32" i="1" s="1"/>
  <c r="AA32" i="1" s="1"/>
  <c r="AC10" i="1"/>
  <c r="AD10" i="1" s="1"/>
  <c r="AA45" i="1"/>
  <c r="AA9" i="1"/>
  <c r="AC24" i="1"/>
  <c r="AD24" i="1" s="1"/>
  <c r="AC16" i="1"/>
  <c r="AD16" i="1" s="1"/>
  <c r="W55" i="24"/>
  <c r="W56" i="26"/>
  <c r="B56" i="27"/>
  <c r="B52" i="26"/>
  <c r="B53" i="30"/>
  <c r="B54" i="28"/>
  <c r="W54" i="27"/>
  <c r="B55" i="25"/>
  <c r="AA11" i="1" l="1"/>
  <c r="AC30" i="1"/>
  <c r="AD30" i="1" s="1"/>
  <c r="AC18" i="1"/>
  <c r="AD18" i="1" s="1"/>
  <c r="AC40" i="1"/>
  <c r="AD40" i="1" s="1"/>
  <c r="AA15" i="1"/>
  <c r="AC34" i="1"/>
  <c r="AD34" i="1" s="1"/>
  <c r="AC19" i="1"/>
  <c r="AD19" i="1" s="1"/>
  <c r="AC32" i="1"/>
  <c r="AD32" i="1" s="1"/>
  <c r="AA35" i="1"/>
  <c r="AC48" i="1"/>
  <c r="AD48" i="1" s="1"/>
  <c r="AA48" i="1"/>
  <c r="AC8" i="1"/>
  <c r="AD8" i="1" s="1"/>
  <c r="AA8" i="1"/>
  <c r="AA7" i="1"/>
  <c r="AC7" i="1"/>
  <c r="AD7" i="1" s="1"/>
  <c r="AC25" i="1"/>
  <c r="AD25" i="1" s="1"/>
  <c r="AA25" i="1"/>
  <c r="AC51" i="1"/>
  <c r="AD51" i="1" s="1"/>
  <c r="AA51" i="1"/>
  <c r="AC49" i="1"/>
  <c r="AD49" i="1" s="1"/>
  <c r="AA49" i="1"/>
  <c r="AC17" i="1"/>
  <c r="AD17" i="1" s="1"/>
  <c r="AA36" i="1"/>
  <c r="AA33" i="1"/>
  <c r="AC42" i="1"/>
  <c r="AD42" i="1" s="1"/>
  <c r="AA42" i="1"/>
  <c r="AA28" i="1"/>
  <c r="AC28" i="1"/>
  <c r="AD28" i="1" s="1"/>
  <c r="AA38" i="1"/>
  <c r="AC38" i="1"/>
  <c r="AD38" i="1" s="1"/>
  <c r="AC39" i="1"/>
  <c r="AD39" i="1" s="1"/>
  <c r="AA39" i="1"/>
  <c r="AC21" i="1"/>
  <c r="AD21" i="1" s="1"/>
  <c r="AA21" i="1"/>
  <c r="AC23" i="1"/>
  <c r="AD23" i="1" s="1"/>
  <c r="AA23" i="1"/>
  <c r="AC22" i="1"/>
  <c r="AD22" i="1" s="1"/>
  <c r="AA22" i="1"/>
  <c r="AC29" i="1"/>
  <c r="AD29" i="1" s="1"/>
  <c r="AA37" i="1"/>
  <c r="AC31" i="1"/>
  <c r="AD31" i="1" s="1"/>
  <c r="AC47" i="1"/>
  <c r="AD47" i="1" s="1"/>
  <c r="AA14" i="1"/>
  <c r="AA44" i="1"/>
  <c r="AC44" i="1"/>
  <c r="AD44" i="1" s="1"/>
  <c r="AA50" i="1"/>
  <c r="AC50" i="1"/>
  <c r="AD50" i="1" s="1"/>
  <c r="AA26" i="1"/>
  <c r="AC12" i="1"/>
  <c r="AD12" i="1" s="1"/>
  <c r="AA13" i="1"/>
  <c r="AC27" i="1"/>
  <c r="AD27" i="1" s="1"/>
  <c r="AC20" i="1"/>
  <c r="AD20" i="1" s="1"/>
  <c r="AA20" i="1"/>
  <c r="AC46" i="1"/>
  <c r="AD46" i="1" s="1"/>
  <c r="AC41" i="1"/>
  <c r="AD41" i="1" s="1"/>
  <c r="AA41" i="1"/>
  <c r="AA43" i="1"/>
  <c r="AC43" i="1"/>
  <c r="AD43" i="1" s="1"/>
  <c r="W53" i="30"/>
  <c r="B53" i="31"/>
  <c r="B55" i="26"/>
  <c r="W55" i="25"/>
  <c r="B54" i="29"/>
  <c r="W54" i="28"/>
  <c r="W52" i="26"/>
  <c r="B52" i="27"/>
  <c r="W56" i="27"/>
  <c r="B56" i="28"/>
  <c r="B55" i="27" l="1"/>
  <c r="W55" i="26"/>
  <c r="W56" i="28"/>
  <c r="B56" i="29"/>
  <c r="F53" i="1"/>
  <c r="W53" i="31"/>
  <c r="G53" i="1" s="1"/>
  <c r="Z53" i="1" s="1"/>
  <c r="B52" i="28"/>
  <c r="W52" i="27"/>
  <c r="B54" i="30"/>
  <c r="W54" i="29"/>
  <c r="B56" i="30" l="1"/>
  <c r="W56" i="29"/>
  <c r="B52" i="29"/>
  <c r="W52" i="28"/>
  <c r="AC53" i="1"/>
  <c r="AA53" i="1"/>
  <c r="B54" i="31"/>
  <c r="W54" i="30"/>
  <c r="W55" i="27"/>
  <c r="B55" i="28"/>
  <c r="W52" i="29" l="1"/>
  <c r="B52" i="30"/>
  <c r="F54" i="1"/>
  <c r="W54" i="31"/>
  <c r="G54" i="1" s="1"/>
  <c r="Z54" i="1" s="1"/>
  <c r="W55" i="28"/>
  <c r="B55" i="29"/>
  <c r="AD53" i="1"/>
  <c r="B56" i="31"/>
  <c r="W56" i="30"/>
  <c r="B55" i="30" l="1"/>
  <c r="W55" i="29"/>
  <c r="W52" i="30"/>
  <c r="B52" i="31"/>
  <c r="W56" i="31"/>
  <c r="G56" i="1" s="1"/>
  <c r="Z56" i="1" s="1"/>
  <c r="F56" i="1"/>
  <c r="AC54" i="1"/>
  <c r="AA54" i="1"/>
  <c r="AD54" i="1" l="1"/>
  <c r="AC56" i="1"/>
  <c r="AA56" i="1"/>
  <c r="B55" i="31"/>
  <c r="W55" i="30"/>
  <c r="W52" i="31"/>
  <c r="G52" i="1" s="1"/>
  <c r="Z52" i="1" s="1"/>
  <c r="F52" i="1"/>
  <c r="AD56" i="1" l="1"/>
  <c r="W55" i="31"/>
  <c r="G55" i="1" s="1"/>
  <c r="Z55" i="1" s="1"/>
  <c r="F55" i="1"/>
  <c r="D51" i="1"/>
  <c r="D28" i="1"/>
  <c r="D32" i="1"/>
  <c r="D47" i="1"/>
  <c r="D38" i="1"/>
  <c r="D12" i="1"/>
  <c r="D25" i="1"/>
  <c r="D11" i="1"/>
  <c r="D16" i="1"/>
  <c r="D52" i="1"/>
  <c r="D8" i="1"/>
  <c r="D30" i="1"/>
  <c r="D36" i="1"/>
  <c r="D35" i="1"/>
  <c r="D41" i="1"/>
  <c r="D23" i="1"/>
  <c r="D20" i="1"/>
  <c r="D43" i="1"/>
  <c r="D40" i="1"/>
  <c r="D27" i="1"/>
  <c r="D44" i="1"/>
  <c r="AC52" i="1"/>
  <c r="D42" i="1"/>
  <c r="D24" i="1"/>
  <c r="D10" i="1"/>
  <c r="D49" i="1"/>
  <c r="D13" i="1"/>
  <c r="D46" i="1"/>
  <c r="D45" i="1"/>
  <c r="D26" i="1"/>
  <c r="D17" i="1"/>
  <c r="D9" i="1"/>
  <c r="D22" i="1"/>
  <c r="AA52" i="1"/>
  <c r="D29" i="1"/>
  <c r="D19" i="1"/>
  <c r="D14" i="1"/>
  <c r="D48" i="1"/>
  <c r="D15" i="1"/>
  <c r="D31" i="1"/>
  <c r="D37" i="1"/>
  <c r="D33" i="1"/>
  <c r="D39" i="1"/>
  <c r="D34" i="1"/>
  <c r="D7" i="1"/>
  <c r="D18" i="1"/>
  <c r="D50" i="1"/>
  <c r="D53" i="1"/>
  <c r="D54" i="1"/>
  <c r="AD52" i="1" l="1"/>
  <c r="AA55" i="1"/>
  <c r="D55" i="1"/>
  <c r="AC55" i="1"/>
  <c r="D21" i="1"/>
  <c r="D56" i="1"/>
  <c r="E39" i="1" l="1"/>
  <c r="E26" i="1"/>
  <c r="E47" i="1"/>
  <c r="E53" i="1"/>
  <c r="B29" i="1"/>
  <c r="B30" i="1"/>
  <c r="B18" i="1"/>
  <c r="B45" i="1"/>
  <c r="B33" i="1"/>
  <c r="B32" i="1"/>
  <c r="B44" i="1"/>
  <c r="B11" i="1"/>
  <c r="B17" i="1"/>
  <c r="B34" i="1"/>
  <c r="B38" i="1"/>
  <c r="B10" i="1"/>
  <c r="B53" i="1"/>
  <c r="B54" i="1"/>
  <c r="E52" i="1"/>
  <c r="E49" i="1"/>
  <c r="E13" i="1"/>
  <c r="E50" i="1"/>
  <c r="E27" i="1"/>
  <c r="E22" i="1"/>
  <c r="B20" i="1"/>
  <c r="B41" i="1"/>
  <c r="B16" i="1"/>
  <c r="B19" i="1"/>
  <c r="B49" i="1"/>
  <c r="B9" i="1"/>
  <c r="B36" i="1"/>
  <c r="B14" i="1"/>
  <c r="B24" i="1"/>
  <c r="B37" i="1"/>
  <c r="E24" i="1"/>
  <c r="E37" i="1"/>
  <c r="E23" i="1"/>
  <c r="E20" i="1"/>
  <c r="E9" i="1"/>
  <c r="E46" i="1"/>
  <c r="E25" i="1"/>
  <c r="B55" i="1"/>
  <c r="B56" i="1"/>
  <c r="E21" i="1"/>
  <c r="E8" i="1"/>
  <c r="E48" i="1"/>
  <c r="E29" i="1"/>
  <c r="E30" i="1"/>
  <c r="E34" i="1"/>
  <c r="E10" i="1"/>
  <c r="E36" i="1"/>
  <c r="E15" i="1"/>
  <c r="E38" i="1"/>
  <c r="E18" i="1"/>
  <c r="B51" i="1"/>
  <c r="B43" i="1"/>
  <c r="B21" i="1"/>
  <c r="B39" i="1"/>
  <c r="B12" i="1"/>
  <c r="B28" i="1"/>
  <c r="B40" i="1"/>
  <c r="B26" i="1"/>
  <c r="B52" i="1"/>
  <c r="B13" i="1"/>
  <c r="B8" i="1"/>
  <c r="B42" i="1"/>
  <c r="AD55" i="1"/>
  <c r="C38" i="1" s="1"/>
  <c r="E55" i="1"/>
  <c r="E56" i="1"/>
  <c r="E43" i="1"/>
  <c r="E19" i="1"/>
  <c r="E14" i="1"/>
  <c r="E40" i="1"/>
  <c r="E44" i="1"/>
  <c r="E35" i="1"/>
  <c r="E41" i="1"/>
  <c r="E32" i="1"/>
  <c r="E54" i="1"/>
  <c r="E31" i="1"/>
  <c r="E17" i="1"/>
  <c r="E51" i="1"/>
  <c r="E7" i="1"/>
  <c r="E42" i="1"/>
  <c r="E45" i="1"/>
  <c r="E11" i="1"/>
  <c r="E16" i="1"/>
  <c r="E33" i="1"/>
  <c r="E28" i="1"/>
  <c r="E12" i="1"/>
  <c r="C21" i="1"/>
  <c r="C16" i="1"/>
  <c r="C30" i="1"/>
  <c r="C36" i="1"/>
  <c r="C20" i="1"/>
  <c r="C28" i="1"/>
  <c r="C46" i="1"/>
  <c r="C45" i="1"/>
  <c r="C22" i="1"/>
  <c r="C47" i="1"/>
  <c r="C48" i="1"/>
  <c r="C41" i="1"/>
  <c r="B23" i="1"/>
  <c r="B31" i="1"/>
  <c r="B7" i="1"/>
  <c r="B47" i="1"/>
  <c r="B50" i="1"/>
  <c r="B15" i="1"/>
  <c r="B25" i="1"/>
  <c r="B27" i="1"/>
  <c r="B48" i="1"/>
  <c r="B35" i="1"/>
  <c r="B22" i="1"/>
  <c r="B46" i="1"/>
  <c r="C53" i="1" l="1"/>
  <c r="C40" i="1"/>
  <c r="C13" i="1"/>
  <c r="C35" i="1"/>
  <c r="C26" i="1"/>
  <c r="C50" i="1"/>
  <c r="C24" i="1"/>
  <c r="C14" i="1"/>
  <c r="C7" i="1"/>
  <c r="C44" i="1"/>
  <c r="C49" i="1"/>
  <c r="C51" i="1"/>
  <c r="C17" i="1"/>
  <c r="C33" i="1"/>
  <c r="C37" i="1"/>
  <c r="C23" i="1"/>
  <c r="C52" i="1"/>
  <c r="C18" i="1"/>
  <c r="C43" i="1"/>
  <c r="C42" i="1"/>
  <c r="C9" i="1"/>
  <c r="C25" i="1"/>
  <c r="C31" i="1"/>
  <c r="C27" i="1"/>
  <c r="C54" i="1"/>
  <c r="C8" i="1"/>
  <c r="C39" i="1"/>
  <c r="C19" i="1"/>
  <c r="C29" i="1"/>
  <c r="C34" i="1"/>
  <c r="C12" i="1"/>
  <c r="C15" i="1"/>
  <c r="C32" i="1"/>
  <c r="C11" i="1"/>
  <c r="C10" i="1"/>
  <c r="W7" i="15"/>
  <c r="V7" i="33" s="1"/>
  <c r="V7" i="32" s="1"/>
  <c r="T7" i="15"/>
  <c r="S7" i="33" s="1"/>
  <c r="S7" i="32" s="1"/>
  <c r="AA7" i="15"/>
  <c r="Y33" i="15"/>
  <c r="O15" i="15"/>
  <c r="N15" i="33" s="1"/>
  <c r="N15" i="32" s="1"/>
  <c r="P34" i="15"/>
  <c r="B56" i="15"/>
  <c r="G42" i="15"/>
  <c r="U47" i="15"/>
  <c r="G12" i="15"/>
  <c r="F12" i="33" s="1"/>
  <c r="F12" i="32" s="1"/>
  <c r="R7" i="15"/>
  <c r="Q7" i="33" s="1"/>
  <c r="Q7" i="32" s="1"/>
  <c r="R50" i="15"/>
  <c r="H7" i="15"/>
  <c r="G7" i="33" s="1"/>
  <c r="G7" i="32" s="1"/>
  <c r="G20" i="15"/>
  <c r="C10" i="15"/>
  <c r="B10" i="33" s="1"/>
  <c r="B10" i="32" s="1"/>
  <c r="U12" i="15"/>
  <c r="T12" i="33" s="1"/>
  <c r="T12" i="32" s="1"/>
  <c r="U35" i="15"/>
  <c r="B19" i="15"/>
  <c r="Q20" i="15"/>
  <c r="K49" i="15"/>
  <c r="L39" i="15"/>
  <c r="O49" i="15"/>
  <c r="G9" i="15"/>
  <c r="F9" i="33" s="1"/>
  <c r="F9" i="32" s="1"/>
  <c r="J32" i="15"/>
  <c r="Y7" i="15"/>
  <c r="F7" i="15"/>
  <c r="E7" i="33" s="1"/>
  <c r="E7" i="32" s="1"/>
  <c r="B7" i="15"/>
  <c r="M11" i="15"/>
  <c r="L11" i="33" s="1"/>
  <c r="L11" i="32" s="1"/>
  <c r="B16" i="15"/>
  <c r="Y17" i="15"/>
  <c r="I52" i="15"/>
  <c r="R26" i="15"/>
  <c r="E18" i="15"/>
  <c r="B40" i="15"/>
  <c r="C32" i="15"/>
  <c r="J8" i="15"/>
  <c r="I8" i="33" s="1"/>
  <c r="I8" i="32" s="1"/>
  <c r="W12" i="15"/>
  <c r="V12" i="33" s="1"/>
  <c r="V12" i="32" s="1"/>
  <c r="M36" i="15"/>
  <c r="N38" i="15"/>
  <c r="W17" i="15"/>
  <c r="M56" i="15"/>
  <c r="P46" i="15"/>
  <c r="W42" i="15"/>
  <c r="Z7" i="15"/>
  <c r="T9" i="15"/>
  <c r="S9" i="33" s="1"/>
  <c r="S9" i="32" s="1"/>
  <c r="I11" i="15"/>
  <c r="H11" i="33" s="1"/>
  <c r="H11" i="32" s="1"/>
  <c r="K48" i="15"/>
  <c r="K21" i="15"/>
  <c r="W56" i="15"/>
  <c r="G51" i="15"/>
  <c r="R21" i="15"/>
  <c r="Q43" i="15"/>
  <c r="Z35" i="15"/>
  <c r="X7" i="15"/>
  <c r="L7" i="15"/>
  <c r="K7" i="33" s="1"/>
  <c r="K7" i="32" s="1"/>
  <c r="S37" i="15"/>
  <c r="U31" i="15"/>
  <c r="U30" i="15"/>
  <c r="S28" i="15"/>
  <c r="H49" i="15"/>
  <c r="F36" i="15"/>
  <c r="I50" i="15"/>
  <c r="K7" i="15"/>
  <c r="J7" i="33" s="1"/>
  <c r="J7" i="32" s="1"/>
  <c r="S7" i="15"/>
  <c r="R7" i="33" s="1"/>
  <c r="R7" i="32" s="1"/>
  <c r="AA37" i="15"/>
  <c r="L24" i="15"/>
  <c r="C22" i="15"/>
  <c r="R19" i="15"/>
  <c r="F32" i="15"/>
  <c r="C44" i="15"/>
  <c r="W8" i="15"/>
  <c r="V8" i="33" s="1"/>
  <c r="V8" i="32" s="1"/>
  <c r="J7" i="15"/>
  <c r="I7" i="33" s="1"/>
  <c r="I7" i="32" s="1"/>
  <c r="Y10" i="15"/>
  <c r="G33" i="15"/>
  <c r="W44" i="15"/>
  <c r="R16" i="15"/>
  <c r="Q16" i="33" s="1"/>
  <c r="Q16" i="32" s="1"/>
  <c r="B15" i="15"/>
  <c r="H54" i="15"/>
  <c r="B43" i="15"/>
  <c r="P7" i="15"/>
  <c r="O7" i="33" s="1"/>
  <c r="O7" i="32" s="1"/>
  <c r="B8" i="15"/>
  <c r="I54" i="15"/>
  <c r="V9" i="15"/>
  <c r="U9" i="33" s="1"/>
  <c r="U9" i="32" s="1"/>
  <c r="I18" i="15"/>
  <c r="Z14" i="15"/>
  <c r="S52" i="15"/>
  <c r="L47" i="15"/>
  <c r="V54" i="15"/>
  <c r="O16" i="15"/>
  <c r="N16" i="33" s="1"/>
  <c r="N16" i="32" s="1"/>
  <c r="I21" i="15"/>
  <c r="O48" i="15"/>
  <c r="Q13" i="15"/>
  <c r="P13" i="33" s="1"/>
  <c r="P13" i="32" s="1"/>
  <c r="D55" i="15"/>
  <c r="J37" i="15"/>
  <c r="B12" i="15"/>
  <c r="Z34" i="15"/>
  <c r="L11" i="15"/>
  <c r="K11" i="33" s="1"/>
  <c r="K11" i="32" s="1"/>
  <c r="D45" i="15"/>
  <c r="O43" i="15"/>
  <c r="W26" i="15"/>
  <c r="F47" i="15"/>
  <c r="V35" i="15"/>
  <c r="Y28" i="15"/>
  <c r="W35" i="15"/>
  <c r="V43" i="15"/>
  <c r="G29" i="15"/>
  <c r="T51" i="15"/>
  <c r="V7" i="15"/>
  <c r="U7" i="33" s="1"/>
  <c r="U7" i="32" s="1"/>
  <c r="R34" i="15"/>
  <c r="W19" i="15"/>
  <c r="T8" i="15"/>
  <c r="S8" i="33" s="1"/>
  <c r="S8" i="32" s="1"/>
  <c r="I31" i="15"/>
  <c r="B33" i="15"/>
  <c r="X25" i="15"/>
  <c r="J23" i="15"/>
  <c r="G39" i="15"/>
  <c r="I39" i="15"/>
  <c r="U49" i="15"/>
  <c r="N45" i="15"/>
  <c r="T50" i="15"/>
  <c r="S10" i="15"/>
  <c r="R10" i="33" s="1"/>
  <c r="R10" i="32" s="1"/>
  <c r="V33" i="15"/>
  <c r="Q54" i="15"/>
  <c r="O11" i="15"/>
  <c r="N11" i="33" s="1"/>
  <c r="N11" i="32" s="1"/>
  <c r="P38" i="15"/>
  <c r="H14" i="15"/>
  <c r="G14" i="33" s="1"/>
  <c r="G14" i="32" s="1"/>
  <c r="H52" i="15"/>
  <c r="B29" i="15"/>
  <c r="L29" i="15"/>
  <c r="K39" i="15"/>
  <c r="C36" i="15"/>
  <c r="Q7" i="15"/>
  <c r="P7" i="33" s="1"/>
  <c r="P7" i="32" s="1"/>
  <c r="S53" i="15"/>
  <c r="Y15" i="15"/>
  <c r="T46" i="15"/>
  <c r="K23" i="15"/>
  <c r="S45" i="15"/>
  <c r="F41" i="15"/>
  <c r="U48" i="15"/>
  <c r="M27" i="15"/>
  <c r="K40" i="15"/>
  <c r="AA14" i="15"/>
  <c r="AA27" i="15"/>
  <c r="S9" i="15"/>
  <c r="R9" i="33" s="1"/>
  <c r="R9" i="32" s="1"/>
  <c r="P20" i="15"/>
  <c r="R11" i="15"/>
  <c r="Q11" i="33" s="1"/>
  <c r="Q11" i="32" s="1"/>
  <c r="E7" i="15"/>
  <c r="D7" i="33" s="1"/>
  <c r="D7" i="32" s="1"/>
  <c r="G11" i="15"/>
  <c r="F11" i="33" s="1"/>
  <c r="F11" i="32" s="1"/>
  <c r="J50" i="15"/>
  <c r="L38" i="15"/>
  <c r="S15" i="15"/>
  <c r="R15" i="33" s="1"/>
  <c r="R15" i="32" s="1"/>
  <c r="O39" i="15"/>
  <c r="N48" i="15"/>
  <c r="X11" i="15"/>
  <c r="L37" i="15"/>
  <c r="AA34" i="15"/>
  <c r="W10" i="15"/>
  <c r="V10" i="33" s="1"/>
  <c r="V10" i="32" s="1"/>
  <c r="P32" i="15"/>
  <c r="H42" i="15"/>
  <c r="K47" i="15"/>
  <c r="N15" i="15"/>
  <c r="M15" i="33" s="1"/>
  <c r="M15" i="32" s="1"/>
  <c r="Y27" i="15"/>
  <c r="AA33" i="15"/>
  <c r="M7" i="15"/>
  <c r="L7" i="33" s="1"/>
  <c r="L7" i="32" s="1"/>
  <c r="B34" i="15"/>
  <c r="P49" i="15"/>
  <c r="W37" i="15"/>
  <c r="V46" i="15"/>
  <c r="O14" i="15"/>
  <c r="N14" i="33" s="1"/>
  <c r="N14" i="32" s="1"/>
  <c r="Q35" i="15"/>
  <c r="M22" i="15"/>
  <c r="O30" i="15"/>
  <c r="D42" i="15"/>
  <c r="R29" i="15"/>
  <c r="O35" i="15"/>
  <c r="S8" i="15"/>
  <c r="R8" i="33" s="1"/>
  <c r="R8" i="32" s="1"/>
  <c r="D34" i="15"/>
  <c r="M45" i="15"/>
  <c r="J31" i="15"/>
  <c r="P23" i="15"/>
  <c r="J16" i="15"/>
  <c r="I16" i="33" s="1"/>
  <c r="I16" i="32" s="1"/>
  <c r="U41" i="15"/>
  <c r="D38" i="15"/>
  <c r="G50" i="15"/>
  <c r="S27" i="15"/>
  <c r="G34" i="15"/>
  <c r="H15" i="15"/>
  <c r="G15" i="33" s="1"/>
  <c r="G15" i="32" s="1"/>
  <c r="AA12" i="15"/>
  <c r="N54" i="15"/>
  <c r="W41" i="15"/>
  <c r="D26" i="15"/>
  <c r="L46" i="15"/>
  <c r="M50" i="15"/>
  <c r="O40" i="15"/>
  <c r="W32" i="15"/>
  <c r="J40" i="15"/>
  <c r="G44" i="15"/>
  <c r="M25" i="15"/>
  <c r="R22" i="15"/>
  <c r="H9" i="15"/>
  <c r="G9" i="33" s="1"/>
  <c r="G9" i="32" s="1"/>
  <c r="B17" i="15"/>
  <c r="U43" i="15"/>
  <c r="R52" i="15"/>
  <c r="U19" i="15"/>
  <c r="H8" i="15"/>
  <c r="G8" i="33" s="1"/>
  <c r="G8" i="32" s="1"/>
  <c r="M55" i="15"/>
  <c r="M41" i="15"/>
  <c r="N20" i="15"/>
  <c r="Q42" i="15"/>
  <c r="E9" i="15"/>
  <c r="D9" i="33" s="1"/>
  <c r="D9" i="32" s="1"/>
  <c r="M9" i="15"/>
  <c r="L9" i="33" s="1"/>
  <c r="L9" i="32" s="1"/>
  <c r="N41" i="15"/>
  <c r="S21" i="15"/>
  <c r="C39" i="15"/>
  <c r="I37" i="15"/>
  <c r="U33" i="15"/>
  <c r="J28" i="15"/>
  <c r="Q19" i="15"/>
  <c r="J54" i="15"/>
  <c r="E30" i="15"/>
  <c r="AA23" i="15"/>
  <c r="S35" i="15"/>
  <c r="Z25" i="15"/>
  <c r="F52" i="15"/>
  <c r="T37" i="15"/>
  <c r="S23" i="15"/>
  <c r="I27" i="15"/>
  <c r="K36" i="15"/>
  <c r="V26" i="15"/>
  <c r="Z31" i="15"/>
  <c r="X36" i="15"/>
  <c r="C11" i="15"/>
  <c r="B11" i="33" s="1"/>
  <c r="B11" i="32" s="1"/>
  <c r="R44" i="15"/>
  <c r="M24" i="15"/>
  <c r="L50" i="15"/>
  <c r="AA32" i="15"/>
  <c r="B54" i="15"/>
  <c r="Y35" i="15"/>
  <c r="O41" i="15"/>
  <c r="D12" i="15"/>
  <c r="C12" i="33" s="1"/>
  <c r="C12" i="32" s="1"/>
  <c r="I46" i="15"/>
  <c r="H40" i="15"/>
  <c r="M16" i="15"/>
  <c r="L16" i="33" s="1"/>
  <c r="L16" i="32" s="1"/>
  <c r="L52" i="15"/>
  <c r="Q12" i="15"/>
  <c r="P12" i="33" s="1"/>
  <c r="P12" i="32" s="1"/>
  <c r="V23" i="15"/>
  <c r="S32" i="15"/>
  <c r="B21" i="15"/>
  <c r="H53" i="15"/>
  <c r="M52" i="15"/>
  <c r="B23" i="15"/>
  <c r="G38" i="15"/>
  <c r="E16" i="15"/>
  <c r="D16" i="33" s="1"/>
  <c r="D16" i="32" s="1"/>
  <c r="R32" i="15"/>
  <c r="G21" i="15"/>
  <c r="T49" i="15"/>
  <c r="Q27" i="15"/>
  <c r="Y8" i="15"/>
  <c r="M18" i="15"/>
  <c r="E24" i="15"/>
  <c r="G19" i="15"/>
  <c r="Z10" i="15"/>
  <c r="R20" i="15"/>
  <c r="R15" i="15"/>
  <c r="Q15" i="33" s="1"/>
  <c r="Q15" i="32" s="1"/>
  <c r="X14" i="15"/>
  <c r="U10" i="15"/>
  <c r="T10" i="33" s="1"/>
  <c r="T10" i="32" s="1"/>
  <c r="L14" i="15"/>
  <c r="K14" i="33" s="1"/>
  <c r="K14" i="32" s="1"/>
  <c r="I7" i="15"/>
  <c r="H7" i="33" s="1"/>
  <c r="H7" i="32" s="1"/>
  <c r="O27" i="15"/>
  <c r="N37" i="15"/>
  <c r="B52" i="15"/>
  <c r="V13" i="15"/>
  <c r="U13" i="33" s="1"/>
  <c r="U13" i="32" s="1"/>
  <c r="E42" i="15"/>
  <c r="U50" i="15"/>
  <c r="D51" i="15"/>
  <c r="K42" i="15"/>
  <c r="I53" i="15"/>
  <c r="AA8" i="15"/>
  <c r="Q17" i="15"/>
  <c r="AA17" i="15"/>
  <c r="C7" i="15"/>
  <c r="B7" i="33" s="1"/>
  <c r="B7" i="32" s="1"/>
  <c r="C8" i="15"/>
  <c r="B8" i="33" s="1"/>
  <c r="B8" i="32" s="1"/>
  <c r="J15" i="15"/>
  <c r="I15" i="33" s="1"/>
  <c r="I15" i="32" s="1"/>
  <c r="W43" i="15"/>
  <c r="Q8" i="15"/>
  <c r="P8" i="33" s="1"/>
  <c r="P8" i="32" s="1"/>
  <c r="C34" i="15"/>
  <c r="P31" i="15"/>
  <c r="M53" i="15"/>
  <c r="L54" i="15"/>
  <c r="AA10" i="15"/>
  <c r="Q11" i="15"/>
  <c r="P11" i="33" s="1"/>
  <c r="P11" i="32" s="1"/>
  <c r="R18" i="15"/>
  <c r="U8" i="15"/>
  <c r="T8" i="33" s="1"/>
  <c r="T8" i="32" s="1"/>
  <c r="Q9" i="15"/>
  <c r="P9" i="33" s="1"/>
  <c r="P9" i="32" s="1"/>
  <c r="Q32" i="15"/>
  <c r="E40" i="15"/>
  <c r="J27" i="15"/>
  <c r="T15" i="15"/>
  <c r="S15" i="33" s="1"/>
  <c r="S15" i="32" s="1"/>
  <c r="S13" i="15"/>
  <c r="R13" i="33" s="1"/>
  <c r="R13" i="32" s="1"/>
  <c r="Q22" i="15"/>
  <c r="Z28" i="15"/>
  <c r="F28" i="15"/>
  <c r="O18" i="15"/>
  <c r="Z21" i="15"/>
  <c r="Q25" i="15"/>
  <c r="V25" i="15"/>
  <c r="B11" i="15"/>
  <c r="Y20" i="15"/>
  <c r="D43" i="15"/>
  <c r="R28" i="15"/>
  <c r="T16" i="15"/>
  <c r="S16" i="33" s="1"/>
  <c r="S16" i="32" s="1"/>
  <c r="D7" i="15"/>
  <c r="C7" i="33" s="1"/>
  <c r="C7" i="32" s="1"/>
  <c r="D33" i="15"/>
  <c r="Q16" i="15"/>
  <c r="P16" i="33" s="1"/>
  <c r="P16" i="32" s="1"/>
  <c r="O46" i="15"/>
  <c r="T55" i="15"/>
  <c r="C26" i="15"/>
  <c r="R33" i="15"/>
  <c r="W15" i="15"/>
  <c r="V15" i="33" s="1"/>
  <c r="V15" i="32" s="1"/>
  <c r="G41" i="15"/>
  <c r="Z27" i="15"/>
  <c r="X22" i="15"/>
  <c r="I22" i="15"/>
  <c r="E33" i="15"/>
  <c r="E8" i="15"/>
  <c r="D8" i="33" s="1"/>
  <c r="D8" i="32" s="1"/>
  <c r="O26" i="15"/>
  <c r="G26" i="15"/>
  <c r="V36" i="15"/>
  <c r="K35" i="15"/>
  <c r="X21" i="15"/>
  <c r="O42" i="15"/>
  <c r="P48" i="15"/>
  <c r="E52" i="15"/>
  <c r="G24" i="15"/>
  <c r="L10" i="15"/>
  <c r="K10" i="33" s="1"/>
  <c r="K10" i="32" s="1"/>
  <c r="V47" i="15"/>
  <c r="B42" i="15"/>
  <c r="E28" i="15"/>
  <c r="Z24" i="15"/>
  <c r="V37" i="15"/>
  <c r="T23" i="15"/>
  <c r="N40" i="15"/>
  <c r="E23" i="15"/>
  <c r="M37" i="15"/>
  <c r="Q39" i="15"/>
  <c r="M49" i="15"/>
  <c r="Q48" i="15"/>
  <c r="V16" i="15"/>
  <c r="U16" i="33" s="1"/>
  <c r="U16" i="32" s="1"/>
  <c r="M20" i="15"/>
  <c r="X27" i="15"/>
  <c r="C41" i="15"/>
  <c r="O9" i="15"/>
  <c r="N9" i="33" s="1"/>
  <c r="N9" i="32" s="1"/>
  <c r="L9" i="15"/>
  <c r="K9" i="33" s="1"/>
  <c r="K9" i="32" s="1"/>
  <c r="V49" i="15"/>
  <c r="P8" i="15"/>
  <c r="O8" i="33" s="1"/>
  <c r="O8" i="32" s="1"/>
  <c r="M31" i="15"/>
  <c r="O28" i="15"/>
  <c r="L48" i="15"/>
  <c r="K50" i="15"/>
  <c r="X8" i="15"/>
  <c r="Q56" i="15"/>
  <c r="I15" i="15"/>
  <c r="H15" i="33" s="1"/>
  <c r="H15" i="32" s="1"/>
  <c r="H24" i="15"/>
  <c r="L27" i="15"/>
  <c r="P11" i="15"/>
  <c r="O11" i="33" s="1"/>
  <c r="O11" i="32" s="1"/>
  <c r="X30" i="15"/>
  <c r="C49" i="15"/>
  <c r="I30" i="15"/>
  <c r="O56" i="15"/>
  <c r="F42" i="15"/>
  <c r="E41" i="15"/>
  <c r="E15" i="15"/>
  <c r="D15" i="33" s="1"/>
  <c r="D15" i="32" s="1"/>
  <c r="L44" i="15"/>
  <c r="S26" i="15"/>
  <c r="O45" i="15"/>
  <c r="J33" i="15"/>
  <c r="G22" i="15"/>
  <c r="K32" i="15"/>
  <c r="Q49" i="15"/>
  <c r="U27" i="15"/>
  <c r="S43" i="15"/>
  <c r="M15" i="15"/>
  <c r="L15" i="33" s="1"/>
  <c r="L15" i="32" s="1"/>
  <c r="W50" i="15"/>
  <c r="V45" i="15"/>
  <c r="H25" i="15"/>
  <c r="N47" i="15"/>
  <c r="M10" i="15"/>
  <c r="L10" i="33" s="1"/>
  <c r="L10" i="32" s="1"/>
  <c r="U11" i="15"/>
  <c r="T11" i="33" s="1"/>
  <c r="T11" i="32" s="1"/>
  <c r="N7" i="15"/>
  <c r="M7" i="33" s="1"/>
  <c r="M7" i="32" s="1"/>
  <c r="I40" i="15"/>
  <c r="H34" i="15"/>
  <c r="U55" i="15"/>
  <c r="G31" i="15"/>
  <c r="U7" i="15"/>
  <c r="T7" i="33" s="1"/>
  <c r="T7" i="32" s="1"/>
  <c r="Y11" i="15"/>
  <c r="G28" i="15"/>
  <c r="U45" i="15"/>
  <c r="T36" i="15"/>
  <c r="H51" i="15"/>
  <c r="K15" i="15"/>
  <c r="J15" i="33" s="1"/>
  <c r="J15" i="32" s="1"/>
  <c r="K8" i="15"/>
  <c r="J8" i="33" s="1"/>
  <c r="J8" i="32" s="1"/>
  <c r="G54" i="15"/>
  <c r="G7" i="15"/>
  <c r="F7" i="33" s="1"/>
  <c r="F7" i="32" s="1"/>
  <c r="G13" i="15"/>
  <c r="F13" i="33" s="1"/>
  <c r="F13" i="32" s="1"/>
  <c r="N23" i="15"/>
  <c r="E39" i="15"/>
  <c r="Q36" i="15"/>
  <c r="S11" i="15"/>
  <c r="R11" i="33" s="1"/>
  <c r="R11" i="32" s="1"/>
  <c r="J10" i="15"/>
  <c r="I10" i="33" s="1"/>
  <c r="I10" i="32" s="1"/>
  <c r="Q23" i="15"/>
  <c r="F33" i="15"/>
  <c r="R56" i="15"/>
  <c r="Q52" i="15"/>
  <c r="R40" i="15"/>
  <c r="Z17" i="15"/>
  <c r="P19" i="15"/>
  <c r="J13" i="15"/>
  <c r="I13" i="33" s="1"/>
  <c r="I13" i="32" s="1"/>
  <c r="L42" i="15"/>
  <c r="E32" i="15"/>
  <c r="V32" i="15"/>
  <c r="C52" i="15"/>
  <c r="G37" i="15"/>
  <c r="X17" i="15"/>
  <c r="H16" i="15"/>
  <c r="G16" i="33" s="1"/>
  <c r="G16" i="32" s="1"/>
  <c r="W27" i="15"/>
  <c r="C46" i="15"/>
  <c r="M44" i="15"/>
  <c r="T53" i="15"/>
  <c r="C16" i="15"/>
  <c r="B16" i="33" s="1"/>
  <c r="B16" i="32" s="1"/>
  <c r="J44" i="15"/>
  <c r="S16" i="15"/>
  <c r="R16" i="33" s="1"/>
  <c r="R16" i="32" s="1"/>
  <c r="K22" i="15"/>
  <c r="E21" i="15"/>
  <c r="K38" i="15"/>
  <c r="O36" i="15"/>
  <c r="AA36" i="15"/>
  <c r="B36" i="15"/>
  <c r="H21" i="15"/>
  <c r="N46" i="15"/>
  <c r="T47" i="15"/>
  <c r="B10" i="15"/>
  <c r="F40" i="15"/>
  <c r="P24" i="15"/>
  <c r="N31" i="15"/>
  <c r="Y24" i="15"/>
  <c r="I25" i="15"/>
  <c r="B24" i="15"/>
  <c r="AA31" i="15"/>
  <c r="N9" i="15"/>
  <c r="M9" i="33" s="1"/>
  <c r="M9" i="32" s="1"/>
  <c r="H56" i="15"/>
  <c r="K19" i="15"/>
  <c r="S20" i="15"/>
  <c r="C23" i="15"/>
  <c r="W24" i="15"/>
  <c r="T32" i="15"/>
  <c r="Y31" i="15"/>
  <c r="L12" i="15"/>
  <c r="K12" i="33" s="1"/>
  <c r="K12" i="32" s="1"/>
  <c r="P53" i="15"/>
  <c r="X9" i="15"/>
  <c r="X35" i="15"/>
  <c r="Q14" i="15"/>
  <c r="P14" i="33" s="1"/>
  <c r="P14" i="32" s="1"/>
  <c r="D16" i="15"/>
  <c r="C16" i="33" s="1"/>
  <c r="C16" i="32" s="1"/>
  <c r="D41" i="15"/>
  <c r="N29" i="15"/>
  <c r="J36" i="15"/>
  <c r="B27" i="15"/>
  <c r="I23" i="15"/>
  <c r="X29" i="15"/>
  <c r="I20" i="15"/>
  <c r="T28" i="15"/>
  <c r="E56" i="15"/>
  <c r="J25" i="15"/>
  <c r="Y25" i="15"/>
  <c r="L32" i="15"/>
  <c r="O22" i="15"/>
  <c r="G48" i="15"/>
  <c r="T11" i="15"/>
  <c r="S11" i="33" s="1"/>
  <c r="S11" i="32" s="1"/>
  <c r="J20" i="15"/>
  <c r="N24" i="15"/>
  <c r="D13" i="15"/>
  <c r="C13" i="33" s="1"/>
  <c r="C13" i="32" s="1"/>
  <c r="F37" i="15"/>
  <c r="G52" i="15"/>
  <c r="I13" i="15"/>
  <c r="H13" i="33" s="1"/>
  <c r="H13" i="32" s="1"/>
  <c r="Z29" i="15"/>
  <c r="W40" i="15"/>
  <c r="F55" i="15"/>
  <c r="U46" i="15"/>
  <c r="H17" i="15"/>
  <c r="Q53" i="15"/>
  <c r="AA25" i="15"/>
  <c r="D40" i="15"/>
  <c r="S36" i="15"/>
  <c r="O38" i="15"/>
  <c r="J46" i="15"/>
  <c r="Z20" i="15"/>
  <c r="H26" i="15"/>
  <c r="P43" i="15"/>
  <c r="G56" i="15"/>
  <c r="F45" i="15"/>
  <c r="B45" i="15"/>
  <c r="H28" i="15"/>
  <c r="B38" i="15"/>
  <c r="J38" i="15"/>
  <c r="H46" i="15"/>
  <c r="X31" i="15"/>
  <c r="I10" i="15"/>
  <c r="H10" i="33" s="1"/>
  <c r="H10" i="32" s="1"/>
  <c r="V17" i="15"/>
  <c r="F35" i="15"/>
  <c r="L28" i="15"/>
  <c r="Y19" i="15"/>
  <c r="S48" i="15"/>
  <c r="P33" i="15"/>
  <c r="K13" i="15"/>
  <c r="J13" i="33" s="1"/>
  <c r="J13" i="32" s="1"/>
  <c r="C55" i="15"/>
  <c r="O23" i="15"/>
  <c r="W34" i="15"/>
  <c r="Z36" i="15"/>
  <c r="T24" i="15"/>
  <c r="G27" i="15"/>
  <c r="C54" i="15"/>
  <c r="L34" i="15"/>
  <c r="S24" i="15"/>
  <c r="I43" i="15"/>
  <c r="L13" i="15"/>
  <c r="K13" i="33" s="1"/>
  <c r="K13" i="32" s="1"/>
  <c r="F30" i="15"/>
  <c r="S29" i="15"/>
  <c r="Y12" i="15"/>
  <c r="G18" i="15"/>
  <c r="C27" i="15"/>
  <c r="O7" i="15"/>
  <c r="N7" i="33" s="1"/>
  <c r="N7" i="32" s="1"/>
  <c r="D24" i="15"/>
  <c r="L31" i="15"/>
  <c r="B39" i="15"/>
  <c r="J42" i="15"/>
  <c r="P47" i="15"/>
  <c r="K44" i="15"/>
  <c r="F19" i="15"/>
  <c r="P9" i="15"/>
  <c r="O9" i="33" s="1"/>
  <c r="O9" i="32" s="1"/>
  <c r="L20" i="15"/>
  <c r="M28" i="15"/>
  <c r="F25" i="15"/>
  <c r="D8" i="15"/>
  <c r="C8" i="33" s="1"/>
  <c r="C8" i="32" s="1"/>
  <c r="F39" i="15"/>
  <c r="D21" i="15"/>
  <c r="M33" i="15"/>
  <c r="F34" i="15"/>
  <c r="T30" i="15"/>
  <c r="K11" i="15"/>
  <c r="J11" i="33" s="1"/>
  <c r="J11" i="32" s="1"/>
  <c r="Q44" i="15"/>
  <c r="B44" i="15"/>
  <c r="Y32" i="15"/>
  <c r="Q15" i="15"/>
  <c r="P15" i="33" s="1"/>
  <c r="P15" i="32" s="1"/>
  <c r="K24" i="15"/>
  <c r="AA26" i="15"/>
  <c r="F43" i="15"/>
  <c r="F38" i="15"/>
  <c r="P27" i="15"/>
  <c r="L25" i="15"/>
  <c r="C21" i="15"/>
  <c r="Z11" i="15"/>
  <c r="I55" i="15"/>
  <c r="Q37" i="15"/>
  <c r="P44" i="15"/>
  <c r="AA13" i="15"/>
  <c r="K17" i="15"/>
  <c r="R12" i="15"/>
  <c r="Q12" i="33" s="1"/>
  <c r="Q12" i="32" s="1"/>
  <c r="Q29" i="15"/>
  <c r="S46" i="15"/>
  <c r="W21" i="15"/>
  <c r="R10" i="15"/>
  <c r="Q10" i="33" s="1"/>
  <c r="Q10" i="32" s="1"/>
  <c r="D35" i="15"/>
  <c r="S25" i="15"/>
  <c r="Z32" i="15"/>
  <c r="AA19" i="15"/>
  <c r="Q46" i="15"/>
  <c r="F10" i="15"/>
  <c r="E10" i="33" s="1"/>
  <c r="E10" i="32" s="1"/>
  <c r="W54" i="15"/>
  <c r="D28" i="15"/>
  <c r="H29" i="15"/>
  <c r="B30" i="15"/>
  <c r="S22" i="15"/>
  <c r="D27" i="15"/>
  <c r="F26" i="15"/>
  <c r="S56" i="15"/>
  <c r="V21" i="15"/>
  <c r="U42" i="15"/>
  <c r="H55" i="15"/>
  <c r="U32" i="15"/>
  <c r="E36" i="15"/>
  <c r="C24" i="15"/>
  <c r="C31" i="15"/>
  <c r="E43" i="15"/>
  <c r="M19" i="15"/>
  <c r="O32" i="15"/>
  <c r="W23" i="15"/>
  <c r="W48" i="15"/>
  <c r="H22" i="15"/>
  <c r="I35" i="15"/>
  <c r="T48" i="15"/>
  <c r="V12" i="15"/>
  <c r="U12" i="33" s="1"/>
  <c r="U12" i="32" s="1"/>
  <c r="V44" i="15"/>
  <c r="J35" i="15"/>
  <c r="Y23" i="15"/>
  <c r="G8" i="15"/>
  <c r="F8" i="33" s="1"/>
  <c r="F8" i="32" s="1"/>
  <c r="J17" i="15"/>
  <c r="F23" i="15"/>
  <c r="AA22" i="15"/>
  <c r="K33" i="15"/>
  <c r="K31" i="15"/>
  <c r="T40" i="15"/>
  <c r="L53" i="15"/>
  <c r="B53" i="15"/>
  <c r="B46" i="15"/>
  <c r="M13" i="15"/>
  <c r="L13" i="33" s="1"/>
  <c r="L13" i="32" s="1"/>
  <c r="V30" i="15"/>
  <c r="N22" i="15"/>
  <c r="J55" i="15"/>
  <c r="E37" i="15"/>
  <c r="H32" i="15"/>
  <c r="L33" i="15"/>
  <c r="L23" i="15"/>
  <c r="H44" i="15"/>
  <c r="Z22" i="15"/>
  <c r="I8" i="15"/>
  <c r="H8" i="33" s="1"/>
  <c r="H8" i="32" s="1"/>
  <c r="D11" i="15"/>
  <c r="C11" i="33" s="1"/>
  <c r="C11" i="32" s="1"/>
  <c r="M14" i="15"/>
  <c r="L14" i="33" s="1"/>
  <c r="L14" i="32" s="1"/>
  <c r="K27" i="15"/>
  <c r="J56" i="15"/>
  <c r="L8" i="15"/>
  <c r="K8" i="33" s="1"/>
  <c r="K8" i="32" s="1"/>
  <c r="P39" i="15"/>
  <c r="M32" i="15"/>
  <c r="W36" i="15"/>
  <c r="C33" i="15"/>
  <c r="G45" i="15"/>
  <c r="O13" i="15"/>
  <c r="N13" i="33" s="1"/>
  <c r="N13" i="32" s="1"/>
  <c r="O8" i="15"/>
  <c r="N8" i="33" s="1"/>
  <c r="N8" i="32" s="1"/>
  <c r="I45" i="15"/>
  <c r="S19" i="15"/>
  <c r="F27" i="15"/>
  <c r="M39" i="15"/>
  <c r="V39" i="15"/>
  <c r="F17" i="15"/>
  <c r="S34" i="15"/>
  <c r="P21" i="15"/>
  <c r="S14" i="15"/>
  <c r="R14" i="33" s="1"/>
  <c r="R14" i="32" s="1"/>
  <c r="I51" i="15"/>
  <c r="O12" i="15"/>
  <c r="N12" i="33" s="1"/>
  <c r="N12" i="32" s="1"/>
  <c r="P51" i="15"/>
  <c r="N42" i="15"/>
  <c r="X28" i="15"/>
  <c r="R37" i="15"/>
  <c r="P40" i="15"/>
  <c r="E25" i="15"/>
  <c r="Q30" i="15"/>
  <c r="C14" i="15"/>
  <c r="B14" i="33" s="1"/>
  <c r="B14" i="32" s="1"/>
  <c r="S42" i="15"/>
  <c r="I56" i="15"/>
  <c r="Z37" i="15"/>
  <c r="F11" i="15"/>
  <c r="E11" i="33" s="1"/>
  <c r="E11" i="32" s="1"/>
  <c r="O54" i="15"/>
  <c r="W20" i="15"/>
  <c r="O52" i="15"/>
  <c r="N36" i="15"/>
  <c r="I28" i="15"/>
  <c r="H35" i="15"/>
  <c r="R39" i="15"/>
  <c r="L22" i="15"/>
  <c r="W31" i="15"/>
  <c r="N21" i="15"/>
  <c r="E11" i="15"/>
  <c r="D11" i="33" s="1"/>
  <c r="D11" i="32" s="1"/>
  <c r="J51" i="15"/>
  <c r="D31" i="15"/>
  <c r="G23" i="15"/>
  <c r="L17" i="15"/>
  <c r="L30" i="15"/>
  <c r="D17" i="15"/>
  <c r="X10" i="15"/>
  <c r="E19" i="15"/>
  <c r="Y36" i="15"/>
  <c r="U26" i="15"/>
  <c r="U37" i="15"/>
  <c r="C35" i="15"/>
  <c r="E17" i="15"/>
  <c r="O31" i="15"/>
  <c r="K10" i="15"/>
  <c r="J10" i="33" s="1"/>
  <c r="J10" i="32" s="1"/>
  <c r="J9" i="15"/>
  <c r="I9" i="33" s="1"/>
  <c r="I9" i="32" s="1"/>
  <c r="W45" i="15"/>
  <c r="Y34" i="15"/>
  <c r="I9" i="15"/>
  <c r="H9" i="33" s="1"/>
  <c r="H9" i="32" s="1"/>
  <c r="AA9" i="15"/>
  <c r="M51" i="15"/>
  <c r="B41" i="15"/>
  <c r="F56" i="15"/>
  <c r="Q21" i="15"/>
  <c r="M17" i="15"/>
  <c r="E51" i="15"/>
  <c r="L21" i="15"/>
  <c r="M43" i="15"/>
  <c r="P30" i="15"/>
  <c r="W16" i="15"/>
  <c r="V16" i="33" s="1"/>
  <c r="V16" i="32" s="1"/>
  <c r="R13" i="15"/>
  <c r="Q13" i="33" s="1"/>
  <c r="Q13" i="32" s="1"/>
  <c r="E48" i="15"/>
  <c r="V34" i="15"/>
  <c r="M26" i="15"/>
  <c r="R46" i="15"/>
  <c r="L26" i="15"/>
  <c r="Q38" i="15"/>
  <c r="V20" i="15"/>
  <c r="U16" i="15"/>
  <c r="T16" i="33" s="1"/>
  <c r="T16" i="32" s="1"/>
  <c r="P18" i="15"/>
  <c r="V52" i="15"/>
  <c r="P42" i="15"/>
  <c r="F51" i="15"/>
  <c r="W25" i="15"/>
  <c r="U51" i="15"/>
  <c r="N34" i="15"/>
  <c r="Z13" i="15"/>
  <c r="T39" i="15"/>
  <c r="Q40" i="15"/>
  <c r="I16" i="15"/>
  <c r="H16" i="33" s="1"/>
  <c r="H16" i="32" s="1"/>
  <c r="U52" i="15"/>
  <c r="G36" i="15"/>
  <c r="K55" i="15"/>
  <c r="C38" i="15"/>
  <c r="R55" i="15"/>
  <c r="J45" i="15"/>
  <c r="X18" i="15"/>
  <c r="F9" i="15"/>
  <c r="E9" i="33" s="1"/>
  <c r="E9" i="32" s="1"/>
  <c r="R31" i="15"/>
  <c r="J18" i="15"/>
  <c r="V10" i="15"/>
  <c r="U10" i="33" s="1"/>
  <c r="U10" i="32" s="1"/>
  <c r="C12" i="15"/>
  <c r="B12" i="33" s="1"/>
  <c r="B12" i="32" s="1"/>
  <c r="F13" i="15"/>
  <c r="E13" i="33" s="1"/>
  <c r="E13" i="32" s="1"/>
  <c r="K16" i="15"/>
  <c r="J16" i="33" s="1"/>
  <c r="J16" i="32" s="1"/>
  <c r="U40" i="15"/>
  <c r="Q31" i="15"/>
  <c r="D20" i="15"/>
  <c r="V31" i="15"/>
  <c r="W28" i="15"/>
  <c r="C18" i="15"/>
  <c r="N12" i="15"/>
  <c r="M12" i="33" s="1"/>
  <c r="M12" i="32" s="1"/>
  <c r="B47" i="15"/>
  <c r="J39" i="15"/>
  <c r="H13" i="15"/>
  <c r="G13" i="33" s="1"/>
  <c r="G13" i="32" s="1"/>
  <c r="T33" i="15"/>
  <c r="C51" i="15"/>
  <c r="T13" i="15"/>
  <c r="S13" i="33" s="1"/>
  <c r="S13" i="32" s="1"/>
  <c r="O53" i="15"/>
  <c r="W14" i="15"/>
  <c r="V14" i="33" s="1"/>
  <c r="V14" i="32" s="1"/>
  <c r="S50" i="15"/>
  <c r="V50" i="15"/>
  <c r="V38" i="15"/>
  <c r="N27" i="15"/>
  <c r="J11" i="15"/>
  <c r="I11" i="33" s="1"/>
  <c r="I11" i="32" s="1"/>
  <c r="B18" i="15"/>
  <c r="U20" i="15"/>
  <c r="P37" i="15"/>
  <c r="S41" i="15"/>
  <c r="V55" i="15"/>
  <c r="B20" i="15"/>
  <c r="D30" i="15"/>
  <c r="AA20" i="15"/>
  <c r="V51" i="15"/>
  <c r="Q50" i="15"/>
  <c r="V15" i="15"/>
  <c r="U15" i="33" s="1"/>
  <c r="U15" i="32" s="1"/>
  <c r="J48" i="15"/>
  <c r="O34" i="15"/>
  <c r="F8" i="15"/>
  <c r="E8" i="33" s="1"/>
  <c r="E8" i="32" s="1"/>
  <c r="C37" i="15"/>
  <c r="L43" i="15"/>
  <c r="W30" i="15"/>
  <c r="H11" i="15"/>
  <c r="G11" i="33" s="1"/>
  <c r="G11" i="32" s="1"/>
  <c r="L40" i="15"/>
  <c r="Y22" i="15"/>
  <c r="W13" i="15"/>
  <c r="V13" i="33" s="1"/>
  <c r="V13" i="32" s="1"/>
  <c r="J22" i="15"/>
  <c r="V11" i="15"/>
  <c r="U11" i="33" s="1"/>
  <c r="U11" i="32" s="1"/>
  <c r="L51" i="15"/>
  <c r="X23" i="15"/>
  <c r="H38" i="15"/>
  <c r="N26" i="15"/>
  <c r="H39" i="15"/>
  <c r="X24" i="15"/>
  <c r="B25" i="15"/>
  <c r="E27" i="15"/>
  <c r="AA30" i="15"/>
  <c r="X33" i="15"/>
  <c r="H19" i="15"/>
  <c r="Y16" i="15"/>
  <c r="U53" i="15"/>
  <c r="H47" i="15"/>
  <c r="T38" i="15"/>
  <c r="F15" i="15"/>
  <c r="E15" i="33" s="1"/>
  <c r="E15" i="32" s="1"/>
  <c r="J53" i="15"/>
  <c r="G14" i="15"/>
  <c r="F14" i="33" s="1"/>
  <c r="F14" i="32" s="1"/>
  <c r="O20" i="15"/>
  <c r="V29" i="15"/>
  <c r="C9" i="15"/>
  <c r="B9" i="33" s="1"/>
  <c r="B9" i="32" s="1"/>
  <c r="I42" i="15"/>
  <c r="R17" i="15"/>
  <c r="E22" i="15"/>
  <c r="L35" i="15"/>
  <c r="G17" i="15"/>
  <c r="Q33" i="15"/>
  <c r="T44" i="15"/>
  <c r="V19" i="15"/>
  <c r="P55" i="15"/>
  <c r="K52" i="15"/>
  <c r="R35" i="15"/>
  <c r="R38" i="15"/>
  <c r="F20" i="15"/>
  <c r="B48" i="15"/>
  <c r="AA24" i="15"/>
  <c r="E13" i="15"/>
  <c r="D13" i="33" s="1"/>
  <c r="D13" i="32" s="1"/>
  <c r="E45" i="15"/>
  <c r="G40" i="15"/>
  <c r="G46" i="15"/>
  <c r="C43" i="15"/>
  <c r="C48" i="15"/>
  <c r="C45" i="15"/>
  <c r="B37" i="15"/>
  <c r="S55" i="15"/>
  <c r="P50" i="15"/>
  <c r="E50" i="15"/>
  <c r="D25" i="15"/>
  <c r="M35" i="15"/>
  <c r="H27" i="15"/>
  <c r="N56" i="15"/>
  <c r="N14" i="15"/>
  <c r="M14" i="33" s="1"/>
  <c r="M14" i="32" s="1"/>
  <c r="F16" i="15"/>
  <c r="E16" i="33" s="1"/>
  <c r="E16" i="32" s="1"/>
  <c r="E35" i="15"/>
  <c r="U18" i="15"/>
  <c r="Q51" i="15"/>
  <c r="F53" i="15"/>
  <c r="AA16" i="15"/>
  <c r="H41" i="15"/>
  <c r="E29" i="15"/>
  <c r="AA18" i="15"/>
  <c r="M29" i="15"/>
  <c r="J12" i="15"/>
  <c r="I12" i="33" s="1"/>
  <c r="I12" i="32" s="1"/>
  <c r="I41" i="15"/>
  <c r="R47" i="15"/>
  <c r="U25" i="15"/>
  <c r="J14" i="15"/>
  <c r="I14" i="33" s="1"/>
  <c r="I14" i="32" s="1"/>
  <c r="J21" i="15"/>
  <c r="D53" i="15"/>
  <c r="D39" i="15"/>
  <c r="S49" i="15"/>
  <c r="H18" i="15"/>
  <c r="I19" i="15"/>
  <c r="P12" i="15"/>
  <c r="O12" i="33" s="1"/>
  <c r="O12" i="32" s="1"/>
  <c r="N16" i="15"/>
  <c r="M16" i="33" s="1"/>
  <c r="M16" i="32" s="1"/>
  <c r="W39" i="15"/>
  <c r="AA15" i="15"/>
  <c r="R30" i="15"/>
  <c r="E14" i="15"/>
  <c r="D14" i="33" s="1"/>
  <c r="D14" i="32" s="1"/>
  <c r="Z8" i="15"/>
  <c r="Q18" i="15"/>
  <c r="Z12" i="15"/>
  <c r="P25" i="15"/>
  <c r="D48" i="15"/>
  <c r="X20" i="15"/>
  <c r="T26" i="15"/>
  <c r="T35" i="15"/>
  <c r="K20" i="15"/>
  <c r="W9" i="15"/>
  <c r="V9" i="33" s="1"/>
  <c r="V9" i="32" s="1"/>
  <c r="R8" i="15"/>
  <c r="Q8" i="33" s="1"/>
  <c r="Q8" i="32" s="1"/>
  <c r="W11" i="15"/>
  <c r="V11" i="33" s="1"/>
  <c r="V11" i="32" s="1"/>
  <c r="F31" i="15"/>
  <c r="N28" i="15"/>
  <c r="H31" i="15"/>
  <c r="S17" i="15"/>
  <c r="X16" i="15"/>
  <c r="D56" i="15"/>
  <c r="M12" i="15"/>
  <c r="L12" i="33" s="1"/>
  <c r="L12" i="32" s="1"/>
  <c r="W51" i="15"/>
  <c r="F22" i="15"/>
  <c r="T27" i="15"/>
  <c r="P26" i="15"/>
  <c r="C40" i="15"/>
  <c r="V40" i="15"/>
  <c r="N39" i="15"/>
  <c r="P35" i="15"/>
  <c r="I26" i="15"/>
  <c r="N13" i="15"/>
  <c r="M13" i="33" s="1"/>
  <c r="M13" i="32" s="1"/>
  <c r="O50" i="15"/>
  <c r="S30" i="15"/>
  <c r="X32" i="15"/>
  <c r="V56" i="15"/>
  <c r="O47" i="15"/>
  <c r="R36" i="15"/>
  <c r="C13" i="15"/>
  <c r="B13" i="33" s="1"/>
  <c r="B13" i="32" s="1"/>
  <c r="E12" i="15"/>
  <c r="D12" i="33" s="1"/>
  <c r="D12" i="32" s="1"/>
  <c r="O33" i="15"/>
  <c r="H12" i="15"/>
  <c r="G12" i="33" s="1"/>
  <c r="G12" i="32" s="1"/>
  <c r="K14" i="15"/>
  <c r="J14" i="33" s="1"/>
  <c r="J14" i="32" s="1"/>
  <c r="R49" i="15"/>
  <c r="D18" i="15"/>
  <c r="U38" i="15"/>
  <c r="P36" i="15"/>
  <c r="U39" i="15"/>
  <c r="E46" i="15"/>
  <c r="K43" i="15"/>
  <c r="U21" i="15"/>
  <c r="B55" i="15"/>
  <c r="K45" i="15"/>
  <c r="C25" i="15"/>
  <c r="U56" i="15"/>
  <c r="M40" i="15"/>
  <c r="J24" i="15"/>
  <c r="J43" i="15"/>
  <c r="J29" i="15"/>
  <c r="V8" i="15"/>
  <c r="U8" i="33" s="1"/>
  <c r="U8" i="32" s="1"/>
  <c r="V27" i="15"/>
  <c r="L45" i="15"/>
  <c r="R48" i="15"/>
  <c r="C47" i="15"/>
  <c r="K18" i="15"/>
  <c r="Z30" i="15"/>
  <c r="L56" i="15"/>
  <c r="J52" i="15"/>
  <c r="U9" i="15"/>
  <c r="T9" i="33" s="1"/>
  <c r="T9" i="32" s="1"/>
  <c r="V28" i="15"/>
  <c r="B32" i="15"/>
  <c r="J19" i="15"/>
  <c r="E54" i="15"/>
  <c r="X13" i="15"/>
  <c r="N55" i="15"/>
  <c r="AA29" i="15"/>
  <c r="I49" i="15"/>
  <c r="AA21" i="15"/>
  <c r="Q55" i="15"/>
  <c r="G49" i="15"/>
  <c r="U36" i="15"/>
  <c r="E31" i="15"/>
  <c r="C42" i="15"/>
  <c r="N25" i="15"/>
  <c r="T25" i="15"/>
  <c r="G35" i="15"/>
  <c r="O25" i="15"/>
  <c r="E26" i="15"/>
  <c r="X12" i="15"/>
  <c r="O29" i="15"/>
  <c r="K54" i="15"/>
  <c r="E34" i="15"/>
  <c r="K46" i="15"/>
  <c r="K12" i="15"/>
  <c r="J12" i="33" s="1"/>
  <c r="J12" i="32" s="1"/>
  <c r="S44" i="15"/>
  <c r="AA28" i="15"/>
  <c r="I44" i="15"/>
  <c r="S38" i="15"/>
  <c r="X26" i="15"/>
  <c r="T21" i="15"/>
  <c r="M54" i="15"/>
  <c r="L55" i="15"/>
  <c r="V53" i="15"/>
  <c r="N51" i="15"/>
  <c r="K30" i="15"/>
  <c r="C15" i="15"/>
  <c r="B15" i="33" s="1"/>
  <c r="B15" i="32" s="1"/>
  <c r="W46" i="15"/>
  <c r="G16" i="15"/>
  <c r="F16" i="33" s="1"/>
  <c r="F16" i="32" s="1"/>
  <c r="N18" i="15"/>
  <c r="J49" i="15"/>
  <c r="F12" i="15"/>
  <c r="E12" i="33" s="1"/>
  <c r="E12" i="32" s="1"/>
  <c r="K41" i="15"/>
  <c r="G30" i="15"/>
  <c r="J34" i="15"/>
  <c r="T14" i="15"/>
  <c r="S14" i="33" s="1"/>
  <c r="S14" i="32" s="1"/>
  <c r="J26" i="15"/>
  <c r="U17" i="15"/>
  <c r="U14" i="15"/>
  <c r="T14" i="33" s="1"/>
  <c r="T14" i="32" s="1"/>
  <c r="T17" i="15"/>
  <c r="R54" i="15"/>
  <c r="X34" i="15"/>
  <c r="D10" i="15"/>
  <c r="C10" i="33" s="1"/>
  <c r="C10" i="32" s="1"/>
  <c r="F18" i="15"/>
  <c r="E44" i="15"/>
  <c r="Z26" i="15"/>
  <c r="F29" i="15"/>
  <c r="K51" i="15"/>
  <c r="W53" i="15"/>
  <c r="B31" i="15"/>
  <c r="E47" i="15"/>
  <c r="K53" i="15"/>
  <c r="F49" i="15"/>
  <c r="D54" i="15"/>
  <c r="R43" i="15"/>
  <c r="D15" i="15"/>
  <c r="C15" i="33" s="1"/>
  <c r="C15" i="32" s="1"/>
  <c r="N19" i="15"/>
  <c r="O17" i="15"/>
  <c r="S33" i="15"/>
  <c r="B49" i="15"/>
  <c r="Q34" i="15"/>
  <c r="C50" i="15"/>
  <c r="C20" i="15"/>
  <c r="H20" i="15"/>
  <c r="D29" i="15"/>
  <c r="I24" i="15"/>
  <c r="B9" i="15"/>
  <c r="H43" i="15"/>
  <c r="M34" i="15"/>
  <c r="G10" i="15"/>
  <c r="F10" i="33" s="1"/>
  <c r="F10" i="32" s="1"/>
  <c r="I29" i="15"/>
  <c r="S51" i="15"/>
  <c r="U15" i="15"/>
  <c r="T15" i="33" s="1"/>
  <c r="T15" i="32" s="1"/>
  <c r="O37" i="15"/>
  <c r="G47" i="15"/>
  <c r="G53" i="15"/>
  <c r="D22" i="15"/>
  <c r="N11" i="15"/>
  <c r="M11" i="33" s="1"/>
  <c r="M11" i="32" s="1"/>
  <c r="D52" i="15"/>
  <c r="D46" i="15"/>
  <c r="B28" i="15"/>
  <c r="O55" i="15"/>
  <c r="R14" i="15"/>
  <c r="Q14" i="33" s="1"/>
  <c r="Q14" i="32" s="1"/>
  <c r="N8" i="15"/>
  <c r="M8" i="33" s="1"/>
  <c r="M8" i="32" s="1"/>
  <c r="F21" i="15"/>
  <c r="D23" i="15"/>
  <c r="G43" i="15"/>
  <c r="Y37" i="15"/>
  <c r="D36" i="15"/>
  <c r="S47" i="15"/>
  <c r="W33" i="15"/>
  <c r="B50" i="15"/>
  <c r="P14" i="15"/>
  <c r="O14" i="33" s="1"/>
  <c r="O14" i="32" s="1"/>
  <c r="K28" i="15"/>
  <c r="T34" i="15"/>
  <c r="U22" i="15"/>
  <c r="H48" i="15"/>
  <c r="I38" i="15"/>
  <c r="O44" i="15"/>
  <c r="B51" i="15"/>
  <c r="E53" i="15"/>
  <c r="R25" i="15"/>
  <c r="P22" i="15"/>
  <c r="E20" i="15"/>
  <c r="R53" i="15"/>
  <c r="P28" i="15"/>
  <c r="Z9" i="15"/>
  <c r="S12" i="15"/>
  <c r="R12" i="33" s="1"/>
  <c r="R12" i="32" s="1"/>
  <c r="T54" i="15"/>
  <c r="T52" i="15"/>
  <c r="M21" i="15"/>
  <c r="P56" i="15"/>
  <c r="T41" i="15"/>
  <c r="N52" i="15"/>
  <c r="K37" i="15"/>
  <c r="K29" i="15"/>
  <c r="E49" i="15"/>
  <c r="R9" i="15"/>
  <c r="Q9" i="33" s="1"/>
  <c r="Q9" i="32" s="1"/>
  <c r="T20" i="15"/>
  <c r="Z33" i="15"/>
  <c r="Y30" i="15"/>
  <c r="M47" i="15"/>
  <c r="M38" i="15"/>
  <c r="W49" i="15"/>
  <c r="S18" i="15"/>
  <c r="Y9" i="15"/>
  <c r="F14" i="15"/>
  <c r="E14" i="33" s="1"/>
  <c r="E14" i="32" s="1"/>
  <c r="L36" i="15"/>
  <c r="I12" i="15"/>
  <c r="H12" i="33" s="1"/>
  <c r="H12" i="32" s="1"/>
  <c r="Q47" i="15"/>
  <c r="H36" i="15"/>
  <c r="R51" i="15"/>
  <c r="V41" i="15"/>
  <c r="W29" i="15"/>
  <c r="E10" i="15"/>
  <c r="D10" i="33" s="1"/>
  <c r="D10" i="32" s="1"/>
  <c r="O19" i="15"/>
  <c r="D14" i="15"/>
  <c r="C14" i="33" s="1"/>
  <c r="C14" i="32" s="1"/>
  <c r="L18" i="15"/>
  <c r="T12" i="15"/>
  <c r="S12" i="33" s="1"/>
  <c r="S12" i="32" s="1"/>
  <c r="P13" i="15"/>
  <c r="O13" i="33" s="1"/>
  <c r="O13" i="32" s="1"/>
  <c r="T10" i="15"/>
  <c r="S10" i="33" s="1"/>
  <c r="S10" i="32" s="1"/>
  <c r="N53" i="15"/>
  <c r="I48" i="15"/>
  <c r="V14" i="15"/>
  <c r="U14" i="33" s="1"/>
  <c r="U14" i="32" s="1"/>
  <c r="C56" i="15"/>
  <c r="T18" i="15"/>
  <c r="U13" i="15"/>
  <c r="T13" i="33" s="1"/>
  <c r="T13" i="32" s="1"/>
  <c r="O24" i="15"/>
  <c r="B13" i="15"/>
  <c r="F50" i="15"/>
  <c r="V22" i="15"/>
  <c r="D49" i="15"/>
  <c r="K9" i="15"/>
  <c r="J9" i="33" s="1"/>
  <c r="J9" i="32" s="1"/>
  <c r="P52" i="15"/>
  <c r="T42" i="15"/>
  <c r="N50" i="15"/>
  <c r="C53" i="15"/>
  <c r="Y14" i="15"/>
  <c r="I14" i="15"/>
  <c r="H14" i="33" s="1"/>
  <c r="H14" i="32" s="1"/>
  <c r="H45" i="15"/>
  <c r="C28" i="15"/>
  <c r="R45" i="15"/>
  <c r="P10" i="15"/>
  <c r="O10" i="33" s="1"/>
  <c r="O10" i="32" s="1"/>
  <c r="U44" i="15"/>
  <c r="G55" i="15"/>
  <c r="C30" i="15"/>
  <c r="W18" i="15"/>
  <c r="P17" i="15"/>
  <c r="P41" i="15"/>
  <c r="E55" i="15"/>
  <c r="J47" i="15"/>
  <c r="Z15" i="15"/>
  <c r="Y21" i="15"/>
  <c r="Q28" i="15"/>
  <c r="P54" i="15"/>
  <c r="T43" i="15"/>
  <c r="U23" i="15"/>
  <c r="D32" i="15"/>
  <c r="B22" i="15"/>
  <c r="W52" i="15"/>
  <c r="M23" i="15"/>
  <c r="H23" i="15"/>
  <c r="W38" i="15"/>
  <c r="M8" i="15"/>
  <c r="L8" i="33" s="1"/>
  <c r="L8" i="32" s="1"/>
  <c r="F46" i="15"/>
  <c r="N49" i="15"/>
  <c r="G32" i="15"/>
  <c r="E38" i="15"/>
  <c r="N35" i="15"/>
  <c r="Z16" i="15"/>
  <c r="H37" i="15"/>
  <c r="T31" i="15"/>
  <c r="U28" i="15"/>
  <c r="D37" i="15"/>
  <c r="P16" i="15"/>
  <c r="O16" i="33" s="1"/>
  <c r="O16" i="32" s="1"/>
  <c r="N33" i="15"/>
  <c r="R41" i="15"/>
  <c r="G15" i="15"/>
  <c r="F15" i="33" s="1"/>
  <c r="F15" i="32" s="1"/>
  <c r="X19" i="15"/>
  <c r="O51" i="15"/>
  <c r="D47" i="15"/>
  <c r="V48" i="15"/>
  <c r="X15" i="15"/>
  <c r="H30" i="15"/>
  <c r="C19" i="15"/>
  <c r="B26" i="15"/>
  <c r="C17" i="15"/>
  <c r="S54" i="15"/>
  <c r="R27" i="15"/>
  <c r="M48" i="15"/>
  <c r="S40" i="15"/>
  <c r="O10" i="15"/>
  <c r="N10" i="33" s="1"/>
  <c r="N10" i="32" s="1"/>
  <c r="Z18" i="15"/>
  <c r="X37" i="15"/>
  <c r="M30" i="15"/>
  <c r="U34" i="15"/>
  <c r="U54" i="15"/>
  <c r="R23" i="15"/>
  <c r="L19" i="15"/>
  <c r="U29" i="15"/>
  <c r="D9" i="15"/>
  <c r="C9" i="33" s="1"/>
  <c r="C9" i="32" s="1"/>
  <c r="Y26" i="15"/>
  <c r="M42" i="15"/>
  <c r="O21" i="15"/>
  <c r="H50" i="15"/>
  <c r="L15" i="15"/>
  <c r="K15" i="33" s="1"/>
  <c r="K15" i="32" s="1"/>
  <c r="I17" i="15"/>
  <c r="AA35" i="15"/>
  <c r="G25" i="15"/>
  <c r="Y29" i="15"/>
  <c r="Q45" i="15"/>
  <c r="P29" i="15"/>
  <c r="T45" i="15"/>
  <c r="T29" i="15"/>
  <c r="W22" i="15"/>
  <c r="S31" i="15"/>
  <c r="R24" i="15"/>
  <c r="Q26" i="15"/>
  <c r="I34" i="15"/>
  <c r="N30" i="15"/>
  <c r="D50" i="15"/>
  <c r="P15" i="15"/>
  <c r="O15" i="33" s="1"/>
  <c r="O15" i="32" s="1"/>
  <c r="F54" i="15"/>
  <c r="M46" i="15"/>
  <c r="Z23" i="15"/>
  <c r="Y13" i="15"/>
  <c r="H33" i="15"/>
  <c r="K34" i="15"/>
  <c r="K25" i="15"/>
  <c r="Q24" i="15"/>
  <c r="T19" i="15"/>
  <c r="D44" i="15"/>
  <c r="W47" i="15"/>
  <c r="L41" i="15"/>
  <c r="L49" i="15"/>
  <c r="I47" i="15"/>
  <c r="L16" i="15"/>
  <c r="K16" i="33" s="1"/>
  <c r="K16" i="32" s="1"/>
  <c r="F48" i="15"/>
  <c r="T22" i="15"/>
  <c r="B35" i="15"/>
  <c r="U24" i="15"/>
  <c r="D19" i="15"/>
  <c r="C29" i="15"/>
  <c r="V24" i="15"/>
  <c r="Q41" i="15"/>
  <c r="P45" i="15"/>
  <c r="I33" i="15"/>
  <c r="N32" i="15"/>
  <c r="K56" i="15"/>
  <c r="S39" i="15"/>
  <c r="N43" i="15"/>
  <c r="F44" i="15"/>
  <c r="R42" i="15"/>
  <c r="I32" i="15"/>
  <c r="AA11" i="15"/>
  <c r="N10" i="15"/>
  <c r="M10" i="33" s="1"/>
  <c r="M10" i="32" s="1"/>
  <c r="K26" i="15"/>
  <c r="N17" i="15"/>
  <c r="I36" i="15"/>
  <c r="Z19" i="15"/>
  <c r="J30" i="15"/>
  <c r="B14" i="15"/>
  <c r="W55" i="15"/>
  <c r="F24" i="15"/>
  <c r="T56" i="15"/>
  <c r="Q10" i="15"/>
  <c r="P10" i="33" s="1"/>
  <c r="P10" i="32" s="1"/>
  <c r="V42" i="15"/>
  <c r="N44" i="15"/>
  <c r="V18" i="15"/>
  <c r="J41" i="15"/>
  <c r="H10" i="15"/>
  <c r="G10" i="33" s="1"/>
  <c r="G10" i="32" s="1"/>
  <c r="Y18" i="15"/>
  <c r="F8" i="14"/>
  <c r="D25" i="33" s="1"/>
  <c r="D25" i="32" s="1"/>
  <c r="Y12" i="14"/>
  <c r="Y29" i="33" s="1"/>
  <c r="C7" i="14"/>
  <c r="W12" i="14"/>
  <c r="U29" i="33" s="1"/>
  <c r="U29" i="32" s="1"/>
  <c r="X12" i="14"/>
  <c r="X29" i="33" s="1"/>
  <c r="I7" i="14"/>
  <c r="G24" i="33" s="1"/>
  <c r="G24" i="32" s="1"/>
  <c r="M12" i="14"/>
  <c r="K29" i="33" s="1"/>
  <c r="K29" i="32" s="1"/>
  <c r="T31" i="14"/>
  <c r="AA12" i="14"/>
  <c r="W29" i="33" s="1"/>
  <c r="Y29" i="32" s="1"/>
  <c r="D7" i="14"/>
  <c r="B24" i="33" s="1"/>
  <c r="B24" i="32" s="1"/>
  <c r="Y18" i="14"/>
  <c r="H7" i="14"/>
  <c r="F24" i="33" s="1"/>
  <c r="F24" i="32" s="1"/>
  <c r="S7" i="14"/>
  <c r="Q24" i="33" s="1"/>
  <c r="Q24" i="32" s="1"/>
  <c r="X7" i="14"/>
  <c r="X24" i="33" s="1"/>
  <c r="N9" i="14"/>
  <c r="L26" i="33" s="1"/>
  <c r="L26" i="32" s="1"/>
  <c r="N12" i="14"/>
  <c r="L29" i="33" s="1"/>
  <c r="L29" i="32" s="1"/>
  <c r="S12" i="14"/>
  <c r="Q29" i="33" s="1"/>
  <c r="Q29" i="32" s="1"/>
  <c r="K12" i="14"/>
  <c r="I29" i="33" s="1"/>
  <c r="I29" i="32" s="1"/>
  <c r="Q12" i="14"/>
  <c r="O29" i="33" s="1"/>
  <c r="O29" i="32" s="1"/>
  <c r="AA7" i="14"/>
  <c r="W24" i="33" s="1"/>
  <c r="Y24" i="32" s="1"/>
  <c r="F12" i="14"/>
  <c r="D29" i="33" s="1"/>
  <c r="D29" i="32" s="1"/>
  <c r="U12" i="14"/>
  <c r="S29" i="33" s="1"/>
  <c r="S29" i="32" s="1"/>
  <c r="G7" i="14"/>
  <c r="E24" i="33" s="1"/>
  <c r="E24" i="32" s="1"/>
  <c r="P12" i="14"/>
  <c r="N29" i="33" s="1"/>
  <c r="N29" i="32" s="1"/>
  <c r="P7" i="14"/>
  <c r="N24" i="33" s="1"/>
  <c r="N24" i="32" s="1"/>
  <c r="U8" i="14"/>
  <c r="S25" i="33" s="1"/>
  <c r="S25" i="32" s="1"/>
  <c r="T7" i="14"/>
  <c r="R24" i="33" s="1"/>
  <c r="R24" i="32" s="1"/>
  <c r="V12" i="14"/>
  <c r="T29" i="33" s="1"/>
  <c r="T29" i="32" s="1"/>
  <c r="G12" i="14"/>
  <c r="E29" i="33" s="1"/>
  <c r="E29" i="32" s="1"/>
  <c r="R7" i="14"/>
  <c r="P24" i="33" s="1"/>
  <c r="P24" i="32" s="1"/>
  <c r="L12" i="14"/>
  <c r="J29" i="33" s="1"/>
  <c r="J29" i="32" s="1"/>
  <c r="K7" i="14"/>
  <c r="I24" i="33" s="1"/>
  <c r="I24" i="32" s="1"/>
  <c r="T12" i="14"/>
  <c r="R29" i="33" s="1"/>
  <c r="R29" i="32" s="1"/>
  <c r="AB7" i="14"/>
  <c r="Z12" i="14"/>
  <c r="V29" i="33" s="1"/>
  <c r="X29" i="32" s="1"/>
  <c r="Z18" i="14"/>
  <c r="J7" i="14"/>
  <c r="H24" i="33" s="1"/>
  <c r="H24" i="32" s="1"/>
  <c r="Y7" i="14"/>
  <c r="Y24" i="33" s="1"/>
  <c r="H12" i="14"/>
  <c r="F29" i="33" s="1"/>
  <c r="F29" i="32" s="1"/>
  <c r="O11" i="14"/>
  <c r="M28" i="33" s="1"/>
  <c r="M28" i="32" s="1"/>
  <c r="L7" i="14"/>
  <c r="J24" i="33" s="1"/>
  <c r="J24" i="32" s="1"/>
  <c r="Q7" i="14"/>
  <c r="O24" i="33" s="1"/>
  <c r="O24" i="32" s="1"/>
  <c r="V31" i="14"/>
  <c r="Z7" i="14"/>
  <c r="V24" i="33" s="1"/>
  <c r="X24" i="32" s="1"/>
  <c r="W7" i="14"/>
  <c r="U24" i="33" s="1"/>
  <c r="U24" i="32" s="1"/>
  <c r="I12" i="14"/>
  <c r="G29" i="33" s="1"/>
  <c r="G29" i="32" s="1"/>
  <c r="AB12" i="14"/>
  <c r="E31" i="14"/>
  <c r="L8" i="14"/>
  <c r="J25" i="33" s="1"/>
  <c r="J25" i="32" s="1"/>
  <c r="N7" i="14"/>
  <c r="L24" i="33" s="1"/>
  <c r="L24" i="32" s="1"/>
  <c r="P31" i="14"/>
  <c r="R12" i="14"/>
  <c r="P29" i="33" s="1"/>
  <c r="P29" i="32" s="1"/>
  <c r="E12" i="14"/>
  <c r="C29" i="33" s="1"/>
  <c r="C29" i="32" s="1"/>
  <c r="O7" i="14"/>
  <c r="M24" i="33" s="1"/>
  <c r="M24" i="32" s="1"/>
  <c r="V7" i="14"/>
  <c r="T24" i="33" s="1"/>
  <c r="T24" i="32" s="1"/>
  <c r="U7" i="14"/>
  <c r="S24" i="33" s="1"/>
  <c r="S24" i="32" s="1"/>
  <c r="J12" i="14"/>
  <c r="H29" i="33" s="1"/>
  <c r="H29" i="32" s="1"/>
  <c r="H18" i="14"/>
  <c r="E7" i="14"/>
  <c r="C24" i="33" s="1"/>
  <c r="C24" i="32" s="1"/>
  <c r="N31" i="14"/>
  <c r="D12" i="14"/>
  <c r="B29" i="33" s="1"/>
  <c r="B29" i="32" s="1"/>
  <c r="C12" i="14"/>
  <c r="W9" i="14"/>
  <c r="U26" i="33" s="1"/>
  <c r="U26" i="32" s="1"/>
  <c r="F7" i="14"/>
  <c r="D24" i="33" s="1"/>
  <c r="D24" i="32" s="1"/>
  <c r="M7" i="14"/>
  <c r="K24" i="33" s="1"/>
  <c r="K24" i="32" s="1"/>
  <c r="O12" i="14"/>
  <c r="M29" i="33" s="1"/>
  <c r="M29" i="32" s="1"/>
  <c r="F9" i="14"/>
  <c r="D26" i="33" s="1"/>
  <c r="D26" i="32" s="1"/>
  <c r="C55" i="1"/>
  <c r="C56" i="1"/>
  <c r="T11" i="14" l="1"/>
  <c r="R28" i="33" s="1"/>
  <c r="R28" i="32" s="1"/>
  <c r="U11" i="14"/>
  <c r="S28" i="33" s="1"/>
  <c r="S28" i="32" s="1"/>
  <c r="K11" i="14"/>
  <c r="I28" i="33" s="1"/>
  <c r="I28" i="32" s="1"/>
  <c r="AB11" i="14"/>
  <c r="C11" i="14"/>
  <c r="J11" i="14"/>
  <c r="H28" i="33" s="1"/>
  <c r="H28" i="32" s="1"/>
  <c r="M11" i="14"/>
  <c r="K28" i="33" s="1"/>
  <c r="K28" i="32" s="1"/>
  <c r="Q11" i="14"/>
  <c r="O28" i="33" s="1"/>
  <c r="O28" i="32" s="1"/>
  <c r="S11" i="14"/>
  <c r="Q28" i="33" s="1"/>
  <c r="Q28" i="32" s="1"/>
  <c r="X11" i="14"/>
  <c r="X28" i="33" s="1"/>
  <c r="D11" i="14"/>
  <c r="B28" i="33" s="1"/>
  <c r="B28" i="32" s="1"/>
  <c r="Z11" i="14"/>
  <c r="V28" i="33" s="1"/>
  <c r="X28" i="32" s="1"/>
  <c r="E11" i="14"/>
  <c r="C28" i="33" s="1"/>
  <c r="C28" i="32" s="1"/>
  <c r="H11" i="14"/>
  <c r="F28" i="33" s="1"/>
  <c r="F28" i="32" s="1"/>
  <c r="N11" i="14"/>
  <c r="L28" i="33" s="1"/>
  <c r="L28" i="32" s="1"/>
  <c r="V11" i="14"/>
  <c r="T28" i="33" s="1"/>
  <c r="T28" i="32" s="1"/>
  <c r="R11" i="14"/>
  <c r="P28" i="33" s="1"/>
  <c r="P28" i="32" s="1"/>
  <c r="AA11" i="14"/>
  <c r="W28" i="33" s="1"/>
  <c r="Y28" i="32" s="1"/>
  <c r="Y11" i="14"/>
  <c r="Y28" i="33" s="1"/>
  <c r="W11" i="14"/>
  <c r="U28" i="33" s="1"/>
  <c r="U28" i="32" s="1"/>
  <c r="G11" i="14"/>
  <c r="E28" i="33" s="1"/>
  <c r="E28" i="32" s="1"/>
  <c r="F11" i="14"/>
  <c r="D28" i="33" s="1"/>
  <c r="D28" i="32" s="1"/>
  <c r="P11" i="14"/>
  <c r="N28" i="33" s="1"/>
  <c r="N28" i="32" s="1"/>
  <c r="I11" i="14"/>
  <c r="G28" i="33" s="1"/>
  <c r="G28" i="32" s="1"/>
  <c r="L11" i="14"/>
  <c r="J28" i="33" s="1"/>
  <c r="J28" i="32" s="1"/>
  <c r="F35" i="14"/>
  <c r="U41" i="14"/>
  <c r="Z41" i="14"/>
  <c r="V19" i="14"/>
  <c r="L16" i="14"/>
  <c r="J33" i="33" s="1"/>
  <c r="J33" i="32" s="1"/>
  <c r="N13" i="14"/>
  <c r="L30" i="33" s="1"/>
  <c r="L30" i="32" s="1"/>
  <c r="E40" i="14"/>
  <c r="E17" i="14"/>
  <c r="C53" i="14"/>
  <c r="T23" i="14"/>
  <c r="U40" i="14"/>
  <c r="H43" i="14"/>
  <c r="I31" i="14"/>
  <c r="J28" i="14"/>
  <c r="W35" i="14"/>
  <c r="K47" i="14"/>
  <c r="Z25" i="14"/>
  <c r="F39" i="14"/>
  <c r="S53" i="14"/>
  <c r="V44" i="14"/>
  <c r="X34" i="14"/>
  <c r="P10" i="14"/>
  <c r="N27" i="33" s="1"/>
  <c r="N27" i="32" s="1"/>
  <c r="C40" i="14"/>
  <c r="C32" i="14"/>
  <c r="N51" i="14"/>
  <c r="S45" i="14"/>
  <c r="C38" i="14"/>
  <c r="AB17" i="14"/>
  <c r="Y49" i="14"/>
  <c r="F23" i="14"/>
  <c r="P48" i="14"/>
  <c r="E24" i="14"/>
  <c r="T48" i="14"/>
  <c r="T46" i="14"/>
  <c r="AA22" i="14"/>
  <c r="I39" i="14"/>
  <c r="K10" i="14"/>
  <c r="I27" i="33" s="1"/>
  <c r="I27" i="32" s="1"/>
  <c r="T15" i="14"/>
  <c r="R32" i="33" s="1"/>
  <c r="R32" i="32" s="1"/>
  <c r="U19" i="14"/>
  <c r="U46" i="14"/>
  <c r="X30" i="14"/>
  <c r="K51" i="14"/>
  <c r="S35" i="14"/>
  <c r="C20" i="14"/>
  <c r="J51" i="14"/>
  <c r="J48" i="14"/>
  <c r="G49" i="14"/>
  <c r="P50" i="14"/>
  <c r="G25" i="14"/>
  <c r="G32" i="14"/>
  <c r="N52" i="14"/>
  <c r="Z50" i="14"/>
  <c r="F47" i="14"/>
  <c r="V10" i="14"/>
  <c r="T27" i="33" s="1"/>
  <c r="T27" i="32" s="1"/>
  <c r="O16" i="14"/>
  <c r="M33" i="33" s="1"/>
  <c r="M33" i="32" s="1"/>
  <c r="U14" i="14"/>
  <c r="S31" i="33" s="1"/>
  <c r="S31" i="32" s="1"/>
  <c r="Z53" i="14"/>
  <c r="K34" i="14"/>
  <c r="Z46" i="14"/>
  <c r="Y53" i="14"/>
  <c r="X29" i="14"/>
  <c r="N14" i="14"/>
  <c r="L31" i="33" s="1"/>
  <c r="L31" i="32" s="1"/>
  <c r="Y48" i="14"/>
  <c r="K43" i="14"/>
  <c r="C22" i="14"/>
  <c r="T10" i="14"/>
  <c r="R27" i="33" s="1"/>
  <c r="R27" i="32" s="1"/>
  <c r="T41" i="14"/>
  <c r="X17" i="14"/>
  <c r="U25" i="14"/>
  <c r="D14" i="14"/>
  <c r="B31" i="33" s="1"/>
  <c r="B31" i="32" s="1"/>
  <c r="I52" i="14"/>
  <c r="U29" i="14"/>
  <c r="X47" i="14"/>
  <c r="K36" i="14"/>
  <c r="X16" i="14"/>
  <c r="X33" i="33" s="1"/>
  <c r="M27" i="14"/>
  <c r="C54" i="14"/>
  <c r="C42" i="14"/>
  <c r="AA53" i="14"/>
  <c r="V42" i="14"/>
  <c r="I15" i="14"/>
  <c r="G32" i="33" s="1"/>
  <c r="G32" i="32" s="1"/>
  <c r="L32" i="14"/>
  <c r="N25" i="14"/>
  <c r="F50" i="14"/>
  <c r="E13" i="14"/>
  <c r="C30" i="33" s="1"/>
  <c r="C30" i="32" s="1"/>
  <c r="N29" i="14"/>
  <c r="R48" i="14"/>
  <c r="W43" i="14"/>
  <c r="J21" i="14"/>
  <c r="Q30" i="14"/>
  <c r="I21" i="14"/>
  <c r="O38" i="14"/>
  <c r="V24" i="14"/>
  <c r="V43" i="14"/>
  <c r="M43" i="14"/>
  <c r="C33" i="14"/>
  <c r="Z36" i="14"/>
  <c r="R32" i="14"/>
  <c r="V49" i="14"/>
  <c r="E19" i="14"/>
  <c r="L41" i="14"/>
  <c r="AA45" i="14"/>
  <c r="D46" i="14"/>
  <c r="I48" i="14"/>
  <c r="P47" i="14"/>
  <c r="K44" i="14"/>
  <c r="Q45" i="14"/>
  <c r="E45" i="14"/>
  <c r="L47" i="14"/>
  <c r="U20" i="14"/>
  <c r="F43" i="14"/>
  <c r="P30" i="14"/>
  <c r="G50" i="14"/>
  <c r="F54" i="14"/>
  <c r="J10" i="14"/>
  <c r="H27" i="33" s="1"/>
  <c r="H27" i="32" s="1"/>
  <c r="M48" i="14"/>
  <c r="M39" i="14"/>
  <c r="W48" i="14"/>
  <c r="X49" i="14"/>
  <c r="Y50" i="14"/>
  <c r="I45" i="14"/>
  <c r="R19" i="14"/>
  <c r="T24" i="14"/>
  <c r="H41" i="14"/>
  <c r="Z42" i="14"/>
  <c r="C48" i="14"/>
  <c r="AA27" i="14"/>
  <c r="U21" i="14"/>
  <c r="H52" i="14"/>
  <c r="U26" i="14"/>
  <c r="Z27" i="14"/>
  <c r="D51" i="14"/>
  <c r="R26" i="14"/>
  <c r="G21" i="14"/>
  <c r="W16" i="14"/>
  <c r="U33" i="33" s="1"/>
  <c r="U33" i="32" s="1"/>
  <c r="W22" i="14"/>
  <c r="I28" i="14"/>
  <c r="D35" i="14"/>
  <c r="O51" i="14"/>
  <c r="K16" i="14"/>
  <c r="I33" i="33" s="1"/>
  <c r="I33" i="32" s="1"/>
  <c r="E20" i="14"/>
  <c r="T27" i="14"/>
  <c r="D37" i="14"/>
  <c r="N30" i="14"/>
  <c r="G54" i="14"/>
  <c r="U42" i="14"/>
  <c r="S50" i="14"/>
  <c r="L33" i="14"/>
  <c r="M51" i="14"/>
  <c r="AA10" i="14"/>
  <c r="W27" i="33" s="1"/>
  <c r="Y27" i="32" s="1"/>
  <c r="Y30" i="14"/>
  <c r="M41" i="14"/>
  <c r="W54" i="14"/>
  <c r="V47" i="14"/>
  <c r="X44" i="14"/>
  <c r="R16" i="14"/>
  <c r="P33" i="33" s="1"/>
  <c r="P33" i="32" s="1"/>
  <c r="J16" i="14"/>
  <c r="H33" i="33" s="1"/>
  <c r="H33" i="32" s="1"/>
  <c r="R51" i="14"/>
  <c r="O20" i="14"/>
  <c r="E34" i="14"/>
  <c r="I26" i="14"/>
  <c r="N16" i="14"/>
  <c r="L33" i="33" s="1"/>
  <c r="L33" i="32" s="1"/>
  <c r="Z15" i="14"/>
  <c r="V32" i="33" s="1"/>
  <c r="X32" i="32" s="1"/>
  <c r="AA44" i="14"/>
  <c r="Q29" i="14"/>
  <c r="P20" i="14"/>
  <c r="P17" i="14"/>
  <c r="P38" i="14"/>
  <c r="W20" i="14"/>
  <c r="R15" i="14"/>
  <c r="P32" i="33" s="1"/>
  <c r="P32" i="32" s="1"/>
  <c r="J38" i="14"/>
  <c r="P39" i="14"/>
  <c r="G46" i="14"/>
  <c r="O39" i="14"/>
  <c r="D36" i="14"/>
  <c r="L19" i="14"/>
  <c r="K30" i="14"/>
  <c r="F44" i="14"/>
  <c r="F15" i="14"/>
  <c r="D32" i="33" s="1"/>
  <c r="D32" i="32" s="1"/>
  <c r="C34" i="14"/>
  <c r="Y54" i="14"/>
  <c r="E46" i="14"/>
  <c r="U49" i="14"/>
  <c r="L30" i="14"/>
  <c r="Q52" i="14"/>
  <c r="G33" i="14"/>
  <c r="J54" i="14"/>
  <c r="O43" i="14"/>
  <c r="N17" i="14"/>
  <c r="D13" i="14"/>
  <c r="B30" i="33" s="1"/>
  <c r="B30" i="32" s="1"/>
  <c r="Z38" i="14"/>
  <c r="O35" i="14"/>
  <c r="U39" i="14"/>
  <c r="S16" i="14"/>
  <c r="Q33" i="33" s="1"/>
  <c r="Q33" i="32" s="1"/>
  <c r="U30" i="14"/>
  <c r="V22" i="14"/>
  <c r="Y39" i="14"/>
  <c r="J35" i="14"/>
  <c r="C29" i="14"/>
  <c r="P45" i="14"/>
  <c r="C39" i="14"/>
  <c r="P37" i="14"/>
  <c r="X21" i="14"/>
  <c r="F34" i="14"/>
  <c r="K23" i="14"/>
  <c r="AB36" i="14"/>
  <c r="I30" i="14"/>
  <c r="V45" i="14"/>
  <c r="J47" i="14"/>
  <c r="W17" i="14"/>
  <c r="I25" i="14"/>
  <c r="K54" i="14"/>
  <c r="L49" i="14"/>
  <c r="I33" i="14"/>
  <c r="Z48" i="14"/>
  <c r="E30" i="14"/>
  <c r="Z51" i="14"/>
  <c r="I43" i="14"/>
  <c r="U13" i="14"/>
  <c r="S30" i="33" s="1"/>
  <c r="S30" i="32" s="1"/>
  <c r="X40" i="14"/>
  <c r="V32" i="14"/>
  <c r="Y40" i="14"/>
  <c r="Z33" i="14"/>
  <c r="G14" i="14"/>
  <c r="E31" i="33" s="1"/>
  <c r="E31" i="32" s="1"/>
  <c r="C25" i="14"/>
  <c r="Z52" i="14"/>
  <c r="AA54" i="14"/>
  <c r="T19" i="14"/>
  <c r="T21" i="14"/>
  <c r="N10" i="14"/>
  <c r="L27" i="33" s="1"/>
  <c r="L27" i="32" s="1"/>
  <c r="AB22" i="14"/>
  <c r="Q24" i="14"/>
  <c r="E47" i="14"/>
  <c r="S21" i="14"/>
  <c r="M45" i="14"/>
  <c r="P35" i="14"/>
  <c r="L37" i="14"/>
  <c r="D19" i="14"/>
  <c r="F30" i="14"/>
  <c r="M34" i="14"/>
  <c r="X33" i="14"/>
  <c r="R50" i="14"/>
  <c r="W47" i="14"/>
  <c r="K13" i="14"/>
  <c r="I30" i="33" s="1"/>
  <c r="I30" i="32" s="1"/>
  <c r="V53" i="14"/>
  <c r="V51" i="14"/>
  <c r="P33" i="14"/>
  <c r="K40" i="14"/>
  <c r="T47" i="14"/>
  <c r="H50" i="14"/>
  <c r="U54" i="14"/>
  <c r="L44" i="14"/>
  <c r="L21" i="14"/>
  <c r="G10" i="14"/>
  <c r="E27" i="33" s="1"/>
  <c r="E27" i="32" s="1"/>
  <c r="Q10" i="14"/>
  <c r="O27" i="33" s="1"/>
  <c r="O27" i="32" s="1"/>
  <c r="X41" i="14"/>
  <c r="X48" i="14"/>
  <c r="AA50" i="14"/>
  <c r="S40" i="14"/>
  <c r="D33" i="14"/>
  <c r="R28" i="14"/>
  <c r="J32" i="14"/>
  <c r="V48" i="14"/>
  <c r="N35" i="14"/>
  <c r="Y34" i="14"/>
  <c r="F14" i="14"/>
  <c r="D31" i="33" s="1"/>
  <c r="D31" i="32" s="1"/>
  <c r="H21" i="14"/>
  <c r="U23" i="14"/>
  <c r="K25" i="14"/>
  <c r="AA17" i="14"/>
  <c r="F26" i="14"/>
  <c r="X19" i="14"/>
  <c r="AB14" i="14"/>
  <c r="T17" i="14"/>
  <c r="L48" i="14"/>
  <c r="V38" i="14"/>
  <c r="M20" i="14"/>
  <c r="G31" i="14"/>
  <c r="R29" i="14"/>
  <c r="Y44" i="14"/>
  <c r="O36" i="14"/>
  <c r="G27" i="14"/>
  <c r="O19" i="14"/>
  <c r="Y13" i="14"/>
  <c r="Y30" i="33" s="1"/>
  <c r="K8" i="14"/>
  <c r="I25" i="33" s="1"/>
  <c r="I25" i="32" s="1"/>
  <c r="I17" i="14"/>
  <c r="P14" i="14"/>
  <c r="N31" i="33" s="1"/>
  <c r="N31" i="32" s="1"/>
  <c r="J18" i="14"/>
  <c r="L23" i="14"/>
  <c r="AB25" i="14"/>
  <c r="Q19" i="14"/>
  <c r="J34" i="14"/>
  <c r="V9" i="14"/>
  <c r="T26" i="33" s="1"/>
  <c r="T26" i="32" s="1"/>
  <c r="T14" i="14"/>
  <c r="R31" i="33" s="1"/>
  <c r="R31" i="32" s="1"/>
  <c r="T28" i="14"/>
  <c r="L25" i="14"/>
  <c r="V40" i="14"/>
  <c r="W21" i="14"/>
  <c r="P27" i="14"/>
  <c r="P16" i="14"/>
  <c r="N33" i="33" s="1"/>
  <c r="N33" i="32" s="1"/>
  <c r="S48" i="14"/>
  <c r="E27" i="14"/>
  <c r="C17" i="14"/>
  <c r="H23" i="14"/>
  <c r="AA26" i="14"/>
  <c r="W23" i="14"/>
  <c r="S32" i="14"/>
  <c r="J50" i="14"/>
  <c r="Z10" i="14"/>
  <c r="V27" i="33" s="1"/>
  <c r="X27" i="32" s="1"/>
  <c r="E28" i="14"/>
  <c r="R18" i="14"/>
  <c r="G13" i="14"/>
  <c r="E30" i="33" s="1"/>
  <c r="E30" i="32" s="1"/>
  <c r="AA15" i="14"/>
  <c r="W32" i="33" s="1"/>
  <c r="Y32" i="32" s="1"/>
  <c r="G22" i="14"/>
  <c r="AA23" i="14"/>
  <c r="AA19" i="14"/>
  <c r="M37" i="14"/>
  <c r="AB18" i="14"/>
  <c r="V18" i="14"/>
  <c r="S38" i="14"/>
  <c r="F19" i="14"/>
  <c r="J14" i="14"/>
  <c r="H31" i="33" s="1"/>
  <c r="H31" i="32" s="1"/>
  <c r="P21" i="14"/>
  <c r="H25" i="14"/>
  <c r="AB33" i="14"/>
  <c r="G40" i="14"/>
  <c r="Q26" i="14"/>
  <c r="T44" i="14"/>
  <c r="D8" i="14"/>
  <c r="B25" i="33" s="1"/>
  <c r="B25" i="32" s="1"/>
  <c r="P29" i="14"/>
  <c r="Q15" i="14"/>
  <c r="O32" i="33" s="1"/>
  <c r="O32" i="32" s="1"/>
  <c r="K35" i="14"/>
  <c r="F49" i="14"/>
  <c r="D49" i="14"/>
  <c r="T16" i="14"/>
  <c r="R33" i="33" s="1"/>
  <c r="R33" i="32" s="1"/>
  <c r="V13" i="14"/>
  <c r="T30" i="33" s="1"/>
  <c r="T30" i="32" s="1"/>
  <c r="L43" i="14"/>
  <c r="O45" i="14"/>
  <c r="N8" i="14"/>
  <c r="L25" i="33" s="1"/>
  <c r="L25" i="32" s="1"/>
  <c r="L22" i="14"/>
  <c r="P15" i="14"/>
  <c r="N32" i="33" s="1"/>
  <c r="N32" i="32" s="1"/>
  <c r="K31" i="14"/>
  <c r="D20" i="14"/>
  <c r="I32" i="14"/>
  <c r="AB32" i="14"/>
  <c r="X43" i="14"/>
  <c r="AA8" i="14"/>
  <c r="W25" i="33" s="1"/>
  <c r="Y25" i="32" s="1"/>
  <c r="Z28" i="14"/>
  <c r="H13" i="14"/>
  <c r="F30" i="33" s="1"/>
  <c r="F30" i="32" s="1"/>
  <c r="L20" i="14"/>
  <c r="J13" i="14"/>
  <c r="H30" i="33" s="1"/>
  <c r="H30" i="32" s="1"/>
  <c r="D10" i="14"/>
  <c r="B27" i="33" s="1"/>
  <c r="B27" i="32" s="1"/>
  <c r="AA31" i="14"/>
  <c r="D21" i="14"/>
  <c r="V8" i="14"/>
  <c r="T25" i="33" s="1"/>
  <c r="T25" i="32" s="1"/>
  <c r="AA13" i="14"/>
  <c r="W30" i="33" s="1"/>
  <c r="Y30" i="32" s="1"/>
  <c r="P8" i="14"/>
  <c r="N25" i="33" s="1"/>
  <c r="N25" i="32" s="1"/>
  <c r="M15" i="14"/>
  <c r="K32" i="33" s="1"/>
  <c r="K32" i="32" s="1"/>
  <c r="W33" i="14"/>
  <c r="T13" i="14"/>
  <c r="R30" i="33" s="1"/>
  <c r="R30" i="32" s="1"/>
  <c r="G15" i="14"/>
  <c r="E32" i="33" s="1"/>
  <c r="E32" i="32" s="1"/>
  <c r="L38" i="14"/>
  <c r="O10" i="14"/>
  <c r="M27" i="33" s="1"/>
  <c r="M27" i="32" s="1"/>
  <c r="L24" i="14"/>
  <c r="P18" i="14"/>
  <c r="V37" i="14"/>
  <c r="D39" i="14"/>
  <c r="M24" i="14"/>
  <c r="Z40" i="14"/>
  <c r="E21" i="14"/>
  <c r="K19" i="14"/>
  <c r="W13" i="14"/>
  <c r="U30" i="33" s="1"/>
  <c r="U30" i="32" s="1"/>
  <c r="U16" i="14"/>
  <c r="S33" i="33" s="1"/>
  <c r="S33" i="32" s="1"/>
  <c r="C26" i="14"/>
  <c r="G29" i="14"/>
  <c r="I54" i="14"/>
  <c r="L27" i="14"/>
  <c r="H38" i="14"/>
  <c r="E18" i="14"/>
  <c r="D25" i="14"/>
  <c r="Y10" i="14"/>
  <c r="Y27" i="33" s="1"/>
  <c r="G51" i="14"/>
  <c r="S41" i="14"/>
  <c r="M33" i="14"/>
  <c r="P52" i="14"/>
  <c r="S13" i="14"/>
  <c r="Q30" i="33" s="1"/>
  <c r="Q30" i="32" s="1"/>
  <c r="S18" i="14"/>
  <c r="I18" i="14"/>
  <c r="AA38" i="14"/>
  <c r="Z54" i="14"/>
  <c r="E22" i="14"/>
  <c r="O41" i="14"/>
  <c r="N37" i="14"/>
  <c r="L17" i="14"/>
  <c r="I20" i="14"/>
  <c r="V27" i="14"/>
  <c r="N23" i="14"/>
  <c r="AA25" i="14"/>
  <c r="M16" i="14"/>
  <c r="K33" i="33" s="1"/>
  <c r="K33" i="32" s="1"/>
  <c r="S28" i="14"/>
  <c r="P36" i="14"/>
  <c r="Y20" i="14"/>
  <c r="M40" i="14"/>
  <c r="T45" i="14"/>
  <c r="K18" i="14"/>
  <c r="E36" i="14"/>
  <c r="H27" i="14"/>
  <c r="AB34" i="14"/>
  <c r="U31" i="14"/>
  <c r="Z29" i="14"/>
  <c r="W51" i="14"/>
  <c r="Q41" i="14"/>
  <c r="K14" i="14"/>
  <c r="I31" i="33" s="1"/>
  <c r="I31" i="32" s="1"/>
  <c r="Z45" i="14"/>
  <c r="U38" i="14"/>
  <c r="N38" i="14"/>
  <c r="Q33" i="14"/>
  <c r="U9" i="14"/>
  <c r="S26" i="33" s="1"/>
  <c r="S26" i="32" s="1"/>
  <c r="R21" i="14"/>
  <c r="E26" i="14"/>
  <c r="S27" i="14"/>
  <c r="K15" i="14"/>
  <c r="I32" i="33" s="1"/>
  <c r="I32" i="32" s="1"/>
  <c r="K21" i="14"/>
  <c r="X10" i="14"/>
  <c r="X27" i="33" s="1"/>
  <c r="R10" i="14"/>
  <c r="P27" i="33" s="1"/>
  <c r="P27" i="32" s="1"/>
  <c r="R27" i="14"/>
  <c r="P28" i="14"/>
  <c r="O13" i="14"/>
  <c r="M30" i="33" s="1"/>
  <c r="M30" i="32" s="1"/>
  <c r="S23" i="14"/>
  <c r="C27" i="14"/>
  <c r="M18" i="14"/>
  <c r="Q18" i="14"/>
  <c r="X14" i="14"/>
  <c r="X31" i="33" s="1"/>
  <c r="I10" i="14"/>
  <c r="G27" i="33" s="1"/>
  <c r="G27" i="32" s="1"/>
  <c r="AB20" i="14"/>
  <c r="M35" i="14"/>
  <c r="Y23" i="14"/>
  <c r="V25" i="14"/>
  <c r="Q22" i="14"/>
  <c r="I38" i="14"/>
  <c r="Z8" i="14"/>
  <c r="V25" i="33" s="1"/>
  <c r="X25" i="32" s="1"/>
  <c r="H28" i="14"/>
  <c r="Y31" i="14"/>
  <c r="R37" i="14"/>
  <c r="Z13" i="14"/>
  <c r="V30" i="33" s="1"/>
  <c r="X30" i="32" s="1"/>
  <c r="AB31" i="14"/>
  <c r="D29" i="14"/>
  <c r="W19" i="14"/>
  <c r="T26" i="14"/>
  <c r="I9" i="14"/>
  <c r="G26" i="33" s="1"/>
  <c r="G26" i="32" s="1"/>
  <c r="D18" i="14"/>
  <c r="U50" i="14"/>
  <c r="I13" i="14"/>
  <c r="G30" i="33" s="1"/>
  <c r="G30" i="32" s="1"/>
  <c r="T25" i="14"/>
  <c r="V28" i="14"/>
  <c r="L18" i="14"/>
  <c r="U32" i="14"/>
  <c r="Y21" i="14"/>
  <c r="X32" i="14"/>
  <c r="N44" i="14"/>
  <c r="K27" i="14"/>
  <c r="P43" i="14"/>
  <c r="L40" i="14"/>
  <c r="Z43" i="14"/>
  <c r="O14" i="14"/>
  <c r="M31" i="33" s="1"/>
  <c r="M31" i="32" s="1"/>
  <c r="R8" i="14"/>
  <c r="P25" i="33" s="1"/>
  <c r="P25" i="32" s="1"/>
  <c r="AA35" i="14"/>
  <c r="O24" i="14"/>
  <c r="R23" i="14"/>
  <c r="P22" i="14"/>
  <c r="O26" i="14"/>
  <c r="Z35" i="14"/>
  <c r="J8" i="14"/>
  <c r="H25" i="33" s="1"/>
  <c r="H25" i="32" s="1"/>
  <c r="C8" i="14"/>
  <c r="X22" i="14"/>
  <c r="D27" i="14"/>
  <c r="K9" i="14"/>
  <c r="I26" i="33" s="1"/>
  <c r="I26" i="32" s="1"/>
  <c r="Y14" i="14"/>
  <c r="Y31" i="33" s="1"/>
  <c r="AA24" i="14"/>
  <c r="S15" i="14"/>
  <c r="Q32" i="33" s="1"/>
  <c r="Q32" i="32" s="1"/>
  <c r="V33" i="14"/>
  <c r="G45" i="14"/>
  <c r="Y22" i="14"/>
  <c r="M52" i="14"/>
  <c r="C51" i="14"/>
  <c r="Y46" i="14"/>
  <c r="Z31" i="14"/>
  <c r="S24" i="14"/>
  <c r="D32" i="14"/>
  <c r="Z16" i="14"/>
  <c r="V33" i="33" s="1"/>
  <c r="X33" i="32" s="1"/>
  <c r="I19" i="14"/>
  <c r="H20" i="14"/>
  <c r="G24" i="14"/>
  <c r="W46" i="14"/>
  <c r="J15" i="14"/>
  <c r="H32" i="33" s="1"/>
  <c r="H32" i="32" s="1"/>
  <c r="C44" i="14"/>
  <c r="J41" i="14"/>
  <c r="F37" i="14"/>
  <c r="K38" i="14"/>
  <c r="S22" i="14"/>
  <c r="D38" i="14"/>
  <c r="X36" i="14"/>
  <c r="D28" i="14"/>
  <c r="M22" i="14"/>
  <c r="V23" i="14"/>
  <c r="D34" i="14"/>
  <c r="H51" i="14"/>
  <c r="Q44" i="14"/>
  <c r="L34" i="14"/>
  <c r="U52" i="14"/>
  <c r="P40" i="14"/>
  <c r="P44" i="14"/>
  <c r="Y47" i="14"/>
  <c r="AA29" i="14"/>
  <c r="AA41" i="14"/>
  <c r="S52" i="14"/>
  <c r="X8" i="14"/>
  <c r="X25" i="33" s="1"/>
  <c r="E10" i="14"/>
  <c r="C27" i="33" s="1"/>
  <c r="C27" i="32" s="1"/>
  <c r="R36" i="14"/>
  <c r="J37" i="14"/>
  <c r="Z44" i="14"/>
  <c r="AA46" i="14"/>
  <c r="O23" i="14"/>
  <c r="V35" i="14"/>
  <c r="H10" i="14"/>
  <c r="F27" i="33" s="1"/>
  <c r="F27" i="32" s="1"/>
  <c r="D9" i="14"/>
  <c r="B26" i="33" s="1"/>
  <c r="B26" i="32" s="1"/>
  <c r="G19" i="14"/>
  <c r="O27" i="14"/>
  <c r="U18" i="14"/>
  <c r="H8" i="14"/>
  <c r="F25" i="33" s="1"/>
  <c r="F25" i="32" s="1"/>
  <c r="N36" i="14"/>
  <c r="L9" i="14"/>
  <c r="J26" i="33" s="1"/>
  <c r="J26" i="32" s="1"/>
  <c r="M13" i="14"/>
  <c r="K30" i="33" s="1"/>
  <c r="K30" i="32" s="1"/>
  <c r="Q9" i="14"/>
  <c r="O26" i="33" s="1"/>
  <c r="O26" i="32" s="1"/>
  <c r="V21" i="14"/>
  <c r="E14" i="14"/>
  <c r="C31" i="33" s="1"/>
  <c r="C31" i="32" s="1"/>
  <c r="J25" i="14"/>
  <c r="N50" i="14"/>
  <c r="P19" i="14"/>
  <c r="Y36" i="14"/>
  <c r="AA40" i="14"/>
  <c r="X9" i="14"/>
  <c r="X26" i="33" s="1"/>
  <c r="C52" i="14"/>
  <c r="U15" i="14"/>
  <c r="S32" i="33" s="1"/>
  <c r="S32" i="32" s="1"/>
  <c r="F52" i="14"/>
  <c r="AB35" i="14"/>
  <c r="R40" i="14"/>
  <c r="C24" i="14"/>
  <c r="E43" i="14"/>
  <c r="E51" i="14"/>
  <c r="R30" i="14"/>
  <c r="K50" i="14"/>
  <c r="R35" i="14"/>
  <c r="T50" i="14"/>
  <c r="F45" i="14"/>
  <c r="O29" i="14"/>
  <c r="Y45" i="14"/>
  <c r="M23" i="14"/>
  <c r="N34" i="14"/>
  <c r="I50" i="14"/>
  <c r="G41" i="14"/>
  <c r="AA42" i="14"/>
  <c r="Q43" i="14"/>
  <c r="M42" i="14"/>
  <c r="O25" i="14"/>
  <c r="AB28" i="14"/>
  <c r="J44" i="14"/>
  <c r="F36" i="14"/>
  <c r="M31" i="14"/>
  <c r="Y15" i="14"/>
  <c r="Y32" i="33" s="1"/>
  <c r="AB10" i="14"/>
  <c r="R42" i="14"/>
  <c r="F42" i="14"/>
  <c r="J36" i="14"/>
  <c r="E53" i="14"/>
  <c r="I46" i="14"/>
  <c r="G20" i="14"/>
  <c r="U33" i="14"/>
  <c r="F29" i="14"/>
  <c r="F20" i="14"/>
  <c r="S19" i="14"/>
  <c r="S34" i="14"/>
  <c r="O22" i="14"/>
  <c r="G28" i="14"/>
  <c r="E29" i="14"/>
  <c r="P53" i="14"/>
  <c r="D42" i="14"/>
  <c r="L45" i="14"/>
  <c r="E54" i="14"/>
  <c r="D40" i="14"/>
  <c r="J19" i="14"/>
  <c r="E9" i="14"/>
  <c r="C26" i="33" s="1"/>
  <c r="C26" i="32" s="1"/>
  <c r="N19" i="14"/>
  <c r="C46" i="14"/>
  <c r="I27" i="14"/>
  <c r="S26" i="14"/>
  <c r="AB15" i="14"/>
  <c r="G42" i="14"/>
  <c r="C18" i="14"/>
  <c r="M44" i="14"/>
  <c r="N21" i="14"/>
  <c r="AA48" i="14"/>
  <c r="P42" i="14"/>
  <c r="Q28" i="14"/>
  <c r="O40" i="14"/>
  <c r="E15" i="14"/>
  <c r="C32" i="33" s="1"/>
  <c r="C32" i="32" s="1"/>
  <c r="M8" i="14"/>
  <c r="K25" i="33" s="1"/>
  <c r="K25" i="32" s="1"/>
  <c r="M9" i="14"/>
  <c r="K26" i="33" s="1"/>
  <c r="K26" i="32" s="1"/>
  <c r="T18" i="14"/>
  <c r="Z23" i="14"/>
  <c r="G8" i="14"/>
  <c r="E25" i="33" s="1"/>
  <c r="E25" i="32" s="1"/>
  <c r="C36" i="14"/>
  <c r="E35" i="14"/>
  <c r="K20" i="14"/>
  <c r="G37" i="14"/>
  <c r="E37" i="14"/>
  <c r="W40" i="14"/>
  <c r="P46" i="14"/>
  <c r="Y43" i="14"/>
  <c r="AB27" i="14"/>
  <c r="X46" i="14"/>
  <c r="AB26" i="14"/>
  <c r="L51" i="14"/>
  <c r="AA33" i="14"/>
  <c r="R13" i="14"/>
  <c r="P30" i="33" s="1"/>
  <c r="P30" i="32" s="1"/>
  <c r="W8" i="14"/>
  <c r="U25" i="33" s="1"/>
  <c r="U25" i="32" s="1"/>
  <c r="Q17" i="14"/>
  <c r="X38" i="14"/>
  <c r="T53" i="14"/>
  <c r="F18" i="14"/>
  <c r="F25" i="14"/>
  <c r="H22" i="14"/>
  <c r="T30" i="14"/>
  <c r="M10" i="14"/>
  <c r="K27" i="33" s="1"/>
  <c r="K27" i="32" s="1"/>
  <c r="N15" i="14"/>
  <c r="L32" i="33" s="1"/>
  <c r="L32" i="32" s="1"/>
  <c r="K48" i="14"/>
  <c r="N22" i="14"/>
  <c r="H19" i="14"/>
  <c r="C14" i="14"/>
  <c r="D44" i="14"/>
  <c r="C37" i="14"/>
  <c r="W45" i="14"/>
  <c r="O52" i="14"/>
  <c r="M50" i="14"/>
  <c r="Q40" i="14"/>
  <c r="L13" i="14"/>
  <c r="J30" i="33" s="1"/>
  <c r="J30" i="32" s="1"/>
  <c r="E49" i="14"/>
  <c r="H39" i="14"/>
  <c r="H33" i="14"/>
  <c r="F38" i="14"/>
  <c r="AA49" i="14"/>
  <c r="E52" i="14"/>
  <c r="G16" i="14"/>
  <c r="E33" i="33" s="1"/>
  <c r="E33" i="32" s="1"/>
  <c r="I35" i="14"/>
  <c r="D43" i="14"/>
  <c r="X25" i="14"/>
  <c r="C49" i="14"/>
  <c r="S51" i="14"/>
  <c r="H36" i="14"/>
  <c r="O42" i="14"/>
  <c r="U43" i="14"/>
  <c r="W28" i="14"/>
  <c r="S25" i="14"/>
  <c r="G52" i="14"/>
  <c r="O49" i="14"/>
  <c r="K24" i="14"/>
  <c r="C10" i="14"/>
  <c r="AA37" i="14"/>
  <c r="L36" i="14"/>
  <c r="Q8" i="14"/>
  <c r="O25" i="33" s="1"/>
  <c r="O25" i="32" s="1"/>
  <c r="S8" i="14"/>
  <c r="Q25" i="33" s="1"/>
  <c r="Q25" i="32" s="1"/>
  <c r="U22" i="14"/>
  <c r="AA51" i="14"/>
  <c r="D52" i="14"/>
  <c r="G18" i="14"/>
  <c r="K45" i="14"/>
  <c r="G36" i="14"/>
  <c r="M30" i="14"/>
  <c r="AB21" i="14"/>
  <c r="H17" i="14"/>
  <c r="H31" i="14"/>
  <c r="O34" i="14"/>
  <c r="C35" i="14"/>
  <c r="U53" i="14"/>
  <c r="W53" i="14"/>
  <c r="C21" i="14"/>
  <c r="I8" i="14"/>
  <c r="G25" i="33" s="1"/>
  <c r="G25" i="32" s="1"/>
  <c r="N24" i="14"/>
  <c r="W50" i="14"/>
  <c r="G53" i="14"/>
  <c r="N40" i="14"/>
  <c r="H42" i="14"/>
  <c r="X24" i="14"/>
  <c r="V14" i="14"/>
  <c r="T31" i="33" s="1"/>
  <c r="T31" i="32" s="1"/>
  <c r="J46" i="14"/>
  <c r="S37" i="14"/>
  <c r="Q20" i="14"/>
  <c r="X31" i="14"/>
  <c r="Y35" i="14"/>
  <c r="D15" i="14"/>
  <c r="B32" i="33" s="1"/>
  <c r="B32" i="32" s="1"/>
  <c r="U24" i="14"/>
  <c r="Q16" i="14"/>
  <c r="O33" i="33" s="1"/>
  <c r="O33" i="32" s="1"/>
  <c r="AA16" i="14"/>
  <c r="W33" i="33" s="1"/>
  <c r="Y33" i="32" s="1"/>
  <c r="J23" i="14"/>
  <c r="H26" i="14"/>
  <c r="E48" i="14"/>
  <c r="V30" i="14"/>
  <c r="W41" i="14"/>
  <c r="I22" i="14"/>
  <c r="W29" i="14"/>
  <c r="T8" i="14"/>
  <c r="R25" i="33" s="1"/>
  <c r="R25" i="32" s="1"/>
  <c r="AA36" i="14"/>
  <c r="C31" i="14"/>
  <c r="I37" i="14"/>
  <c r="M38" i="14"/>
  <c r="Y9" i="14"/>
  <c r="Y26" i="33" s="1"/>
  <c r="I23" i="14"/>
  <c r="E39" i="14"/>
  <c r="X26" i="14"/>
  <c r="D30" i="14"/>
  <c r="L42" i="14"/>
  <c r="L14" i="14"/>
  <c r="J31" i="33" s="1"/>
  <c r="J31" i="32" s="1"/>
  <c r="F48" i="14"/>
  <c r="H48" i="14"/>
  <c r="F28" i="14"/>
  <c r="J33" i="14"/>
  <c r="T33" i="14"/>
  <c r="W18" i="14"/>
  <c r="D23" i="14"/>
  <c r="F24" i="14"/>
  <c r="E8" i="14"/>
  <c r="C25" i="33" s="1"/>
  <c r="C25" i="32" s="1"/>
  <c r="E23" i="14"/>
  <c r="Y28" i="14"/>
  <c r="X20" i="14"/>
  <c r="S30" i="14"/>
  <c r="R38" i="14"/>
  <c r="D47" i="14"/>
  <c r="D24" i="14"/>
  <c r="I40" i="14"/>
  <c r="J43" i="14"/>
  <c r="L35" i="14"/>
  <c r="N33" i="14"/>
  <c r="Z37" i="14"/>
  <c r="F33" i="14"/>
  <c r="W39" i="14"/>
  <c r="L31" i="14"/>
  <c r="U10" i="14"/>
  <c r="S27" i="33" s="1"/>
  <c r="S27" i="32" s="1"/>
  <c r="R9" i="14"/>
  <c r="P26" i="33" s="1"/>
  <c r="P26" i="32" s="1"/>
  <c r="G38" i="14"/>
  <c r="K37" i="14"/>
  <c r="N18" i="14"/>
  <c r="D22" i="14"/>
  <c r="T42" i="14"/>
  <c r="Z26" i="14"/>
  <c r="O31" i="14"/>
  <c r="O28" i="14"/>
  <c r="F16" i="14"/>
  <c r="D33" i="33" s="1"/>
  <c r="D33" i="32" s="1"/>
  <c r="X42" i="14"/>
  <c r="O50" i="14"/>
  <c r="Y51" i="14"/>
  <c r="P9" i="14"/>
  <c r="N26" i="33" s="1"/>
  <c r="N26" i="32" s="1"/>
  <c r="M28" i="14"/>
  <c r="P54" i="14"/>
  <c r="O53" i="14"/>
  <c r="Y41" i="14"/>
  <c r="T32" i="14"/>
  <c r="T54" i="14"/>
  <c r="L52" i="14"/>
  <c r="J20" i="14"/>
  <c r="Q39" i="14"/>
  <c r="O30" i="14"/>
  <c r="W15" i="14"/>
  <c r="U32" i="33" s="1"/>
  <c r="U32" i="32" s="1"/>
  <c r="U36" i="14"/>
  <c r="T29" i="14"/>
  <c r="AA21" i="14"/>
  <c r="Q13" i="14"/>
  <c r="O30" i="33" s="1"/>
  <c r="O30" i="32" s="1"/>
  <c r="O17" i="14"/>
  <c r="Y37" i="14"/>
  <c r="H14" i="14"/>
  <c r="F31" i="33" s="1"/>
  <c r="F31" i="32" s="1"/>
  <c r="Y17" i="14"/>
  <c r="P34" i="14"/>
  <c r="F22" i="14"/>
  <c r="X45" i="14"/>
  <c r="S54" i="14"/>
  <c r="W42" i="14"/>
  <c r="R44" i="14"/>
  <c r="J17" i="14"/>
  <c r="Y42" i="14"/>
  <c r="V26" i="14"/>
  <c r="S44" i="14"/>
  <c r="P51" i="14"/>
  <c r="V20" i="14"/>
  <c r="K39" i="14"/>
  <c r="X53" i="14"/>
  <c r="N43" i="14"/>
  <c r="U17" i="14"/>
  <c r="I14" i="14"/>
  <c r="G31" i="33" s="1"/>
  <c r="G31" i="32" s="1"/>
  <c r="R49" i="14"/>
  <c r="Y25" i="14"/>
  <c r="Y29" i="14"/>
  <c r="O47" i="14"/>
  <c r="AA30" i="14"/>
  <c r="D17" i="14"/>
  <c r="V16" i="14"/>
  <c r="T33" i="33" s="1"/>
  <c r="T33" i="32" s="1"/>
  <c r="Z49" i="14"/>
  <c r="T43" i="14"/>
  <c r="O8" i="14"/>
  <c r="M25" i="33" s="1"/>
  <c r="M25" i="32" s="1"/>
  <c r="P32" i="14"/>
  <c r="F41" i="14"/>
  <c r="U44" i="14"/>
  <c r="R46" i="14"/>
  <c r="J27" i="14"/>
  <c r="C45" i="14"/>
  <c r="P13" i="14"/>
  <c r="N30" i="33" s="1"/>
  <c r="N30" i="32" s="1"/>
  <c r="AB16" i="14"/>
  <c r="I42" i="14"/>
  <c r="C9" i="14"/>
  <c r="S31" i="14"/>
  <c r="Q49" i="14"/>
  <c r="U34" i="14"/>
  <c r="J42" i="14"/>
  <c r="V29" i="14"/>
  <c r="R24" i="14"/>
  <c r="W27" i="14"/>
  <c r="AA20" i="14"/>
  <c r="S10" i="14"/>
  <c r="Q27" i="33" s="1"/>
  <c r="Q27" i="32" s="1"/>
  <c r="Q27" i="14"/>
  <c r="S29" i="14"/>
  <c r="V50" i="14"/>
  <c r="S47" i="14"/>
  <c r="R43" i="14"/>
  <c r="J40" i="14"/>
  <c r="K33" i="14"/>
  <c r="V15" i="14"/>
  <c r="T32" i="33" s="1"/>
  <c r="T32" i="32" s="1"/>
  <c r="V39" i="14"/>
  <c r="R31" i="14"/>
  <c r="V46" i="14"/>
  <c r="K28" i="14"/>
  <c r="N42" i="14"/>
  <c r="S14" i="14"/>
  <c r="Q31" i="33" s="1"/>
  <c r="Q31" i="32" s="1"/>
  <c r="W36" i="14"/>
  <c r="W24" i="14"/>
  <c r="M32" i="14"/>
  <c r="L26" i="14"/>
  <c r="R41" i="14"/>
  <c r="F10" i="14"/>
  <c r="D27" i="33" s="1"/>
  <c r="D27" i="32" s="1"/>
  <c r="L29" i="14"/>
  <c r="I16" i="14"/>
  <c r="G33" i="33" s="1"/>
  <c r="G33" i="32" s="1"/>
  <c r="W25" i="14"/>
  <c r="AB30" i="14"/>
  <c r="K52" i="14"/>
  <c r="N47" i="14"/>
  <c r="C13" i="14"/>
  <c r="H47" i="14"/>
  <c r="T40" i="14"/>
  <c r="U37" i="14"/>
  <c r="N39" i="14"/>
  <c r="N20" i="14"/>
  <c r="M54" i="14"/>
  <c r="I51" i="14"/>
  <c r="L28" i="14"/>
  <c r="S20" i="14"/>
  <c r="D53" i="14"/>
  <c r="X13" i="14"/>
  <c r="X30" i="33" s="1"/>
  <c r="O32" i="14"/>
  <c r="Q25" i="14"/>
  <c r="D48" i="14"/>
  <c r="AA9" i="14"/>
  <c r="W26" i="33" s="1"/>
  <c r="Y26" i="32" s="1"/>
  <c r="H24" i="14"/>
  <c r="I24" i="14"/>
  <c r="K22" i="14"/>
  <c r="N26" i="14"/>
  <c r="R53" i="14"/>
  <c r="K53" i="14"/>
  <c r="H53" i="14"/>
  <c r="E42" i="14"/>
  <c r="L50" i="14"/>
  <c r="R54" i="14"/>
  <c r="R17" i="14"/>
  <c r="F51" i="14"/>
  <c r="P49" i="14"/>
  <c r="E41" i="14"/>
  <c r="V41" i="14"/>
  <c r="U48" i="14"/>
  <c r="I49" i="14"/>
  <c r="S33" i="14"/>
  <c r="AA14" i="14"/>
  <c r="W31" i="33" s="1"/>
  <c r="Y31" i="32" s="1"/>
  <c r="E50" i="14"/>
  <c r="E32" i="14"/>
  <c r="H37" i="14"/>
  <c r="N48" i="14"/>
  <c r="K32" i="14"/>
  <c r="X54" i="14"/>
  <c r="Z22" i="14"/>
  <c r="M26" i="14"/>
  <c r="R47" i="14"/>
  <c r="G48" i="14"/>
  <c r="T22" i="14"/>
  <c r="T49" i="14"/>
  <c r="S42" i="14"/>
  <c r="K49" i="14"/>
  <c r="W49" i="14"/>
  <c r="M47" i="14"/>
  <c r="Q34" i="14"/>
  <c r="AA47" i="14"/>
  <c r="I29" i="14"/>
  <c r="U47" i="14"/>
  <c r="G47" i="14"/>
  <c r="D41" i="14"/>
  <c r="X52" i="14"/>
  <c r="E33" i="14"/>
  <c r="O48" i="14"/>
  <c r="AB29" i="14"/>
  <c r="W34" i="14"/>
  <c r="H49" i="14"/>
  <c r="X50" i="14"/>
  <c r="K17" i="14"/>
  <c r="J30" i="14"/>
  <c r="N45" i="14"/>
  <c r="Y26" i="14"/>
  <c r="W44" i="14"/>
  <c r="T20" i="14"/>
  <c r="J22" i="14"/>
  <c r="Y38" i="14"/>
  <c r="S43" i="14"/>
  <c r="W32" i="14"/>
  <c r="U51" i="14"/>
  <c r="M25" i="14"/>
  <c r="V17" i="14"/>
  <c r="Q32" i="14"/>
  <c r="U27" i="14"/>
  <c r="Y32" i="14"/>
  <c r="G26" i="14"/>
  <c r="D45" i="14"/>
  <c r="R25" i="14"/>
  <c r="X27" i="14"/>
  <c r="Y33" i="14"/>
  <c r="T37" i="14"/>
  <c r="C43" i="14"/>
  <c r="X35" i="14"/>
  <c r="O54" i="14"/>
  <c r="T52" i="14"/>
  <c r="Q14" i="14"/>
  <c r="O31" i="33" s="1"/>
  <c r="O31" i="32" s="1"/>
  <c r="Z17" i="14"/>
  <c r="Y19" i="14"/>
  <c r="W31" i="14"/>
  <c r="R22" i="14"/>
  <c r="H30" i="14"/>
  <c r="W14" i="14"/>
  <c r="U31" i="33" s="1"/>
  <c r="U31" i="32" s="1"/>
  <c r="Z30" i="14"/>
  <c r="AB24" i="14"/>
  <c r="U45" i="14"/>
  <c r="W37" i="14"/>
  <c r="D31" i="14"/>
  <c r="I53" i="14"/>
  <c r="Y56" i="14"/>
  <c r="Q47" i="14"/>
  <c r="Q54" i="14"/>
  <c r="G9" i="14"/>
  <c r="E26" i="33" s="1"/>
  <c r="E26" i="32" s="1"/>
  <c r="H40" i="14"/>
  <c r="C28" i="14"/>
  <c r="C47" i="14"/>
  <c r="S49" i="14"/>
  <c r="N49" i="14"/>
  <c r="R34" i="14"/>
  <c r="T9" i="14"/>
  <c r="R26" i="33" s="1"/>
  <c r="R26" i="32" s="1"/>
  <c r="AA52" i="14"/>
  <c r="H54" i="14"/>
  <c r="I34" i="14"/>
  <c r="AB19" i="14"/>
  <c r="Y24" i="14"/>
  <c r="Z47" i="14"/>
  <c r="X28" i="14"/>
  <c r="Z9" i="14"/>
  <c r="V26" i="33" s="1"/>
  <c r="X26" i="32" s="1"/>
  <c r="C23" i="14"/>
  <c r="M53" i="14"/>
  <c r="O46" i="14"/>
  <c r="N53" i="14"/>
  <c r="C30" i="14"/>
  <c r="M21" i="14"/>
  <c r="P24" i="14"/>
  <c r="X23" i="14"/>
  <c r="T38" i="14"/>
  <c r="AB8" i="14"/>
  <c r="AA28" i="14"/>
  <c r="W10" i="14"/>
  <c r="U27" i="33" s="1"/>
  <c r="U27" i="32" s="1"/>
  <c r="V34" i="14"/>
  <c r="J49" i="14"/>
  <c r="G35" i="14"/>
  <c r="Y16" i="14"/>
  <c r="Y33" i="33" s="1"/>
  <c r="J53" i="14"/>
  <c r="C16" i="14"/>
  <c r="W38" i="14"/>
  <c r="R33" i="14"/>
  <c r="H46" i="14"/>
  <c r="AB9" i="14"/>
  <c r="N46" i="14"/>
  <c r="C19" i="14"/>
  <c r="R20" i="14"/>
  <c r="P26" i="14"/>
  <c r="M19" i="14"/>
  <c r="H45" i="14"/>
  <c r="AB13" i="14"/>
  <c r="G23" i="14"/>
  <c r="K46" i="14"/>
  <c r="Z34" i="14"/>
  <c r="U35" i="14"/>
  <c r="D16" i="14"/>
  <c r="B33" i="33" s="1"/>
  <c r="B33" i="32" s="1"/>
  <c r="Z14" i="14"/>
  <c r="V31" i="33" s="1"/>
  <c r="X31" i="32" s="1"/>
  <c r="AA32" i="14"/>
  <c r="N54" i="14"/>
  <c r="N27" i="14"/>
  <c r="K29" i="14"/>
  <c r="W30" i="14"/>
  <c r="E25" i="14"/>
  <c r="L10" i="14"/>
  <c r="J27" i="33" s="1"/>
  <c r="J27" i="32" s="1"/>
  <c r="T35" i="14"/>
  <c r="L53" i="14"/>
  <c r="H34" i="14"/>
  <c r="AB23" i="14"/>
  <c r="AA43" i="14"/>
  <c r="N41" i="14"/>
  <c r="J24" i="14"/>
  <c r="W26" i="14"/>
  <c r="H15" i="14"/>
  <c r="F32" i="33" s="1"/>
  <c r="F32" i="32" s="1"/>
  <c r="L46" i="14"/>
  <c r="P23" i="14"/>
  <c r="Y55" i="14"/>
  <c r="D26" i="14"/>
  <c r="Q36" i="14"/>
  <c r="Q38" i="14"/>
  <c r="Q48" i="14"/>
  <c r="W52" i="14"/>
  <c r="D50" i="14"/>
  <c r="T51" i="14"/>
  <c r="Z21" i="14"/>
  <c r="F21" i="14"/>
  <c r="K41" i="14"/>
  <c r="U28" i="14"/>
  <c r="Z20" i="14"/>
  <c r="F17" i="14"/>
  <c r="Q42" i="14"/>
  <c r="L39" i="14"/>
  <c r="V54" i="14"/>
  <c r="I47" i="14"/>
  <c r="M14" i="14"/>
  <c r="K31" i="33" s="1"/>
  <c r="K31" i="32" s="1"/>
  <c r="M17" i="14"/>
  <c r="E38" i="14"/>
  <c r="O18" i="14"/>
  <c r="J26" i="14"/>
  <c r="C50" i="14"/>
  <c r="T34" i="14"/>
  <c r="S17" i="14"/>
  <c r="Y52" i="14"/>
  <c r="I41" i="14"/>
  <c r="F31" i="14"/>
  <c r="C41" i="14"/>
  <c r="O15" i="14"/>
  <c r="M32" i="33" s="1"/>
  <c r="M32" i="32" s="1"/>
  <c r="V36" i="14"/>
  <c r="R45" i="14"/>
  <c r="L54" i="14"/>
  <c r="M49" i="14"/>
  <c r="O37" i="14"/>
  <c r="S36" i="14"/>
  <c r="AA18" i="14"/>
  <c r="F32" i="14"/>
  <c r="J45" i="14"/>
  <c r="Q31" i="14"/>
  <c r="O44" i="14"/>
  <c r="H35" i="14"/>
  <c r="X37" i="14"/>
  <c r="I36" i="14"/>
  <c r="G34" i="14"/>
  <c r="G44" i="14"/>
  <c r="H44" i="14"/>
  <c r="H32" i="14"/>
  <c r="I44" i="14"/>
  <c r="G43" i="14"/>
  <c r="Z32" i="14"/>
  <c r="P41" i="14"/>
  <c r="S39" i="14"/>
  <c r="X18" i="14"/>
  <c r="M46" i="14"/>
  <c r="G17" i="14"/>
  <c r="R39" i="14"/>
  <c r="C15" i="14"/>
  <c r="J29" i="14"/>
  <c r="M36" i="14"/>
  <c r="J52" i="14"/>
  <c r="AA39" i="14"/>
  <c r="Z24" i="14"/>
  <c r="S46" i="14"/>
  <c r="D54" i="14"/>
  <c r="E44" i="14"/>
  <c r="K42" i="14"/>
  <c r="O21" i="14"/>
  <c r="Z39" i="14"/>
  <c r="F40" i="14"/>
  <c r="H29" i="14"/>
  <c r="O9" i="14"/>
  <c r="M26" i="33" s="1"/>
  <c r="M26" i="32" s="1"/>
  <c r="X51" i="14"/>
  <c r="Q51" i="14"/>
  <c r="K26" i="14"/>
  <c r="F46" i="14"/>
  <c r="E16" i="14"/>
  <c r="C33" i="33" s="1"/>
  <c r="C33" i="32" s="1"/>
  <c r="S9" i="14"/>
  <c r="Q26" i="33" s="1"/>
  <c r="Q26" i="32" s="1"/>
  <c r="N28" i="14"/>
  <c r="Q21" i="14"/>
  <c r="G30" i="14"/>
  <c r="Q46" i="14"/>
  <c r="AB37" i="14"/>
  <c r="Q23" i="14"/>
  <c r="Q50" i="14"/>
  <c r="R52" i="14"/>
  <c r="T39" i="14"/>
  <c r="F53" i="14"/>
  <c r="T36" i="14"/>
  <c r="O33" i="14"/>
  <c r="H16" i="14"/>
  <c r="F33" i="33" s="1"/>
  <c r="F33" i="32" s="1"/>
  <c r="Q37" i="14"/>
  <c r="Y27" i="14"/>
  <c r="J9" i="14"/>
  <c r="H26" i="33" s="1"/>
  <c r="H26" i="32" s="1"/>
  <c r="V52" i="14"/>
  <c r="G39" i="14"/>
  <c r="X39" i="14"/>
  <c r="X15" i="14"/>
  <c r="X32" i="33" s="1"/>
  <c r="Z19" i="14"/>
  <c r="Q35" i="14"/>
  <c r="F27" i="14"/>
  <c r="Q53" i="14"/>
  <c r="AA34" i="14"/>
  <c r="J31" i="14"/>
  <c r="Y8" i="14"/>
  <c r="Y25" i="33" s="1"/>
  <c r="L15" i="14"/>
  <c r="J32" i="33" s="1"/>
  <c r="J32" i="32" s="1"/>
  <c r="M29" i="14"/>
  <c r="J39" i="14"/>
  <c r="R14" i="14"/>
  <c r="P31" i="33" s="1"/>
  <c r="P31" i="32" s="1"/>
  <c r="P25" i="14"/>
  <c r="N32" i="14"/>
  <c r="F13" i="14"/>
  <c r="D30" i="33" s="1"/>
  <c r="D30" i="32" s="1"/>
  <c r="H9" i="14"/>
  <c r="F26" i="33" s="1"/>
  <c r="F26" i="32" s="1"/>
  <c r="W55" i="14"/>
  <c r="L55" i="14"/>
  <c r="V24" i="32"/>
  <c r="R56" i="14"/>
  <c r="E56" i="14"/>
  <c r="Q55" i="14"/>
  <c r="G55" i="14"/>
  <c r="W56" i="14"/>
  <c r="T55" i="14"/>
  <c r="F56" i="14"/>
  <c r="Q56" i="14"/>
  <c r="S56" i="14"/>
  <c r="C56" i="14"/>
  <c r="H55" i="14"/>
  <c r="K55" i="14"/>
  <c r="O55" i="14"/>
  <c r="L56" i="14"/>
  <c r="K56" i="14"/>
  <c r="U55" i="14"/>
  <c r="I55" i="14"/>
  <c r="P56" i="14"/>
  <c r="V28" i="32"/>
  <c r="S55" i="14"/>
  <c r="X55" i="14"/>
  <c r="G56" i="14"/>
  <c r="I56" i="14"/>
  <c r="AA56" i="14"/>
  <c r="D56" i="14"/>
  <c r="J55" i="14"/>
  <c r="N56" i="14"/>
  <c r="V55" i="14"/>
  <c r="H56" i="14"/>
  <c r="V56" i="14"/>
  <c r="M55" i="14"/>
  <c r="F55" i="14"/>
  <c r="U56" i="14"/>
  <c r="V29" i="32"/>
  <c r="Z55" i="14"/>
  <c r="D55" i="14"/>
  <c r="T56" i="14"/>
  <c r="O56" i="14"/>
  <c r="N55" i="14"/>
  <c r="Z56" i="14"/>
  <c r="AA55" i="14"/>
  <c r="M56" i="14"/>
  <c r="X56" i="14"/>
  <c r="E55" i="14"/>
  <c r="J56" i="14"/>
  <c r="R55" i="14"/>
  <c r="P55" i="14"/>
  <c r="C55" i="14"/>
  <c r="V33" i="32" l="1"/>
  <c r="V26" i="32"/>
  <c r="V27" i="32"/>
  <c r="V25" i="32"/>
  <c r="V32" i="32"/>
  <c r="V30" i="32"/>
  <c r="V31" i="32"/>
</calcChain>
</file>

<file path=xl/sharedStrings.xml><?xml version="1.0" encoding="utf-8"?>
<sst xmlns="http://schemas.openxmlformats.org/spreadsheetml/2006/main" count="1159" uniqueCount="113">
  <si>
    <t>Gross</t>
  </si>
  <si>
    <t>HCP</t>
  </si>
  <si>
    <t>Net (50% HCP)</t>
  </si>
  <si>
    <t>Gross ranking</t>
  </si>
  <si>
    <t>Net ranking</t>
  </si>
  <si>
    <t>Hole</t>
  </si>
  <si>
    <t>Par</t>
  </si>
  <si>
    <t>1. krog</t>
  </si>
  <si>
    <t>2. krog</t>
  </si>
  <si>
    <t>3. krog</t>
  </si>
  <si>
    <t>4. krog</t>
  </si>
  <si>
    <t>5. krog</t>
  </si>
  <si>
    <t>6. krog</t>
  </si>
  <si>
    <t>7. krog</t>
  </si>
  <si>
    <t>8. krog</t>
  </si>
  <si>
    <t xml:space="preserve"> </t>
  </si>
  <si>
    <t>Counter</t>
  </si>
  <si>
    <t>Score</t>
  </si>
  <si>
    <t>RB</t>
  </si>
  <si>
    <t>RN</t>
  </si>
  <si>
    <t>Bruto</t>
  </si>
  <si>
    <t>Neto    (50% HCP)</t>
  </si>
  <si>
    <t>Luknja</t>
  </si>
  <si>
    <t>Vrstni red</t>
  </si>
  <si>
    <t>št. krogov</t>
  </si>
  <si>
    <t>Št. Krogov</t>
  </si>
  <si>
    <t>9. krog</t>
  </si>
  <si>
    <t>10. krog</t>
  </si>
  <si>
    <t>11. krog</t>
  </si>
  <si>
    <t>12. krog</t>
  </si>
  <si>
    <t>13. krog</t>
  </si>
  <si>
    <t>14. krog</t>
  </si>
  <si>
    <t>15. krog</t>
  </si>
  <si>
    <t>16. krog</t>
  </si>
  <si>
    <t>17. krog</t>
  </si>
  <si>
    <t>18. krog</t>
  </si>
  <si>
    <t>19. krog</t>
  </si>
  <si>
    <t>20. krog</t>
  </si>
  <si>
    <t>21. krog</t>
  </si>
  <si>
    <t>22. krog</t>
  </si>
  <si>
    <t>23. krog</t>
  </si>
  <si>
    <t>24. krog</t>
  </si>
  <si>
    <t>Eclectic Score</t>
  </si>
  <si>
    <t>igralec</t>
  </si>
  <si>
    <t>Igralec</t>
  </si>
  <si>
    <t>@SašoK</t>
  </si>
  <si>
    <t>BAROVŠKA LIGA 2023</t>
  </si>
  <si>
    <t>1. krog   21.4.23</t>
  </si>
  <si>
    <t>NIKO ROSTOHAR</t>
  </si>
  <si>
    <t>ANDREJA ROSTOHAR</t>
  </si>
  <si>
    <t>EMIL TAVČAR</t>
  </si>
  <si>
    <t>SVIT KOREN</t>
  </si>
  <si>
    <t>LUCIJA ZALOKAR</t>
  </si>
  <si>
    <t>BOJAN LAZAR</t>
  </si>
  <si>
    <t>JANKO KRŽIČ</t>
  </si>
  <si>
    <t>NEJC ROBIČ ML.</t>
  </si>
  <si>
    <t>MARINA RAVNIKAR</t>
  </si>
  <si>
    <t>CVETKA BURJA</t>
  </si>
  <si>
    <t>IRENA MUSTER</t>
  </si>
  <si>
    <t>CENA ŠTRAVS</t>
  </si>
  <si>
    <t>VITO ŠMIT</t>
  </si>
  <si>
    <t>RADE NARANČIĆ</t>
  </si>
  <si>
    <t>ZORAN KLEMENČIČ</t>
  </si>
  <si>
    <t>BOŽA ČUK</t>
  </si>
  <si>
    <t>VASJA BAJC</t>
  </si>
  <si>
    <t>2. krog  28.4.23</t>
  </si>
  <si>
    <t>3. krog   5.5.23</t>
  </si>
  <si>
    <t>MIRJANA BENEDIK</t>
  </si>
  <si>
    <t>FRANCI KUNŠIČ</t>
  </si>
  <si>
    <t>BLAŽ MERTELJ</t>
  </si>
  <si>
    <t>MARKO ROBIČ</t>
  </si>
  <si>
    <t>SAŠA BOHINC</t>
  </si>
  <si>
    <t>NIKA ZALAZNIK</t>
  </si>
  <si>
    <t>GAL GRUDNIK</t>
  </si>
  <si>
    <t>ANDREJ REBOLJ</t>
  </si>
  <si>
    <t>MAJA REBOLJ</t>
  </si>
  <si>
    <t>BORIS DEBEVEC</t>
  </si>
  <si>
    <t>BOJAN ZUPANČIČ</t>
  </si>
  <si>
    <t>SIMON ŽGAVEC</t>
  </si>
  <si>
    <t>RADO ZALAZNIK</t>
  </si>
  <si>
    <t>SAŠO KRANJC</t>
  </si>
  <si>
    <t>GEERT MEIRE</t>
  </si>
  <si>
    <t>MAJDA LAZAR</t>
  </si>
  <si>
    <t>JANEZ  LOČNIŠKAR</t>
  </si>
  <si>
    <t>6. krog - 2.6.23</t>
  </si>
  <si>
    <t>7. krog - 9.6.23</t>
  </si>
  <si>
    <t>8. krog - 16.6.23</t>
  </si>
  <si>
    <t>9. krog - 30.6.23</t>
  </si>
  <si>
    <t>10. krog - 7.7.23</t>
  </si>
  <si>
    <t>11. krog - 14.7.23</t>
  </si>
  <si>
    <t>BOJAN HRIBAR</t>
  </si>
  <si>
    <t>BORUT KOLŠEK</t>
  </si>
  <si>
    <t>ANDREJ PIRNAT</t>
  </si>
  <si>
    <t>TOMAŽ ANDOLŠEK</t>
  </si>
  <si>
    <t>ANKA PERŠIN</t>
  </si>
  <si>
    <t>12. krog - 28.7.23</t>
  </si>
  <si>
    <t>DORA ŽERJAL</t>
  </si>
  <si>
    <t>MATEJ PANTNAR</t>
  </si>
  <si>
    <t>KRIŠTOF GLOBOČNIK</t>
  </si>
  <si>
    <t>IZTOK RUS</t>
  </si>
  <si>
    <t>JANEZ SAJE</t>
  </si>
  <si>
    <t>13. krog - 11.8.23</t>
  </si>
  <si>
    <t>TONE GLAVAN</t>
  </si>
  <si>
    <t>14. krog - 18. 8.</t>
  </si>
  <si>
    <t>15. krog - 25. 8.</t>
  </si>
  <si>
    <t>¸4</t>
  </si>
  <si>
    <t>VLADIMIR GUROV</t>
  </si>
  <si>
    <t>SVIT ČREŠNAR KOREN</t>
  </si>
  <si>
    <t>16. krog - 1.9.23</t>
  </si>
  <si>
    <t>17. krog - 8.9.23</t>
  </si>
  <si>
    <t>18. krog - 15.9.23</t>
  </si>
  <si>
    <t>19. krog - 29.9.23</t>
  </si>
  <si>
    <t>20. krog - 6.10.23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</si>
</sst>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"/>
    <numFmt numFmtId="166" formatCode="#,##0_ ;\-#,##0\ "/>
  </numFmts>
  <fonts count="3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0"/>
      <name val="Arial CE"/>
      <charset val="238"/>
    </font>
    <font>
      <sz val="10"/>
      <color rgb="FF574123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Arial CE"/>
      <charset val="238"/>
    </font>
    <font>
      <sz val="14"/>
      <color theme="0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color theme="9" tint="-0.499984740745262"/>
      <name val="Arial CE"/>
      <charset val="238"/>
    </font>
    <font>
      <b/>
      <sz val="13"/>
      <name val="Calibri"/>
      <family val="2"/>
      <charset val="238"/>
      <scheme val="minor"/>
    </font>
    <font>
      <sz val="22"/>
      <color theme="9" tint="-0.499984740745262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FFCCFF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/>
    <xf numFmtId="0" fontId="0" fillId="0" borderId="2" xfId="0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hidden="1"/>
    </xf>
    <xf numFmtId="165" fontId="0" fillId="3" borderId="2" xfId="0" applyNumberFormat="1" applyFill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13" fillId="0" borderId="0" xfId="0" applyFont="1"/>
    <xf numFmtId="166" fontId="14" fillId="0" borderId="0" xfId="1" applyNumberFormat="1" applyFont="1" applyAlignment="1" applyProtection="1">
      <alignment vertical="center"/>
      <protection hidden="1"/>
    </xf>
    <xf numFmtId="0" fontId="5" fillId="4" borderId="3" xfId="0" applyFont="1" applyFill="1" applyBorder="1" applyAlignment="1">
      <alignment horizontal="center" wrapText="1"/>
    </xf>
    <xf numFmtId="0" fontId="15" fillId="5" borderId="4" xfId="0" applyFont="1" applyFill="1" applyBorder="1" applyAlignment="1" applyProtection="1">
      <alignment horizontal="left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16" fillId="5" borderId="2" xfId="0" applyFont="1" applyFill="1" applyBorder="1"/>
    <xf numFmtId="165" fontId="0" fillId="5" borderId="2" xfId="0" applyNumberForma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7" fillId="5" borderId="5" xfId="0" applyFont="1" applyFill="1" applyBorder="1" applyAlignment="1">
      <alignment horizontal="center"/>
    </xf>
    <xf numFmtId="0" fontId="2" fillId="5" borderId="2" xfId="0" applyFont="1" applyFill="1" applyBorder="1" applyAlignment="1" applyProtection="1">
      <alignment horizontal="left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0" fontId="19" fillId="5" borderId="4" xfId="0" applyFont="1" applyFill="1" applyBorder="1" applyAlignment="1" applyProtection="1">
      <alignment horizontal="left"/>
      <protection hidden="1"/>
    </xf>
    <xf numFmtId="165" fontId="8" fillId="5" borderId="2" xfId="0" applyNumberFormat="1" applyFont="1" applyFill="1" applyBorder="1" applyAlignment="1" applyProtection="1">
      <alignment horizontal="center"/>
      <protection hidden="1"/>
    </xf>
    <xf numFmtId="0" fontId="17" fillId="5" borderId="5" xfId="0" applyFont="1" applyFill="1" applyBorder="1" applyAlignment="1" applyProtection="1">
      <alignment horizontal="center"/>
      <protection hidden="1"/>
    </xf>
    <xf numFmtId="0" fontId="19" fillId="4" borderId="4" xfId="0" applyFont="1" applyFill="1" applyBorder="1" applyAlignment="1" applyProtection="1">
      <alignment horizontal="center"/>
      <protection locked="0" hidden="1"/>
    </xf>
    <xf numFmtId="0" fontId="8" fillId="5" borderId="2" xfId="0" applyFont="1" applyFill="1" applyBorder="1" applyAlignment="1" applyProtection="1">
      <alignment horizontal="center"/>
      <protection hidden="1"/>
    </xf>
    <xf numFmtId="0" fontId="20" fillId="5" borderId="4" xfId="0" applyFont="1" applyFill="1" applyBorder="1" applyAlignment="1" applyProtection="1">
      <alignment horizontal="left"/>
      <protection locked="0" hidden="1"/>
    </xf>
    <xf numFmtId="0" fontId="21" fillId="4" borderId="3" xfId="0" applyFont="1" applyFill="1" applyBorder="1" applyAlignment="1">
      <alignment horizontal="right"/>
    </xf>
    <xf numFmtId="0" fontId="0" fillId="5" borderId="2" xfId="0" applyFill="1" applyBorder="1" applyProtection="1">
      <protection hidden="1"/>
    </xf>
    <xf numFmtId="0" fontId="22" fillId="5" borderId="0" xfId="0" applyFont="1" applyFill="1"/>
    <xf numFmtId="0" fontId="23" fillId="5" borderId="4" xfId="0" applyFont="1" applyFill="1" applyBorder="1" applyAlignment="1" applyProtection="1">
      <alignment horizontal="left"/>
      <protection hidden="1"/>
    </xf>
    <xf numFmtId="0" fontId="24" fillId="4" borderId="3" xfId="0" applyFont="1" applyFill="1" applyBorder="1" applyAlignment="1">
      <alignment horizontal="right"/>
    </xf>
    <xf numFmtId="0" fontId="21" fillId="4" borderId="0" xfId="0" applyFont="1" applyFill="1" applyAlignment="1">
      <alignment horizontal="right"/>
    </xf>
    <xf numFmtId="0" fontId="21" fillId="4" borderId="4" xfId="0" applyFont="1" applyFill="1" applyBorder="1" applyAlignment="1">
      <alignment horizontal="right"/>
    </xf>
    <xf numFmtId="0" fontId="25" fillId="4" borderId="0" xfId="0" applyFont="1" applyFill="1"/>
    <xf numFmtId="0" fontId="2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hidden="1"/>
    </xf>
    <xf numFmtId="0" fontId="1" fillId="5" borderId="12" xfId="0" applyFont="1" applyFill="1" applyBorder="1" applyAlignment="1">
      <alignment horizontal="left"/>
    </xf>
    <xf numFmtId="0" fontId="0" fillId="0" borderId="13" xfId="0" applyBorder="1" applyAlignment="1" applyProtection="1">
      <alignment horizontal="center"/>
      <protection hidden="1"/>
    </xf>
    <xf numFmtId="0" fontId="1" fillId="5" borderId="14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0" xfId="0" quotePrefix="1"/>
    <xf numFmtId="0" fontId="0" fillId="2" borderId="2" xfId="0" applyFill="1" applyBorder="1" applyAlignment="1" applyProtection="1">
      <alignment horizontal="center"/>
      <protection hidden="1"/>
    </xf>
    <xf numFmtId="0" fontId="26" fillId="5" borderId="4" xfId="0" applyFont="1" applyFill="1" applyBorder="1" applyAlignment="1" applyProtection="1">
      <alignment horizontal="left"/>
      <protection hidden="1"/>
    </xf>
    <xf numFmtId="0" fontId="18" fillId="4" borderId="4" xfId="0" applyFont="1" applyFill="1" applyBorder="1" applyAlignment="1" applyProtection="1">
      <alignment horizontal="center"/>
      <protection locked="0" hidden="1"/>
    </xf>
    <xf numFmtId="0" fontId="22" fillId="5" borderId="0" xfId="0" applyFont="1" applyFill="1" applyProtection="1">
      <protection hidden="1"/>
    </xf>
    <xf numFmtId="0" fontId="22" fillId="5" borderId="0" xfId="0" applyFont="1" applyFill="1" applyProtection="1">
      <protection locked="0"/>
    </xf>
    <xf numFmtId="0" fontId="0" fillId="0" borderId="0" xfId="0" quotePrefix="1" applyProtection="1">
      <protection hidden="1"/>
    </xf>
    <xf numFmtId="0" fontId="0" fillId="0" borderId="0" xfId="0" applyProtection="1">
      <protection hidden="1"/>
    </xf>
    <xf numFmtId="0" fontId="0" fillId="5" borderId="2" xfId="0" applyFill="1" applyBorder="1" applyAlignment="1" applyProtection="1">
      <alignment horizontal="center"/>
      <protection locked="0" hidden="1"/>
    </xf>
    <xf numFmtId="0" fontId="23" fillId="5" borderId="4" xfId="0" applyFont="1" applyFill="1" applyBorder="1" applyAlignment="1" applyProtection="1">
      <alignment horizontal="left"/>
      <protection locked="0" hidden="1"/>
    </xf>
    <xf numFmtId="0" fontId="2" fillId="5" borderId="4" xfId="0" applyFont="1" applyFill="1" applyBorder="1" applyAlignment="1" applyProtection="1">
      <alignment horizontal="left"/>
      <protection hidden="1"/>
    </xf>
    <xf numFmtId="0" fontId="27" fillId="4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6" fillId="0" borderId="0" xfId="0" applyFont="1"/>
    <xf numFmtId="0" fontId="6" fillId="0" borderId="0" xfId="0" applyFont="1" applyAlignment="1">
      <alignment vertical="center"/>
    </xf>
    <xf numFmtId="165" fontId="0" fillId="3" borderId="0" xfId="0" applyNumberForma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16" xfId="0" applyFont="1" applyBorder="1" applyAlignment="1" applyProtection="1">
      <alignment horizontal="center"/>
      <protection hidden="1"/>
    </xf>
    <xf numFmtId="0" fontId="28" fillId="0" borderId="17" xfId="0" applyFont="1" applyBorder="1" applyAlignment="1" applyProtection="1">
      <alignment horizontal="center"/>
      <protection hidden="1"/>
    </xf>
    <xf numFmtId="0" fontId="29" fillId="4" borderId="0" xfId="0" applyFont="1" applyFill="1" applyAlignment="1">
      <alignment horizontal="center"/>
    </xf>
    <xf numFmtId="0" fontId="29" fillId="4" borderId="3" xfId="0" applyFont="1" applyFill="1" applyBorder="1" applyAlignment="1" applyProtection="1">
      <alignment horizontal="center" vertical="center"/>
      <protection hidden="1"/>
    </xf>
    <xf numFmtId="0" fontId="30" fillId="4" borderId="7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center" vertical="center" wrapText="1"/>
      <protection hidden="1"/>
    </xf>
    <xf numFmtId="0" fontId="25" fillId="5" borderId="5" xfId="0" applyFont="1" applyFill="1" applyBorder="1" applyAlignment="1" applyProtection="1">
      <alignment horizontal="center" vertical="center"/>
      <protection hidden="1"/>
    </xf>
    <xf numFmtId="0" fontId="25" fillId="5" borderId="2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  <protection hidden="1"/>
    </xf>
    <xf numFmtId="0" fontId="31" fillId="4" borderId="5" xfId="0" applyFont="1" applyFill="1" applyBorder="1" applyAlignment="1" applyProtection="1">
      <alignment horizontal="center" vertical="center"/>
      <protection hidden="1"/>
    </xf>
    <xf numFmtId="0" fontId="32" fillId="4" borderId="5" xfId="0" applyFont="1" applyFill="1" applyBorder="1" applyAlignment="1" applyProtection="1">
      <alignment horizontal="center" vertical="center"/>
      <protection hidden="1"/>
    </xf>
    <xf numFmtId="0" fontId="32" fillId="4" borderId="2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wrapText="1"/>
      <protection hidden="1"/>
    </xf>
    <xf numFmtId="0" fontId="7" fillId="4" borderId="6" xfId="0" applyFont="1" applyFill="1" applyBorder="1" applyAlignment="1" applyProtection="1">
      <alignment horizontal="center" wrapText="1"/>
      <protection hidden="1"/>
    </xf>
    <xf numFmtId="0" fontId="21" fillId="4" borderId="8" xfId="0" applyFont="1" applyFill="1" applyBorder="1" applyAlignment="1" applyProtection="1">
      <alignment horizontal="right"/>
      <protection hidden="1"/>
    </xf>
    <xf numFmtId="0" fontId="21" fillId="4" borderId="9" xfId="0" applyFont="1" applyFill="1" applyBorder="1" applyAlignment="1" applyProtection="1">
      <alignment horizontal="right"/>
      <protection hidden="1"/>
    </xf>
    <xf numFmtId="0" fontId="32" fillId="4" borderId="7" xfId="0" applyFont="1" applyFill="1" applyBorder="1" applyAlignment="1" applyProtection="1">
      <alignment horizontal="center" vertical="center"/>
      <protection hidden="1"/>
    </xf>
    <xf numFmtId="0" fontId="33" fillId="4" borderId="0" xfId="0" applyFont="1" applyFill="1" applyAlignment="1" applyProtection="1">
      <alignment horizontal="center"/>
      <protection hidden="1"/>
    </xf>
    <xf numFmtId="0" fontId="33" fillId="4" borderId="3" xfId="0" applyFont="1" applyFill="1" applyBorder="1" applyAlignment="1" applyProtection="1">
      <alignment horizontal="center" vertical="center"/>
      <protection hidden="1"/>
    </xf>
    <xf numFmtId="0" fontId="32" fillId="4" borderId="7" xfId="0" applyFont="1" applyFill="1" applyBorder="1" applyAlignment="1" applyProtection="1">
      <alignment horizontal="center" vertical="center" wrapText="1"/>
      <protection hidden="1"/>
    </xf>
    <xf numFmtId="0" fontId="32" fillId="4" borderId="5" xfId="0" applyFont="1" applyFill="1" applyBorder="1" applyAlignment="1" applyProtection="1">
      <alignment horizontal="center" vertical="center" wrapText="1"/>
      <protection hidden="1"/>
    </xf>
    <xf numFmtId="0" fontId="32" fillId="4" borderId="3" xfId="0" applyFont="1" applyFill="1" applyBorder="1" applyAlignment="1" applyProtection="1">
      <alignment horizontal="center" wrapText="1"/>
      <protection hidden="1"/>
    </xf>
    <xf numFmtId="0" fontId="32" fillId="4" borderId="6" xfId="0" applyFont="1" applyFill="1" applyBorder="1" applyAlignment="1" applyProtection="1">
      <alignment horizontal="center" wrapText="1"/>
      <protection hidden="1"/>
    </xf>
    <xf numFmtId="0" fontId="32" fillId="6" borderId="5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right"/>
    </xf>
    <xf numFmtId="0" fontId="21" fillId="4" borderId="9" xfId="0" applyFont="1" applyFill="1" applyBorder="1" applyAlignment="1">
      <alignment horizontal="right"/>
    </xf>
    <xf numFmtId="0" fontId="25" fillId="5" borderId="5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4" borderId="3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29" fillId="4" borderId="7" xfId="0" applyFont="1" applyFill="1" applyBorder="1" applyAlignment="1" applyProtection="1">
      <alignment horizontal="center" vertical="center"/>
      <protection hidden="1"/>
    </xf>
    <xf numFmtId="0" fontId="29" fillId="4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/>
    </xf>
    <xf numFmtId="0" fontId="34" fillId="4" borderId="3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Alignment="1">
      <alignment horizontal="center"/>
    </xf>
    <xf numFmtId="0" fontId="25" fillId="5" borderId="10" xfId="0" applyFont="1" applyFill="1" applyBorder="1" applyAlignment="1">
      <alignment horizontal="center" vertical="center"/>
    </xf>
    <xf numFmtId="0" fontId="34" fillId="4" borderId="6" xfId="0" applyFont="1" applyFill="1" applyBorder="1" applyAlignment="1" applyProtection="1">
      <alignment horizontal="center" vertical="center"/>
      <protection hidden="1"/>
    </xf>
    <xf numFmtId="0" fontId="30" fillId="4" borderId="11" xfId="0" applyFont="1" applyFill="1" applyBorder="1" applyAlignment="1">
      <alignment horizontal="center"/>
    </xf>
    <xf numFmtId="166" fontId="14" fillId="0" borderId="0" xfId="1" applyNumberFormat="1" applyFont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165" fontId="0" fillId="5" borderId="2" xfId="0" applyNumberFormat="1" applyFill="1" applyBorder="1" applyProtection="1">
      <protection hidden="1"/>
    </xf>
  </cellXfs>
  <cellStyles count="2">
    <cellStyle name="Navadno" xfId="0" builtinId="0"/>
    <cellStyle name="Valuta" xfId="1" builtinId="4"/>
  </cellStyles>
  <dxfs count="1721"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b/>
        <i val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b/>
        <i val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rgb="FFFF66FF"/>
      </font>
    </dxf>
    <dxf>
      <font>
        <color rgb="FFFF66FF"/>
      </font>
    </dxf>
    <dxf>
      <font>
        <color theme="0"/>
      </font>
    </dxf>
    <dxf>
      <font>
        <color theme="9" tint="0.59996337778862885"/>
      </font>
    </dxf>
    <dxf>
      <font>
        <color rgb="FFFFCCFF"/>
      </font>
    </dxf>
    <dxf>
      <font>
        <color theme="9" tint="0.39994506668294322"/>
      </font>
    </dxf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ont>
        <color rgb="FFFFCCFF"/>
      </font>
    </dxf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ont>
        <color rgb="FFFFCCFF"/>
      </font>
    </dxf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9" tint="0.59996337778862885"/>
      </font>
    </dxf>
    <dxf>
      <font>
        <color rgb="FFFFCCFF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9" tint="0.59996337778862885"/>
      </font>
    </dxf>
    <dxf>
      <font>
        <color rgb="FFFFCCFF"/>
      </font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ont>
        <color rgb="FFFFCCFF"/>
      </font>
    </dxf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  <name val="Cambria"/>
        <scheme val="none"/>
      </font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9" tint="0.59996337778862885"/>
      </font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rgb="FFFFCCFF"/>
      </font>
    </dxf>
    <dxf>
      <font>
        <color rgb="FFFFCCFF"/>
      </font>
    </dxf>
    <dxf>
      <font>
        <color theme="0"/>
      </font>
    </dxf>
    <dxf>
      <font>
        <color rgb="FFFFCCFF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rgb="FFFFCCFF"/>
      </font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rgb="FFFFCCFF"/>
      </font>
    </dxf>
    <dxf>
      <font>
        <color theme="0"/>
      </font>
    </dxf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ont>
        <color rgb="FFFFCCFF"/>
      </font>
    </dxf>
    <dxf>
      <font>
        <color theme="9" tint="0.59996337778862885"/>
      </font>
    </dxf>
    <dxf>
      <font>
        <color rgb="FFFFCCFF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rgb="FFFFCCFF"/>
      </font>
    </dxf>
    <dxf>
      <font>
        <color rgb="FFFFCCFF"/>
      </font>
    </dxf>
    <dxf>
      <font>
        <color theme="9" tint="0.59996337778862885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b/>
        <i val="0"/>
      </font>
    </dxf>
    <dxf>
      <font>
        <color theme="9" tint="-0.24994659260841701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3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gajna/AppData/Local/Microsoft/Windows/INetCache/Content.Outlook/RGTO89PQ/KopijaBL_2023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o"/>
      <sheetName val="bruto"/>
      <sheetName val="score"/>
      <sheetName val="1stR"/>
      <sheetName val="2ndR"/>
      <sheetName val="3rdR"/>
      <sheetName val="4thR"/>
      <sheetName val="5thR"/>
      <sheetName val="6thR"/>
      <sheetName val="7thR"/>
      <sheetName val="8thR"/>
      <sheetName val="9thR"/>
      <sheetName val="10thR"/>
      <sheetName val="11thR"/>
      <sheetName val="12thR"/>
      <sheetName val="13thR"/>
      <sheetName val="14thR"/>
      <sheetName val="15thR"/>
      <sheetName val="16thR"/>
      <sheetName val="17thR"/>
      <sheetName val="18thR"/>
      <sheetName val="19thR"/>
      <sheetName val="20thR"/>
      <sheetName val="21thR"/>
      <sheetName val="22thR"/>
      <sheetName val="23thR"/>
      <sheetName val="24thR"/>
      <sheetName val="posamično"/>
      <sheetName val="Najboljših 10"/>
      <sheetName val="print"/>
    </sheetNames>
    <sheetDataSet>
      <sheetData sheetId="0"/>
      <sheetData sheetId="1"/>
      <sheetData sheetId="2"/>
      <sheetData sheetId="3">
        <row r="7">
          <cell r="V7">
            <v>14.1</v>
          </cell>
        </row>
        <row r="8">
          <cell r="V8">
            <v>17.399999999999999</v>
          </cell>
        </row>
        <row r="9">
          <cell r="V9">
            <v>32.4</v>
          </cell>
        </row>
        <row r="10">
          <cell r="V10">
            <v>53.5</v>
          </cell>
        </row>
        <row r="11">
          <cell r="V11">
            <v>32.1</v>
          </cell>
        </row>
        <row r="12">
          <cell r="V12">
            <v>22.1</v>
          </cell>
        </row>
        <row r="13">
          <cell r="V13">
            <v>34.5</v>
          </cell>
        </row>
        <row r="14">
          <cell r="V14">
            <v>48.3</v>
          </cell>
        </row>
        <row r="15">
          <cell r="V15">
            <v>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B57"/>
  <sheetViews>
    <sheetView showGridLines="0" showRowColHeaders="0" tabSelected="1" zoomScale="86" zoomScaleNormal="86" workbookViewId="0">
      <selection activeCell="F2" sqref="F2:W2"/>
    </sheetView>
  </sheetViews>
  <sheetFormatPr defaultRowHeight="14.5" x14ac:dyDescent="0.35"/>
  <cols>
    <col min="1" max="1" width="3.1796875" style="12" customWidth="1"/>
    <col min="2" max="2" width="6" hidden="1" customWidth="1"/>
    <col min="3" max="3" width="8.7265625" customWidth="1"/>
    <col min="4" max="4" width="30.7265625" customWidth="1"/>
    <col min="5" max="5" width="9" customWidth="1"/>
    <col min="6" max="23" width="6.7265625" customWidth="1"/>
    <col min="24" max="24" width="7.7265625" customWidth="1"/>
    <col min="25" max="25" width="7.7265625" hidden="1" customWidth="1"/>
    <col min="26" max="26" width="7.7265625" customWidth="1"/>
    <col min="27" max="27" width="10.26953125" customWidth="1"/>
    <col min="28" max="28" width="0" hidden="1" customWidth="1"/>
  </cols>
  <sheetData>
    <row r="1" spans="2:28" ht="15" thickBot="1" x14ac:dyDescent="0.4"/>
    <row r="2" spans="2:28" ht="33.5" thickBot="1" x14ac:dyDescent="0.95">
      <c r="F2" s="72" t="str">
        <f>score!H2 &amp; " - NETO"</f>
        <v>BAROVŠKA LIGA 2023 - NETO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</row>
    <row r="3" spans="2:28" ht="6.75" customHeight="1" x14ac:dyDescent="0.35"/>
    <row r="4" spans="2:28" ht="21.75" customHeight="1" x14ac:dyDescent="0.45">
      <c r="F4" s="75" t="s">
        <v>22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8" ht="15.75" customHeight="1" x14ac:dyDescent="0.35">
      <c r="C5" s="89" t="s">
        <v>23</v>
      </c>
      <c r="D5" s="76" t="s">
        <v>43</v>
      </c>
      <c r="E5" s="77" t="s">
        <v>24</v>
      </c>
      <c r="F5" s="79">
        <v>1</v>
      </c>
      <c r="G5" s="79">
        <v>2</v>
      </c>
      <c r="H5" s="79">
        <v>3</v>
      </c>
      <c r="I5" s="79">
        <v>4</v>
      </c>
      <c r="J5" s="79">
        <v>5</v>
      </c>
      <c r="K5" s="79">
        <v>6</v>
      </c>
      <c r="L5" s="79">
        <v>7</v>
      </c>
      <c r="M5" s="79">
        <v>8</v>
      </c>
      <c r="N5" s="79">
        <v>9</v>
      </c>
      <c r="O5" s="79">
        <v>10</v>
      </c>
      <c r="P5" s="79">
        <v>11</v>
      </c>
      <c r="Q5" s="79">
        <v>12</v>
      </c>
      <c r="R5" s="79">
        <v>13</v>
      </c>
      <c r="S5" s="79">
        <v>14</v>
      </c>
      <c r="T5" s="79">
        <v>15</v>
      </c>
      <c r="U5" s="79">
        <v>16</v>
      </c>
      <c r="V5" s="79">
        <v>17</v>
      </c>
      <c r="W5" s="79">
        <v>18</v>
      </c>
      <c r="X5" s="93" t="s">
        <v>20</v>
      </c>
      <c r="Y5" s="85" t="s">
        <v>0</v>
      </c>
      <c r="Z5" s="87" t="s">
        <v>1</v>
      </c>
      <c r="AA5" s="81" t="s">
        <v>21</v>
      </c>
      <c r="AB5" s="83" t="s">
        <v>2</v>
      </c>
    </row>
    <row r="6" spans="2:28" ht="15.75" customHeight="1" x14ac:dyDescent="0.35">
      <c r="C6" s="90"/>
      <c r="D6" s="76"/>
      <c r="E6" s="78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7"/>
      <c r="Y6" s="86"/>
      <c r="Z6" s="88"/>
      <c r="AA6" s="82"/>
      <c r="AB6" s="84"/>
    </row>
    <row r="7" spans="2:28" ht="15" customHeight="1" x14ac:dyDescent="0.4">
      <c r="B7">
        <v>1</v>
      </c>
      <c r="C7" s="26">
        <f>VLOOKUP($B7,score!$C$7:$AD$56,3,FALSE)</f>
        <v>1</v>
      </c>
      <c r="D7" s="27" t="str">
        <f>VLOOKUP($B7,score!$C$7:$AD$56,4,FALSE)</f>
        <v>NIKO ROSTOHAR</v>
      </c>
      <c r="E7" s="19">
        <f>VLOOKUP($B7,score!$C$7:$AD$56,5,0)</f>
        <v>20</v>
      </c>
      <c r="F7" s="7">
        <f>VLOOKUP($B7,score!$C$7:$AD$56,6,0)</f>
        <v>4</v>
      </c>
      <c r="G7" s="7">
        <f>VLOOKUP($B7,score!$C$7:$AD$56,7,0)</f>
        <v>2</v>
      </c>
      <c r="H7" s="7">
        <f>VLOOKUP($B7,score!$C$7:$AD$56,8,0)</f>
        <v>3</v>
      </c>
      <c r="I7" s="7">
        <f>VLOOKUP($B7,score!$C$7:$AD$56,9,0)</f>
        <v>3</v>
      </c>
      <c r="J7" s="7">
        <f>VLOOKUP($B7,score!$C$7:$AD$56,10,0)</f>
        <v>3</v>
      </c>
      <c r="K7" s="7">
        <f>VLOOKUP($B7,score!$C$7:$AD$56,11,0)</f>
        <v>3</v>
      </c>
      <c r="L7" s="7">
        <f>VLOOKUP($B7,score!$C$7:$AD$56,12,0)</f>
        <v>2</v>
      </c>
      <c r="M7" s="7">
        <f>VLOOKUP($B7,score!$C$7:$AD$56,13,0)</f>
        <v>4</v>
      </c>
      <c r="N7" s="7">
        <f>VLOOKUP($B7,score!$C$7:$AD$56,14,0)</f>
        <v>3</v>
      </c>
      <c r="O7" s="7">
        <f>VLOOKUP($B7,score!$C$7:$AD$56,15,0)</f>
        <v>3</v>
      </c>
      <c r="P7" s="7">
        <f>VLOOKUP($B7,score!$C$7:$AD$56,16,0)</f>
        <v>2</v>
      </c>
      <c r="Q7" s="7">
        <f>VLOOKUP($B7,score!$C$7:$AD$56,17,0)</f>
        <v>3</v>
      </c>
      <c r="R7" s="7">
        <f>VLOOKUP($B7,score!$C$7:$AD$56,18,0)</f>
        <v>3</v>
      </c>
      <c r="S7" s="7">
        <f>VLOOKUP($B7,score!$C$7:$AD$56,19,0)</f>
        <v>4</v>
      </c>
      <c r="T7" s="7">
        <f>VLOOKUP($B7,score!$C$7:$AD$56,20,0)</f>
        <v>3</v>
      </c>
      <c r="U7" s="7">
        <f>VLOOKUP($B7,score!$C$7:$AD$56,21,0)</f>
        <v>2</v>
      </c>
      <c r="V7" s="7">
        <f>VLOOKUP($B7,score!$C$7:$AD$56,22,0)</f>
        <v>3</v>
      </c>
      <c r="W7" s="7">
        <f>VLOOKUP($B7,score!$C$7:$AD$56,23,0)</f>
        <v>2</v>
      </c>
      <c r="X7" s="20">
        <f>VLOOKUP($B7,score!$C$7:$AD$56,24,0)</f>
        <v>52</v>
      </c>
      <c r="Y7" s="20">
        <f>VLOOKUP($B7,score!$C$7:$AD$37,25,0)</f>
        <v>52.000000700000001</v>
      </c>
      <c r="Z7" s="20">
        <f>VLOOKUP($B7,score!$C$7:$AD$56,26,0)</f>
        <v>14.6</v>
      </c>
      <c r="AA7" s="28">
        <f>VLOOKUP($B7,score!$C$7:$AD$56,27,0)</f>
        <v>44.7</v>
      </c>
      <c r="AB7" s="10">
        <f>VLOOKUP($B7,score!$C$7:$AD$37,28,0)</f>
        <v>44.700000700000004</v>
      </c>
    </row>
    <row r="8" spans="2:28" ht="15" customHeight="1" x14ac:dyDescent="0.4">
      <c r="B8">
        <v>2</v>
      </c>
      <c r="C8" s="26">
        <f>VLOOKUP($B8,score!$C$7:$AD$56,3,FALSE)</f>
        <v>2</v>
      </c>
      <c r="D8" s="27" t="str">
        <f>VLOOKUP($B8,score!$C$7:$AD$56,4,FALSE)</f>
        <v>JANKO KRŽIČ</v>
      </c>
      <c r="E8" s="19">
        <f>VLOOKUP($B8,score!$C$7:$AD$56,5,0)</f>
        <v>17</v>
      </c>
      <c r="F8" s="7">
        <f>VLOOKUP($B8,score!$C$7:$AD$56,6,0)</f>
        <v>4</v>
      </c>
      <c r="G8" s="7">
        <f>VLOOKUP($B8,score!$C$7:$AD$56,7,0)</f>
        <v>3</v>
      </c>
      <c r="H8" s="7">
        <f>VLOOKUP($B8,score!$C$7:$AD$56,8,0)</f>
        <v>3</v>
      </c>
      <c r="I8" s="7">
        <f>VLOOKUP($B8,score!$C$7:$AD$56,9,0)</f>
        <v>3</v>
      </c>
      <c r="J8" s="7">
        <f>VLOOKUP($B8,score!$C$7:$AD$56,10,0)</f>
        <v>4</v>
      </c>
      <c r="K8" s="7">
        <f>VLOOKUP($B8,score!$C$7:$AD$56,11,0)</f>
        <v>5</v>
      </c>
      <c r="L8" s="7">
        <f>VLOOKUP($B8,score!$C$7:$AD$56,12,0)</f>
        <v>2</v>
      </c>
      <c r="M8" s="7">
        <f>VLOOKUP($B8,score!$C$7:$AD$56,13,0)</f>
        <v>4</v>
      </c>
      <c r="N8" s="7">
        <f>VLOOKUP($B8,score!$C$7:$AD$56,14,0)</f>
        <v>3</v>
      </c>
      <c r="O8" s="7">
        <f>VLOOKUP($B8,score!$C$7:$AD$56,15,0)</f>
        <v>4</v>
      </c>
      <c r="P8" s="7">
        <f>VLOOKUP($B8,score!$C$7:$AD$56,16,0)</f>
        <v>3</v>
      </c>
      <c r="Q8" s="7">
        <f>VLOOKUP($B8,score!$C$7:$AD$56,17,0)</f>
        <v>4</v>
      </c>
      <c r="R8" s="7">
        <f>VLOOKUP($B8,score!$C$7:$AD$56,18,0)</f>
        <v>4</v>
      </c>
      <c r="S8" s="7">
        <f>VLOOKUP($B8,score!$C$7:$AD$56,19,0)</f>
        <v>3</v>
      </c>
      <c r="T8" s="7">
        <f>VLOOKUP($B8,score!$C$7:$AD$56,20,0)</f>
        <v>4</v>
      </c>
      <c r="U8" s="7">
        <f>VLOOKUP($B8,score!$C$7:$AD$56,21,0)</f>
        <v>3</v>
      </c>
      <c r="V8" s="7">
        <f>VLOOKUP($B8,score!$C$7:$AD$56,22,0)</f>
        <v>4</v>
      </c>
      <c r="W8" s="7">
        <f>VLOOKUP($B8,score!$C$7:$AD$56,23,0)</f>
        <v>3</v>
      </c>
      <c r="X8" s="20">
        <f>VLOOKUP($B8,score!$C$7:$AD$56,24,0)</f>
        <v>63</v>
      </c>
      <c r="Y8" s="20">
        <f>VLOOKUP($B8,score!$C$7:$AD$37,25,0)</f>
        <v>63.000001300000001</v>
      </c>
      <c r="Z8" s="20">
        <f>VLOOKUP($B8,score!$C$7:$AD$56,26,0)</f>
        <v>31.9</v>
      </c>
      <c r="AA8" s="28">
        <f>VLOOKUP($B8,score!$C$7:$AD$56,27,0)</f>
        <v>47.05</v>
      </c>
      <c r="AB8" s="10">
        <f>VLOOKUP($B8,score!$C$7:$AD$37,28,0)</f>
        <v>47.050001299999998</v>
      </c>
    </row>
    <row r="9" spans="2:28" ht="15" customHeight="1" x14ac:dyDescent="0.4">
      <c r="B9">
        <v>3</v>
      </c>
      <c r="C9" s="26">
        <f>VLOOKUP($B9,score!$C$7:$AD$56,3,FALSE)</f>
        <v>3</v>
      </c>
      <c r="D9" s="27" t="str">
        <f>VLOOKUP($B9,score!$C$7:$AD$56,4,FALSE)</f>
        <v>BOJAN LAZAR</v>
      </c>
      <c r="E9" s="19">
        <f>VLOOKUP($B9,score!$C$7:$AD$56,5,0)</f>
        <v>14</v>
      </c>
      <c r="F9" s="7">
        <f>VLOOKUP($B9,score!$C$7:$AD$56,6,0)</f>
        <v>5</v>
      </c>
      <c r="G9" s="7">
        <f>VLOOKUP($B9,score!$C$7:$AD$56,7,0)</f>
        <v>3</v>
      </c>
      <c r="H9" s="7">
        <f>VLOOKUP($B9,score!$C$7:$AD$56,8,0)</f>
        <v>3</v>
      </c>
      <c r="I9" s="7">
        <f>VLOOKUP($B9,score!$C$7:$AD$56,9,0)</f>
        <v>4</v>
      </c>
      <c r="J9" s="7">
        <f>VLOOKUP($B9,score!$C$7:$AD$56,10,0)</f>
        <v>4</v>
      </c>
      <c r="K9" s="7">
        <f>VLOOKUP($B9,score!$C$7:$AD$56,11,0)</f>
        <v>3</v>
      </c>
      <c r="L9" s="7">
        <f>VLOOKUP($B9,score!$C$7:$AD$56,12,0)</f>
        <v>2</v>
      </c>
      <c r="M9" s="7">
        <f>VLOOKUP($B9,score!$C$7:$AD$56,13,0)</f>
        <v>3</v>
      </c>
      <c r="N9" s="7">
        <f>VLOOKUP($B9,score!$C$7:$AD$56,14,0)</f>
        <v>3</v>
      </c>
      <c r="O9" s="7">
        <f>VLOOKUP($B9,score!$C$7:$AD$56,15,0)</f>
        <v>4</v>
      </c>
      <c r="P9" s="7">
        <f>VLOOKUP($B9,score!$C$7:$AD$56,16,0)</f>
        <v>3</v>
      </c>
      <c r="Q9" s="7">
        <f>VLOOKUP($B9,score!$C$7:$AD$56,17,0)</f>
        <v>2</v>
      </c>
      <c r="R9" s="7">
        <f>VLOOKUP($B9,score!$C$7:$AD$56,18,0)</f>
        <v>4</v>
      </c>
      <c r="S9" s="7">
        <f>VLOOKUP($B9,score!$C$7:$AD$56,19,0)</f>
        <v>4</v>
      </c>
      <c r="T9" s="7">
        <f>VLOOKUP($B9,score!$C$7:$AD$56,20,0)</f>
        <v>4</v>
      </c>
      <c r="U9" s="7">
        <f>VLOOKUP($B9,score!$C$7:$AD$56,21,0)</f>
        <v>2</v>
      </c>
      <c r="V9" s="7">
        <f>VLOOKUP($B9,score!$C$7:$AD$56,22,0)</f>
        <v>5</v>
      </c>
      <c r="W9" s="7">
        <f>VLOOKUP($B9,score!$C$7:$AD$56,23,0)</f>
        <v>2</v>
      </c>
      <c r="X9" s="20">
        <f>VLOOKUP($B9,score!$C$7:$AD$56,24,0)</f>
        <v>60</v>
      </c>
      <c r="Y9" s="20">
        <f>VLOOKUP($B9,score!$C$7:$AD$37,25,0)</f>
        <v>60.0000012</v>
      </c>
      <c r="Z9" s="20">
        <f>VLOOKUP($B9,score!$C$7:$AD$56,26,0)</f>
        <v>21.8</v>
      </c>
      <c r="AA9" s="28">
        <f>VLOOKUP($B9,score!$C$7:$AD$56,27,0)</f>
        <v>49.1</v>
      </c>
      <c r="AB9" s="10">
        <f>VLOOKUP($B9,score!$C$7:$AD$37,28,0)</f>
        <v>49.100001200000001</v>
      </c>
    </row>
    <row r="10" spans="2:28" ht="15" customHeight="1" x14ac:dyDescent="0.4">
      <c r="B10">
        <v>4</v>
      </c>
      <c r="C10" s="26">
        <f>VLOOKUP($B10,score!$C$7:$AD$56,3,FALSE)</f>
        <v>4</v>
      </c>
      <c r="D10" s="27" t="str">
        <f>VLOOKUP($B10,score!$C$7:$AD$56,4,FALSE)</f>
        <v>NEJC ROBIČ ML.</v>
      </c>
      <c r="E10" s="19">
        <f>VLOOKUP($B10,score!$C$7:$AD$56,5,0)</f>
        <v>12</v>
      </c>
      <c r="F10" s="7">
        <f>VLOOKUP($B10,score!$C$7:$AD$56,6,0)</f>
        <v>5</v>
      </c>
      <c r="G10" s="7">
        <f>VLOOKUP($B10,score!$C$7:$AD$56,7,0)</f>
        <v>3</v>
      </c>
      <c r="H10" s="7">
        <f>VLOOKUP($B10,score!$C$7:$AD$56,8,0)</f>
        <v>4</v>
      </c>
      <c r="I10" s="7">
        <f>VLOOKUP($B10,score!$C$7:$AD$56,9,0)</f>
        <v>5</v>
      </c>
      <c r="J10" s="7">
        <f>VLOOKUP($B10,score!$C$7:$AD$56,10,0)</f>
        <v>4</v>
      </c>
      <c r="K10" s="7">
        <f>VLOOKUP($B10,score!$C$7:$AD$56,11,0)</f>
        <v>4</v>
      </c>
      <c r="L10" s="7">
        <f>VLOOKUP($B10,score!$C$7:$AD$56,12,0)</f>
        <v>3</v>
      </c>
      <c r="M10" s="7">
        <f>VLOOKUP($B10,score!$C$7:$AD$56,13,0)</f>
        <v>4</v>
      </c>
      <c r="N10" s="7">
        <f>VLOOKUP($B10,score!$C$7:$AD$56,14,0)</f>
        <v>3</v>
      </c>
      <c r="O10" s="7">
        <f>VLOOKUP($B10,score!$C$7:$AD$56,15,0)</f>
        <v>5</v>
      </c>
      <c r="P10" s="7">
        <f>VLOOKUP($B10,score!$C$7:$AD$56,16,0)</f>
        <v>3</v>
      </c>
      <c r="Q10" s="7">
        <f>VLOOKUP($B10,score!$C$7:$AD$56,17,0)</f>
        <v>3</v>
      </c>
      <c r="R10" s="7">
        <f>VLOOKUP($B10,score!$C$7:$AD$56,18,0)</f>
        <v>5</v>
      </c>
      <c r="S10" s="7">
        <f>VLOOKUP($B10,score!$C$7:$AD$56,19,0)</f>
        <v>5</v>
      </c>
      <c r="T10" s="7">
        <f>VLOOKUP($B10,score!$C$7:$AD$56,20,0)</f>
        <v>4</v>
      </c>
      <c r="U10" s="7">
        <f>VLOOKUP($B10,score!$C$7:$AD$56,21,0)</f>
        <v>3</v>
      </c>
      <c r="V10" s="7">
        <f>VLOOKUP($B10,score!$C$7:$AD$56,22,0)</f>
        <v>4</v>
      </c>
      <c r="W10" s="7">
        <f>VLOOKUP($B10,score!$C$7:$AD$56,23,0)</f>
        <v>3</v>
      </c>
      <c r="X10" s="20">
        <f>VLOOKUP($B10,score!$C$7:$AD$56,24,0)</f>
        <v>70</v>
      </c>
      <c r="Y10" s="20">
        <f>VLOOKUP($B10,score!$C$7:$AD$37,25,0)</f>
        <v>70.000001400000002</v>
      </c>
      <c r="Z10" s="20">
        <f>VLOOKUP($B10,score!$C$7:$AD$56,26,0)</f>
        <v>40.4</v>
      </c>
      <c r="AA10" s="28">
        <f>VLOOKUP($B10,score!$C$7:$AD$56,27,0)</f>
        <v>49.8</v>
      </c>
      <c r="AB10" s="10">
        <f>VLOOKUP($B10,score!$C$7:$AD$37,28,0)</f>
        <v>49.800001399999999</v>
      </c>
    </row>
    <row r="11" spans="2:28" ht="15" customHeight="1" x14ac:dyDescent="0.4">
      <c r="B11">
        <v>5</v>
      </c>
      <c r="C11" s="26">
        <f>VLOOKUP($B11,score!$C$7:$AD$56,3,FALSE)</f>
        <v>5</v>
      </c>
      <c r="D11" s="27" t="str">
        <f>VLOOKUP($B11,score!$C$7:$AD$56,4,FALSE)</f>
        <v>RADO ZALAZNIK</v>
      </c>
      <c r="E11" s="19">
        <f>VLOOKUP($B11,score!$C$7:$AD$56,5,0)</f>
        <v>8</v>
      </c>
      <c r="F11" s="7">
        <f>VLOOKUP($B11,score!$C$7:$AD$56,6,0)</f>
        <v>4</v>
      </c>
      <c r="G11" s="7">
        <f>VLOOKUP($B11,score!$C$7:$AD$56,7,0)</f>
        <v>2</v>
      </c>
      <c r="H11" s="7">
        <f>VLOOKUP($B11,score!$C$7:$AD$56,8,0)</f>
        <v>3</v>
      </c>
      <c r="I11" s="7">
        <f>VLOOKUP($B11,score!$C$7:$AD$56,9,0)</f>
        <v>4</v>
      </c>
      <c r="J11" s="7">
        <f>VLOOKUP($B11,score!$C$7:$AD$56,10,0)</f>
        <v>4</v>
      </c>
      <c r="K11" s="7">
        <f>VLOOKUP($B11,score!$C$7:$AD$56,11,0)</f>
        <v>5</v>
      </c>
      <c r="L11" s="7">
        <f>VLOOKUP($B11,score!$C$7:$AD$56,12,0)</f>
        <v>2</v>
      </c>
      <c r="M11" s="7">
        <f>VLOOKUP($B11,score!$C$7:$AD$56,13,0)</f>
        <v>4</v>
      </c>
      <c r="N11" s="7">
        <f>VLOOKUP($B11,score!$C$7:$AD$56,14,0)</f>
        <v>2</v>
      </c>
      <c r="O11" s="7">
        <f>VLOOKUP($B11,score!$C$7:$AD$56,15,0)</f>
        <v>4</v>
      </c>
      <c r="P11" s="7">
        <f>VLOOKUP($B11,score!$C$7:$AD$56,16,0)</f>
        <v>3</v>
      </c>
      <c r="Q11" s="7">
        <f>VLOOKUP($B11,score!$C$7:$AD$56,17,0)</f>
        <v>5</v>
      </c>
      <c r="R11" s="7">
        <f>VLOOKUP($B11,score!$C$7:$AD$56,18,0)</f>
        <v>4</v>
      </c>
      <c r="S11" s="7">
        <f>VLOOKUP($B11,score!$C$7:$AD$56,19,0)</f>
        <v>4</v>
      </c>
      <c r="T11" s="7">
        <f>VLOOKUP($B11,score!$C$7:$AD$56,20,0)</f>
        <v>4</v>
      </c>
      <c r="U11" s="7">
        <f>VLOOKUP($B11,score!$C$7:$AD$56,21,0)</f>
        <v>2</v>
      </c>
      <c r="V11" s="7">
        <f>VLOOKUP($B11,score!$C$7:$AD$56,22,0)</f>
        <v>5</v>
      </c>
      <c r="W11" s="7">
        <f>VLOOKUP($B11,score!$C$7:$AD$56,23,0)</f>
        <v>3</v>
      </c>
      <c r="X11" s="20">
        <f>VLOOKUP($B11,score!$C$7:$AD$56,24,0)</f>
        <v>64</v>
      </c>
      <c r="Y11" s="20">
        <f>VLOOKUP($B11,score!$C$7:$AD$37,25,0)</f>
        <v>64.000003599999999</v>
      </c>
      <c r="Z11" s="20">
        <f>VLOOKUP($B11,score!$C$7:$AD$56,26,0)</f>
        <v>26.7</v>
      </c>
      <c r="AA11" s="28">
        <f>VLOOKUP($B11,score!$C$7:$AD$56,27,0)</f>
        <v>50.65</v>
      </c>
      <c r="AB11" s="10">
        <f>VLOOKUP($B11,score!$C$7:$AD$37,28,0)</f>
        <v>50.650003599999998</v>
      </c>
    </row>
    <row r="12" spans="2:28" ht="15" customHeight="1" x14ac:dyDescent="0.4">
      <c r="B12">
        <v>6</v>
      </c>
      <c r="C12" s="26">
        <f>VLOOKUP($B12,score!$C$7:$AD$56,3,FALSE)</f>
        <v>6</v>
      </c>
      <c r="D12" s="27" t="str">
        <f>VLOOKUP($B12,score!$C$7:$AD$56,4,FALSE)</f>
        <v>EMIL TAVČAR</v>
      </c>
      <c r="E12" s="19">
        <f>VLOOKUP($B12,score!$C$7:$AD$56,5,0)</f>
        <v>12</v>
      </c>
      <c r="F12" s="7">
        <f>VLOOKUP($B12,score!$C$7:$AD$56,6,0)</f>
        <v>5</v>
      </c>
      <c r="G12" s="7">
        <f>VLOOKUP($B12,score!$C$7:$AD$56,7,0)</f>
        <v>3</v>
      </c>
      <c r="H12" s="7">
        <f>VLOOKUP($B12,score!$C$7:$AD$56,8,0)</f>
        <v>3</v>
      </c>
      <c r="I12" s="7">
        <f>VLOOKUP($B12,score!$C$7:$AD$56,9,0)</f>
        <v>5</v>
      </c>
      <c r="J12" s="7">
        <f>VLOOKUP($B12,score!$C$7:$AD$56,10,0)</f>
        <v>4</v>
      </c>
      <c r="K12" s="7">
        <f>VLOOKUP($B12,score!$C$7:$AD$56,11,0)</f>
        <v>4</v>
      </c>
      <c r="L12" s="7">
        <f>VLOOKUP($B12,score!$C$7:$AD$56,12,0)</f>
        <v>3</v>
      </c>
      <c r="M12" s="7">
        <f>VLOOKUP($B12,score!$C$7:$AD$56,13,0)</f>
        <v>5</v>
      </c>
      <c r="N12" s="7">
        <f>VLOOKUP($B12,score!$C$7:$AD$56,14,0)</f>
        <v>3</v>
      </c>
      <c r="O12" s="7">
        <f>VLOOKUP($B12,score!$C$7:$AD$56,15,0)</f>
        <v>4</v>
      </c>
      <c r="P12" s="7">
        <f>VLOOKUP($B12,score!$C$7:$AD$56,16,0)</f>
        <v>3</v>
      </c>
      <c r="Q12" s="7">
        <f>VLOOKUP($B12,score!$C$7:$AD$56,17,0)</f>
        <v>3</v>
      </c>
      <c r="R12" s="7">
        <f>VLOOKUP($B12,score!$C$7:$AD$56,18,0)</f>
        <v>5</v>
      </c>
      <c r="S12" s="7">
        <f>VLOOKUP($B12,score!$C$7:$AD$56,19,0)</f>
        <v>4</v>
      </c>
      <c r="T12" s="7">
        <f>VLOOKUP($B12,score!$C$7:$AD$56,20,0)</f>
        <v>4</v>
      </c>
      <c r="U12" s="7">
        <f>VLOOKUP($B12,score!$C$7:$AD$56,21,0)</f>
        <v>3</v>
      </c>
      <c r="V12" s="7">
        <f>VLOOKUP($B12,score!$C$7:$AD$56,22,0)</f>
        <v>4</v>
      </c>
      <c r="W12" s="7">
        <f>VLOOKUP($B12,score!$C$7:$AD$56,23,0)</f>
        <v>3</v>
      </c>
      <c r="X12" s="20">
        <f>VLOOKUP($B12,score!$C$7:$AD$56,24,0)</f>
        <v>68</v>
      </c>
      <c r="Y12" s="20">
        <f>VLOOKUP($B12,score!$C$7:$AD$37,25,0)</f>
        <v>68.000000900000003</v>
      </c>
      <c r="Z12" s="20">
        <f>VLOOKUP($B12,score!$C$7:$AD$56,26,0)</f>
        <v>34.200000000000003</v>
      </c>
      <c r="AA12" s="28">
        <f>VLOOKUP($B12,score!$C$7:$AD$56,27,0)</f>
        <v>50.9</v>
      </c>
      <c r="AB12" s="10">
        <f>VLOOKUP($B12,score!$C$7:$AD$37,28,0)</f>
        <v>50.900000900000002</v>
      </c>
    </row>
    <row r="13" spans="2:28" ht="15" customHeight="1" x14ac:dyDescent="0.4">
      <c r="B13">
        <v>7</v>
      </c>
      <c r="C13" s="26">
        <f>VLOOKUP($B13,score!$C$7:$AD$56,3,FALSE)</f>
        <v>7</v>
      </c>
      <c r="D13" s="27" t="str">
        <f>VLOOKUP($B13,score!$C$7:$AD$56,4,FALSE)</f>
        <v>ANDREJA ROSTOHAR</v>
      </c>
      <c r="E13" s="19">
        <f>VLOOKUP($B13,score!$C$7:$AD$56,5,0)</f>
        <v>18</v>
      </c>
      <c r="F13" s="7">
        <f>VLOOKUP($B13,score!$C$7:$AD$56,6,0)</f>
        <v>4</v>
      </c>
      <c r="G13" s="7">
        <f>VLOOKUP($B13,score!$C$7:$AD$56,7,0)</f>
        <v>3</v>
      </c>
      <c r="H13" s="7">
        <f>VLOOKUP($B13,score!$C$7:$AD$56,8,0)</f>
        <v>3</v>
      </c>
      <c r="I13" s="7">
        <f>VLOOKUP($B13,score!$C$7:$AD$56,9,0)</f>
        <v>4</v>
      </c>
      <c r="J13" s="7">
        <f>VLOOKUP($B13,score!$C$7:$AD$56,10,0)</f>
        <v>4</v>
      </c>
      <c r="K13" s="7">
        <f>VLOOKUP($B13,score!$C$7:$AD$56,11,0)</f>
        <v>3</v>
      </c>
      <c r="L13" s="7">
        <f>VLOOKUP($B13,score!$C$7:$AD$56,12,0)</f>
        <v>2</v>
      </c>
      <c r="M13" s="7">
        <f>VLOOKUP($B13,score!$C$7:$AD$56,13,0)</f>
        <v>3</v>
      </c>
      <c r="N13" s="7">
        <f>VLOOKUP($B13,score!$C$7:$AD$56,14,0)</f>
        <v>3</v>
      </c>
      <c r="O13" s="7">
        <f>VLOOKUP($B13,score!$C$7:$AD$56,15,0)</f>
        <v>4</v>
      </c>
      <c r="P13" s="7">
        <f>VLOOKUP($B13,score!$C$7:$AD$56,16,0)</f>
        <v>3</v>
      </c>
      <c r="Q13" s="7">
        <f>VLOOKUP($B13,score!$C$7:$AD$56,17,0)</f>
        <v>3</v>
      </c>
      <c r="R13" s="7">
        <f>VLOOKUP($B13,score!$C$7:$AD$56,18,0)</f>
        <v>3</v>
      </c>
      <c r="S13" s="7">
        <f>VLOOKUP($B13,score!$C$7:$AD$56,19,0)</f>
        <v>4</v>
      </c>
      <c r="T13" s="7">
        <f>VLOOKUP($B13,score!$C$7:$AD$56,20,0)</f>
        <v>4</v>
      </c>
      <c r="U13" s="7">
        <f>VLOOKUP($B13,score!$C$7:$AD$56,21,0)</f>
        <v>3</v>
      </c>
      <c r="V13" s="7">
        <f>VLOOKUP($B13,score!$C$7:$AD$56,22,0)</f>
        <v>4</v>
      </c>
      <c r="W13" s="7">
        <f>VLOOKUP($B13,score!$C$7:$AD$56,23,0)</f>
        <v>2</v>
      </c>
      <c r="X13" s="20">
        <f>VLOOKUP($B13,score!$C$7:$AD$56,24,0)</f>
        <v>59</v>
      </c>
      <c r="Y13" s="20">
        <f>VLOOKUP($B13,score!$C$7:$AD$37,25,0)</f>
        <v>59.000000800000002</v>
      </c>
      <c r="Z13" s="20">
        <f>VLOOKUP($B13,score!$C$7:$AD$56,26,0)</f>
        <v>16</v>
      </c>
      <c r="AA13" s="28">
        <f>VLOOKUP($B13,score!$C$7:$AD$56,27,0)</f>
        <v>51</v>
      </c>
      <c r="AB13" s="10">
        <f>VLOOKUP($B13,score!$C$7:$AD$37,28,0)</f>
        <v>51.000000800000002</v>
      </c>
    </row>
    <row r="14" spans="2:28" ht="15" customHeight="1" x14ac:dyDescent="0.4">
      <c r="B14">
        <v>8</v>
      </c>
      <c r="C14" s="26">
        <f>VLOOKUP($B14,score!$C$7:$AD$56,3,FALSE)</f>
        <v>8</v>
      </c>
      <c r="D14" s="27" t="str">
        <f>VLOOKUP($B14,score!$C$7:$AD$56,4,FALSE)</f>
        <v>SAŠO KRANJC</v>
      </c>
      <c r="E14" s="19">
        <f>VLOOKUP($B14,score!$C$7:$AD$56,5,0)</f>
        <v>7</v>
      </c>
      <c r="F14" s="7">
        <f>VLOOKUP($B14,score!$C$7:$AD$56,6,0)</f>
        <v>3</v>
      </c>
      <c r="G14" s="7">
        <f>VLOOKUP($B14,score!$C$7:$AD$56,7,0)</f>
        <v>3</v>
      </c>
      <c r="H14" s="7">
        <f>VLOOKUP($B14,score!$C$7:$AD$56,8,0)</f>
        <v>2</v>
      </c>
      <c r="I14" s="7">
        <f>VLOOKUP($B14,score!$C$7:$AD$56,9,0)</f>
        <v>4</v>
      </c>
      <c r="J14" s="7">
        <f>VLOOKUP($B14,score!$C$7:$AD$56,10,0)</f>
        <v>4</v>
      </c>
      <c r="K14" s="7">
        <f>VLOOKUP($B14,score!$C$7:$AD$56,11,0)</f>
        <v>4</v>
      </c>
      <c r="L14" s="7">
        <f>VLOOKUP($B14,score!$C$7:$AD$56,12,0)</f>
        <v>2</v>
      </c>
      <c r="M14" s="7">
        <f>VLOOKUP($B14,score!$C$7:$AD$56,13,0)</f>
        <v>4</v>
      </c>
      <c r="N14" s="7">
        <f>VLOOKUP($B14,score!$C$7:$AD$56,14,0)</f>
        <v>3</v>
      </c>
      <c r="O14" s="7">
        <f>VLOOKUP($B14,score!$C$7:$AD$56,15,0)</f>
        <v>3</v>
      </c>
      <c r="P14" s="7">
        <f>VLOOKUP($B14,score!$C$7:$AD$56,16,0)</f>
        <v>3</v>
      </c>
      <c r="Q14" s="7">
        <f>VLOOKUP($B14,score!$C$7:$AD$56,17,0)</f>
        <v>2</v>
      </c>
      <c r="R14" s="7">
        <f>VLOOKUP($B14,score!$C$7:$AD$56,18,0)</f>
        <v>3</v>
      </c>
      <c r="S14" s="7">
        <f>VLOOKUP($B14,score!$C$7:$AD$56,19,0)</f>
        <v>4</v>
      </c>
      <c r="T14" s="7">
        <f>VLOOKUP($B14,score!$C$7:$AD$56,20,0)</f>
        <v>4</v>
      </c>
      <c r="U14" s="7">
        <f>VLOOKUP($B14,score!$C$7:$AD$56,21,0)</f>
        <v>3</v>
      </c>
      <c r="V14" s="7">
        <f>VLOOKUP($B14,score!$C$7:$AD$56,22,0)</f>
        <v>4</v>
      </c>
      <c r="W14" s="7">
        <f>VLOOKUP($B14,score!$C$7:$AD$56,23,0)</f>
        <v>3</v>
      </c>
      <c r="X14" s="20">
        <f>VLOOKUP($B14,score!$C$7:$AD$56,24,0)</f>
        <v>58</v>
      </c>
      <c r="Y14" s="20">
        <f>VLOOKUP($B14,score!$C$7:$AD$37,25,0)</f>
        <v>58.000003700000001</v>
      </c>
      <c r="Z14" s="20">
        <f>VLOOKUP($B14,score!$C$7:$AD$56,26,0)</f>
        <v>13.8</v>
      </c>
      <c r="AA14" s="28">
        <f>VLOOKUP($B14,score!$C$7:$AD$56,27,0)</f>
        <v>51.1</v>
      </c>
      <c r="AB14" s="10">
        <f>VLOOKUP($B14,score!$C$7:$AD$37,28,0)</f>
        <v>51.100003700000002</v>
      </c>
    </row>
    <row r="15" spans="2:28" ht="15" customHeight="1" x14ac:dyDescent="0.4">
      <c r="B15">
        <v>9</v>
      </c>
      <c r="C15" s="26">
        <f>VLOOKUP($B15,score!$C$7:$AD$56,3,FALSE)</f>
        <v>9</v>
      </c>
      <c r="D15" s="27" t="str">
        <f>VLOOKUP($B15,score!$C$7:$AD$56,4,FALSE)</f>
        <v>VITO ŠMIT</v>
      </c>
      <c r="E15" s="19">
        <f>VLOOKUP($B15,score!$C$7:$AD$56,5,0)</f>
        <v>12</v>
      </c>
      <c r="F15" s="7">
        <f>VLOOKUP($B15,score!$C$7:$AD$56,6,0)</f>
        <v>4</v>
      </c>
      <c r="G15" s="7">
        <f>VLOOKUP($B15,score!$C$7:$AD$56,7,0)</f>
        <v>2</v>
      </c>
      <c r="H15" s="7">
        <f>VLOOKUP($B15,score!$C$7:$AD$56,8,0)</f>
        <v>3</v>
      </c>
      <c r="I15" s="7">
        <f>VLOOKUP($B15,score!$C$7:$AD$56,9,0)</f>
        <v>4</v>
      </c>
      <c r="J15" s="7">
        <f>VLOOKUP($B15,score!$C$7:$AD$56,10,0)</f>
        <v>4</v>
      </c>
      <c r="K15" s="7">
        <f>VLOOKUP($B15,score!$C$7:$AD$56,11,0)</f>
        <v>3</v>
      </c>
      <c r="L15" s="7">
        <f>VLOOKUP($B15,score!$C$7:$AD$56,12,0)</f>
        <v>3</v>
      </c>
      <c r="M15" s="7">
        <f>VLOOKUP($B15,score!$C$7:$AD$56,13,0)</f>
        <v>4</v>
      </c>
      <c r="N15" s="7">
        <f>VLOOKUP($B15,score!$C$7:$AD$56,14,0)</f>
        <v>3</v>
      </c>
      <c r="O15" s="7">
        <f>VLOOKUP($B15,score!$C$7:$AD$56,15,0)</f>
        <v>4</v>
      </c>
      <c r="P15" s="7">
        <f>VLOOKUP($B15,score!$C$7:$AD$56,16,0)</f>
        <v>3</v>
      </c>
      <c r="Q15" s="7">
        <f>VLOOKUP($B15,score!$C$7:$AD$56,17,0)</f>
        <v>3</v>
      </c>
      <c r="R15" s="7">
        <f>VLOOKUP($B15,score!$C$7:$AD$56,18,0)</f>
        <v>3</v>
      </c>
      <c r="S15" s="7">
        <f>VLOOKUP($B15,score!$C$7:$AD$56,19,0)</f>
        <v>4</v>
      </c>
      <c r="T15" s="7">
        <f>VLOOKUP($B15,score!$C$7:$AD$56,20,0)</f>
        <v>4</v>
      </c>
      <c r="U15" s="7">
        <f>VLOOKUP($B15,score!$C$7:$AD$56,21,0)</f>
        <v>3</v>
      </c>
      <c r="V15" s="7">
        <f>VLOOKUP($B15,score!$C$7:$AD$56,22,0)</f>
        <v>4</v>
      </c>
      <c r="W15" s="7">
        <f>VLOOKUP($B15,score!$C$7:$AD$56,23,0)</f>
        <v>2</v>
      </c>
      <c r="X15" s="20">
        <f>VLOOKUP($B15,score!$C$7:$AD$56,24,0)</f>
        <v>60</v>
      </c>
      <c r="Y15" s="20">
        <f>VLOOKUP($B15,score!$C$7:$AD$37,25,0)</f>
        <v>60.000001900000001</v>
      </c>
      <c r="Z15" s="20">
        <f>VLOOKUP($B15,score!$C$7:$AD$56,26,0)</f>
        <v>15.1</v>
      </c>
      <c r="AA15" s="28">
        <f>VLOOKUP($B15,score!$C$7:$AD$56,27,0)</f>
        <v>52.45</v>
      </c>
      <c r="AB15" s="10">
        <f>VLOOKUP($B15,score!$C$7:$AD$37,28,0)</f>
        <v>52.450001900000004</v>
      </c>
    </row>
    <row r="16" spans="2:28" ht="15" customHeight="1" x14ac:dyDescent="0.4">
      <c r="B16">
        <v>10</v>
      </c>
      <c r="C16" s="26">
        <f>VLOOKUP($B16,score!$C$7:$AD$56,3,FALSE)</f>
        <v>10</v>
      </c>
      <c r="D16" s="27" t="str">
        <f>VLOOKUP($B16,score!$C$7:$AD$56,4,FALSE)</f>
        <v>ZORAN KLEMENČIČ</v>
      </c>
      <c r="E16" s="19">
        <f>VLOOKUP($B16,score!$C$7:$AD$56,5,0)</f>
        <v>4</v>
      </c>
      <c r="F16" s="7">
        <f>VLOOKUP($B16,score!$C$7:$AD$56,6,0)</f>
        <v>4</v>
      </c>
      <c r="G16" s="7">
        <f>VLOOKUP($B16,score!$C$7:$AD$56,7,0)</f>
        <v>3</v>
      </c>
      <c r="H16" s="7">
        <f>VLOOKUP($B16,score!$C$7:$AD$56,8,0)</f>
        <v>3</v>
      </c>
      <c r="I16" s="7">
        <f>VLOOKUP($B16,score!$C$7:$AD$56,9,0)</f>
        <v>4</v>
      </c>
      <c r="J16" s="7">
        <f>VLOOKUP($B16,score!$C$7:$AD$56,10,0)</f>
        <v>4</v>
      </c>
      <c r="K16" s="7">
        <f>VLOOKUP($B16,score!$C$7:$AD$56,11,0)</f>
        <v>4</v>
      </c>
      <c r="L16" s="7">
        <f>VLOOKUP($B16,score!$C$7:$AD$56,12,0)</f>
        <v>3</v>
      </c>
      <c r="M16" s="7">
        <f>VLOOKUP($B16,score!$C$7:$AD$56,13,0)</f>
        <v>4</v>
      </c>
      <c r="N16" s="7">
        <f>VLOOKUP($B16,score!$C$7:$AD$56,14,0)</f>
        <v>2</v>
      </c>
      <c r="O16" s="7">
        <f>VLOOKUP($B16,score!$C$7:$AD$56,15,0)</f>
        <v>5</v>
      </c>
      <c r="P16" s="7">
        <f>VLOOKUP($B16,score!$C$7:$AD$56,16,0)</f>
        <v>2</v>
      </c>
      <c r="Q16" s="7">
        <f>VLOOKUP($B16,score!$C$7:$AD$56,17,0)</f>
        <v>3</v>
      </c>
      <c r="R16" s="7">
        <f>VLOOKUP($B16,score!$C$7:$AD$56,18,0)</f>
        <v>3</v>
      </c>
      <c r="S16" s="7">
        <f>VLOOKUP($B16,score!$C$7:$AD$56,19,0)</f>
        <v>4</v>
      </c>
      <c r="T16" s="7">
        <f>VLOOKUP($B16,score!$C$7:$AD$56,20,0)</f>
        <v>5</v>
      </c>
      <c r="U16" s="7">
        <f>VLOOKUP($B16,score!$C$7:$AD$56,21,0)</f>
        <v>3</v>
      </c>
      <c r="V16" s="7">
        <f>VLOOKUP($B16,score!$C$7:$AD$56,22,0)</f>
        <v>4</v>
      </c>
      <c r="W16" s="7">
        <f>VLOOKUP($B16,score!$C$7:$AD$56,23,0)</f>
        <v>4</v>
      </c>
      <c r="X16" s="20">
        <f>VLOOKUP($B16,score!$C$7:$AD$56,24,0)</f>
        <v>64</v>
      </c>
      <c r="Y16" s="20">
        <f>VLOOKUP($B16,score!$C$7:$AD$37,25,0)</f>
        <v>64.000002100000003</v>
      </c>
      <c r="Z16" s="20">
        <f>VLOOKUP($B16,score!$C$7:$AD$56,26,0)</f>
        <v>20.399999999999999</v>
      </c>
      <c r="AA16" s="28">
        <f>VLOOKUP($B16,score!$C$7:$AD$56,27,0)</f>
        <v>53.8</v>
      </c>
      <c r="AB16" s="10">
        <f>VLOOKUP($B16,score!$C$7:$AD$37,28,0)</f>
        <v>53.8000021</v>
      </c>
    </row>
    <row r="17" spans="2:28" ht="15" customHeight="1" x14ac:dyDescent="0.4">
      <c r="B17">
        <v>11</v>
      </c>
      <c r="C17" s="26">
        <f>VLOOKUP($B17,score!$C$7:$AD$56,3,FALSE)</f>
        <v>10</v>
      </c>
      <c r="D17" s="27" t="str">
        <f>VLOOKUP($B17,score!$C$7:$AD$56,4,FALSE)</f>
        <v>ANDREJ REBOLJ</v>
      </c>
      <c r="E17" s="19">
        <f>VLOOKUP($B17,score!$C$7:$AD$56,5,0)</f>
        <v>4</v>
      </c>
      <c r="F17" s="7">
        <f>VLOOKUP($B17,score!$C$7:$AD$56,6,0)</f>
        <v>4</v>
      </c>
      <c r="G17" s="7">
        <f>VLOOKUP($B17,score!$C$7:$AD$56,7,0)</f>
        <v>3</v>
      </c>
      <c r="H17" s="7">
        <f>VLOOKUP($B17,score!$C$7:$AD$56,8,0)</f>
        <v>4</v>
      </c>
      <c r="I17" s="7">
        <f>VLOOKUP($B17,score!$C$7:$AD$56,9,0)</f>
        <v>4</v>
      </c>
      <c r="J17" s="7">
        <f>VLOOKUP($B17,score!$C$7:$AD$56,10,0)</f>
        <v>5</v>
      </c>
      <c r="K17" s="7">
        <f>VLOOKUP($B17,score!$C$7:$AD$56,11,0)</f>
        <v>4</v>
      </c>
      <c r="L17" s="7">
        <f>VLOOKUP($B17,score!$C$7:$AD$56,12,0)</f>
        <v>2</v>
      </c>
      <c r="M17" s="7">
        <f>VLOOKUP($B17,score!$C$7:$AD$56,13,0)</f>
        <v>5</v>
      </c>
      <c r="N17" s="7">
        <f>VLOOKUP($B17,score!$C$7:$AD$56,14,0)</f>
        <v>3</v>
      </c>
      <c r="O17" s="7">
        <f>VLOOKUP($B17,score!$C$7:$AD$56,15,0)</f>
        <v>2</v>
      </c>
      <c r="P17" s="7">
        <f>VLOOKUP($B17,score!$C$7:$AD$56,16,0)</f>
        <v>3</v>
      </c>
      <c r="Q17" s="7">
        <f>VLOOKUP($B17,score!$C$7:$AD$56,17,0)</f>
        <v>3</v>
      </c>
      <c r="R17" s="7">
        <f>VLOOKUP($B17,score!$C$7:$AD$56,18,0)</f>
        <v>4</v>
      </c>
      <c r="S17" s="7">
        <f>VLOOKUP($B17,score!$C$7:$AD$56,19,0)</f>
        <v>4</v>
      </c>
      <c r="T17" s="7">
        <f>VLOOKUP($B17,score!$C$7:$AD$56,20,0)</f>
        <v>4</v>
      </c>
      <c r="U17" s="7">
        <f>VLOOKUP($B17,score!$C$7:$AD$56,21,0)</f>
        <v>3</v>
      </c>
      <c r="V17" s="7">
        <f>VLOOKUP($B17,score!$C$7:$AD$56,22,0)</f>
        <v>4</v>
      </c>
      <c r="W17" s="7">
        <f>VLOOKUP($B17,score!$C$7:$AD$56,23,0)</f>
        <v>2</v>
      </c>
      <c r="X17" s="20">
        <f>VLOOKUP($B17,score!$C$7:$AD$56,24,0)</f>
        <v>63</v>
      </c>
      <c r="Y17" s="20">
        <f>VLOOKUP($B17,score!$C$7:$AD$37,25,0)</f>
        <v>63.000003100000001</v>
      </c>
      <c r="Z17" s="20">
        <f>VLOOKUP($B17,score!$C$7:$AD$56,26,0)</f>
        <v>18.399999999999999</v>
      </c>
      <c r="AA17" s="28">
        <f>VLOOKUP($B17,score!$C$7:$AD$56,27,0)</f>
        <v>53.8</v>
      </c>
      <c r="AB17" s="10">
        <f>VLOOKUP($B17,score!$C$7:$AD$37,28,0)</f>
        <v>53.800003099999998</v>
      </c>
    </row>
    <row r="18" spans="2:28" ht="15" customHeight="1" x14ac:dyDescent="0.4">
      <c r="B18">
        <v>12</v>
      </c>
      <c r="C18" s="26">
        <f>VLOOKUP($B18,score!$C$7:$AD$56,3,FALSE)</f>
        <v>12</v>
      </c>
      <c r="D18" s="27" t="str">
        <f>VLOOKUP($B18,score!$C$7:$AD$56,4,FALSE)</f>
        <v>SVIT KOREN</v>
      </c>
      <c r="E18" s="19">
        <f>VLOOKUP($B18,score!$C$7:$AD$56,5,0)</f>
        <v>6</v>
      </c>
      <c r="F18" s="7">
        <f>VLOOKUP($B18,score!$C$7:$AD$56,6,0)</f>
        <v>5</v>
      </c>
      <c r="G18" s="7">
        <f>VLOOKUP($B18,score!$C$7:$AD$56,7,0)</f>
        <v>3</v>
      </c>
      <c r="H18" s="7">
        <f>VLOOKUP($B18,score!$C$7:$AD$56,8,0)</f>
        <v>3</v>
      </c>
      <c r="I18" s="7">
        <f>VLOOKUP($B18,score!$C$7:$AD$56,9,0)</f>
        <v>5</v>
      </c>
      <c r="J18" s="7">
        <f>VLOOKUP($B18,score!$C$7:$AD$56,10,0)</f>
        <v>4</v>
      </c>
      <c r="K18" s="7">
        <f>VLOOKUP($B18,score!$C$7:$AD$56,11,0)</f>
        <v>5</v>
      </c>
      <c r="L18" s="7">
        <f>VLOOKUP($B18,score!$C$7:$AD$56,12,0)</f>
        <v>4</v>
      </c>
      <c r="M18" s="7">
        <f>VLOOKUP($B18,score!$C$7:$AD$56,13,0)</f>
        <v>5</v>
      </c>
      <c r="N18" s="7">
        <f>VLOOKUP($B18,score!$C$7:$AD$56,14,0)</f>
        <v>3</v>
      </c>
      <c r="O18" s="7">
        <f>VLOOKUP($B18,score!$C$7:$AD$56,15,0)</f>
        <v>5</v>
      </c>
      <c r="P18" s="7">
        <f>VLOOKUP($B18,score!$C$7:$AD$56,16,0)</f>
        <v>4</v>
      </c>
      <c r="Q18" s="7">
        <f>VLOOKUP($B18,score!$C$7:$AD$56,17,0)</f>
        <v>3</v>
      </c>
      <c r="R18" s="7">
        <f>VLOOKUP($B18,score!$C$7:$AD$56,18,0)</f>
        <v>3</v>
      </c>
      <c r="S18" s="7">
        <f>VLOOKUP($B18,score!$C$7:$AD$56,19,0)</f>
        <v>4</v>
      </c>
      <c r="T18" s="7">
        <f>VLOOKUP($B18,score!$C$7:$AD$56,20,0)</f>
        <v>3</v>
      </c>
      <c r="U18" s="7">
        <f>VLOOKUP($B18,score!$C$7:$AD$56,21,0)</f>
        <v>3</v>
      </c>
      <c r="V18" s="7">
        <f>VLOOKUP($B18,score!$C$7:$AD$56,22,0)</f>
        <v>5</v>
      </c>
      <c r="W18" s="7">
        <f>VLOOKUP($B18,score!$C$7:$AD$56,23,0)</f>
        <v>3</v>
      </c>
      <c r="X18" s="20">
        <f>VLOOKUP($B18,score!$C$7:$AD$56,24,0)</f>
        <v>70</v>
      </c>
      <c r="Y18" s="20">
        <f>VLOOKUP($B18,score!$C$7:$AD$37,25,0)</f>
        <v>70.000000999999997</v>
      </c>
      <c r="Z18" s="20">
        <f>VLOOKUP($B18,score!$C$7:$AD$56,26,0)</f>
        <v>30.8</v>
      </c>
      <c r="AA18" s="28">
        <f>VLOOKUP($B18,score!$C$7:$AD$56,27,0)</f>
        <v>54.6</v>
      </c>
      <c r="AB18" s="10">
        <f>VLOOKUP($B18,score!$C$7:$AD$37,28,0)</f>
        <v>54.600000999999999</v>
      </c>
    </row>
    <row r="19" spans="2:28" ht="15" customHeight="1" x14ac:dyDescent="0.4">
      <c r="B19">
        <v>13</v>
      </c>
      <c r="C19" s="26">
        <f>VLOOKUP($B19,score!$C$7:$AD$56,3,FALSE)</f>
        <v>13</v>
      </c>
      <c r="D19" s="27" t="str">
        <f>VLOOKUP($B19,score!$C$7:$AD$56,4,FALSE)</f>
        <v>CENA ŠTRAVS</v>
      </c>
      <c r="E19" s="19">
        <f>VLOOKUP($B19,score!$C$7:$AD$56,5,0)</f>
        <v>6</v>
      </c>
      <c r="F19" s="7">
        <f>VLOOKUP($B19,score!$C$7:$AD$56,6,0)</f>
        <v>4</v>
      </c>
      <c r="G19" s="7">
        <f>VLOOKUP($B19,score!$C$7:$AD$56,7,0)</f>
        <v>3</v>
      </c>
      <c r="H19" s="7">
        <f>VLOOKUP($B19,score!$C$7:$AD$56,8,0)</f>
        <v>3</v>
      </c>
      <c r="I19" s="7">
        <f>VLOOKUP($B19,score!$C$7:$AD$56,9,0)</f>
        <v>4</v>
      </c>
      <c r="J19" s="7">
        <f>VLOOKUP($B19,score!$C$7:$AD$56,10,0)</f>
        <v>4</v>
      </c>
      <c r="K19" s="7">
        <f>VLOOKUP($B19,score!$C$7:$AD$56,11,0)</f>
        <v>4</v>
      </c>
      <c r="L19" s="7">
        <f>VLOOKUP($B19,score!$C$7:$AD$56,12,0)</f>
        <v>3</v>
      </c>
      <c r="M19" s="7">
        <f>VLOOKUP($B19,score!$C$7:$AD$56,13,0)</f>
        <v>4</v>
      </c>
      <c r="N19" s="7">
        <f>VLOOKUP($B19,score!$C$7:$AD$56,14,0)</f>
        <v>3</v>
      </c>
      <c r="O19" s="7">
        <f>VLOOKUP($B19,score!$C$7:$AD$56,15,0)</f>
        <v>5</v>
      </c>
      <c r="P19" s="7">
        <f>VLOOKUP($B19,score!$C$7:$AD$56,16,0)</f>
        <v>3</v>
      </c>
      <c r="Q19" s="7">
        <f>VLOOKUP($B19,score!$C$7:$AD$56,17,0)</f>
        <v>3</v>
      </c>
      <c r="R19" s="7">
        <f>VLOOKUP($B19,score!$C$7:$AD$56,18,0)</f>
        <v>4</v>
      </c>
      <c r="S19" s="7">
        <f>VLOOKUP($B19,score!$C$7:$AD$56,19,0)</f>
        <v>4</v>
      </c>
      <c r="T19" s="7">
        <f>VLOOKUP($B19,score!$C$7:$AD$56,20,0)</f>
        <v>4</v>
      </c>
      <c r="U19" s="7">
        <f>VLOOKUP($B19,score!$C$7:$AD$56,21,0)</f>
        <v>3</v>
      </c>
      <c r="V19" s="7">
        <f>VLOOKUP($B19,score!$C$7:$AD$56,22,0)</f>
        <v>4</v>
      </c>
      <c r="W19" s="7">
        <f>VLOOKUP($B19,score!$C$7:$AD$56,23,0)</f>
        <v>3</v>
      </c>
      <c r="X19" s="20">
        <f>VLOOKUP($B19,score!$C$7:$AD$56,24,0)</f>
        <v>65</v>
      </c>
      <c r="Y19" s="20">
        <f>VLOOKUP($B19,score!$C$7:$AD$37,25,0)</f>
        <v>65.000001800000007</v>
      </c>
      <c r="Z19" s="20">
        <f>VLOOKUP($B19,score!$C$7:$AD$56,26,0)</f>
        <v>20.399999999999999</v>
      </c>
      <c r="AA19" s="28">
        <f>VLOOKUP($B19,score!$C$7:$AD$56,27,0)</f>
        <v>54.8</v>
      </c>
      <c r="AB19" s="10">
        <f>VLOOKUP($B19,score!$C$7:$AD$37,28,0)</f>
        <v>54.800001799999997</v>
      </c>
    </row>
    <row r="20" spans="2:28" ht="15" customHeight="1" x14ac:dyDescent="0.4">
      <c r="B20">
        <v>14</v>
      </c>
      <c r="C20" s="26">
        <f>VLOOKUP($B20,score!$C$7:$AD$56,3,FALSE)</f>
        <v>14</v>
      </c>
      <c r="D20" s="27" t="str">
        <f>VLOOKUP($B20,score!$C$7:$AD$56,4,FALSE)</f>
        <v>MARINA RAVNIKAR</v>
      </c>
      <c r="E20" s="19">
        <f>VLOOKUP($B20,score!$C$7:$AD$56,5,0)</f>
        <v>15</v>
      </c>
      <c r="F20" s="7">
        <f>VLOOKUP($B20,score!$C$7:$AD$56,6,0)</f>
        <v>5</v>
      </c>
      <c r="G20" s="7">
        <f>VLOOKUP($B20,score!$C$7:$AD$56,7,0)</f>
        <v>3</v>
      </c>
      <c r="H20" s="7">
        <f>VLOOKUP($B20,score!$C$7:$AD$56,8,0)</f>
        <v>3</v>
      </c>
      <c r="I20" s="7">
        <f>VLOOKUP($B20,score!$C$7:$AD$56,9,0)</f>
        <v>4</v>
      </c>
      <c r="J20" s="7">
        <f>VLOOKUP($B20,score!$C$7:$AD$56,10,0)</f>
        <v>5</v>
      </c>
      <c r="K20" s="7">
        <f>VLOOKUP($B20,score!$C$7:$AD$56,11,0)</f>
        <v>5</v>
      </c>
      <c r="L20" s="7">
        <f>VLOOKUP($B20,score!$C$7:$AD$56,12,0)</f>
        <v>3</v>
      </c>
      <c r="M20" s="7">
        <f>VLOOKUP($B20,score!$C$7:$AD$56,13,0)</f>
        <v>4</v>
      </c>
      <c r="N20" s="7">
        <f>VLOOKUP($B20,score!$C$7:$AD$56,14,0)</f>
        <v>2</v>
      </c>
      <c r="O20" s="7">
        <f>VLOOKUP($B20,score!$C$7:$AD$56,15,0)</f>
        <v>4</v>
      </c>
      <c r="P20" s="7">
        <f>VLOOKUP($B20,score!$C$7:$AD$56,16,0)</f>
        <v>3</v>
      </c>
      <c r="Q20" s="7">
        <f>VLOOKUP($B20,score!$C$7:$AD$56,17,0)</f>
        <v>3</v>
      </c>
      <c r="R20" s="7">
        <f>VLOOKUP($B20,score!$C$7:$AD$56,18,0)</f>
        <v>4</v>
      </c>
      <c r="S20" s="7">
        <f>VLOOKUP($B20,score!$C$7:$AD$56,19,0)</f>
        <v>4</v>
      </c>
      <c r="T20" s="7">
        <f>VLOOKUP($B20,score!$C$7:$AD$56,20,0)</f>
        <v>4</v>
      </c>
      <c r="U20" s="7">
        <f>VLOOKUP($B20,score!$C$7:$AD$56,21,0)</f>
        <v>2</v>
      </c>
      <c r="V20" s="7">
        <f>VLOOKUP($B20,score!$C$7:$AD$56,22,0)</f>
        <v>4</v>
      </c>
      <c r="W20" s="7">
        <f>VLOOKUP($B20,score!$C$7:$AD$56,23,0)</f>
        <v>3</v>
      </c>
      <c r="X20" s="20">
        <f>VLOOKUP($B20,score!$C$7:$AD$56,24,0)</f>
        <v>65</v>
      </c>
      <c r="Y20" s="20">
        <f>VLOOKUP($B20,score!$C$7:$AD$37,25,0)</f>
        <v>65.000001499999996</v>
      </c>
      <c r="Z20" s="20">
        <f>VLOOKUP($B20,score!$C$7:$AD$56,26,0)</f>
        <v>20</v>
      </c>
      <c r="AA20" s="28">
        <f>VLOOKUP($B20,score!$C$7:$AD$56,27,0)</f>
        <v>55</v>
      </c>
      <c r="AB20" s="10">
        <f>VLOOKUP($B20,score!$C$7:$AD$37,28,0)</f>
        <v>55.000001500000003</v>
      </c>
    </row>
    <row r="21" spans="2:28" ht="15" customHeight="1" x14ac:dyDescent="0.4">
      <c r="B21">
        <v>15</v>
      </c>
      <c r="C21" s="26">
        <f>VLOOKUP($B21,score!$C$7:$AD$56,3,FALSE)</f>
        <v>15</v>
      </c>
      <c r="D21" s="27" t="str">
        <f>VLOOKUP($B21,score!$C$7:$AD$56,4,FALSE)</f>
        <v>CVETKA BURJA</v>
      </c>
      <c r="E21" s="19">
        <f>VLOOKUP($B21,score!$C$7:$AD$56,5,0)</f>
        <v>9</v>
      </c>
      <c r="F21" s="7">
        <f>VLOOKUP($B21,score!$C$7:$AD$56,6,0)</f>
        <v>5</v>
      </c>
      <c r="G21" s="7">
        <f>VLOOKUP($B21,score!$C$7:$AD$56,7,0)</f>
        <v>3</v>
      </c>
      <c r="H21" s="7">
        <f>VLOOKUP($B21,score!$C$7:$AD$56,8,0)</f>
        <v>3</v>
      </c>
      <c r="I21" s="7">
        <f>VLOOKUP($B21,score!$C$7:$AD$56,9,0)</f>
        <v>5</v>
      </c>
      <c r="J21" s="7">
        <f>VLOOKUP($B21,score!$C$7:$AD$56,10,0)</f>
        <v>5</v>
      </c>
      <c r="K21" s="7">
        <f>VLOOKUP($B21,score!$C$7:$AD$56,11,0)</f>
        <v>5</v>
      </c>
      <c r="L21" s="7">
        <f>VLOOKUP($B21,score!$C$7:$AD$56,12,0)</f>
        <v>3</v>
      </c>
      <c r="M21" s="7">
        <f>VLOOKUP($B21,score!$C$7:$AD$56,13,0)</f>
        <v>6</v>
      </c>
      <c r="N21" s="7">
        <f>VLOOKUP($B21,score!$C$7:$AD$56,14,0)</f>
        <v>2</v>
      </c>
      <c r="O21" s="7">
        <f>VLOOKUP($B21,score!$C$7:$AD$56,15,0)</f>
        <v>6</v>
      </c>
      <c r="P21" s="7">
        <f>VLOOKUP($B21,score!$C$7:$AD$56,16,0)</f>
        <v>3</v>
      </c>
      <c r="Q21" s="7">
        <f>VLOOKUP($B21,score!$C$7:$AD$56,17,0)</f>
        <v>3</v>
      </c>
      <c r="R21" s="7">
        <f>VLOOKUP($B21,score!$C$7:$AD$56,18,0)</f>
        <v>4</v>
      </c>
      <c r="S21" s="7">
        <f>VLOOKUP($B21,score!$C$7:$AD$56,19,0)</f>
        <v>4</v>
      </c>
      <c r="T21" s="7">
        <f>VLOOKUP($B21,score!$C$7:$AD$56,20,0)</f>
        <v>5</v>
      </c>
      <c r="U21" s="7">
        <f>VLOOKUP($B21,score!$C$7:$AD$56,21,0)</f>
        <v>3</v>
      </c>
      <c r="V21" s="7">
        <f>VLOOKUP($B21,score!$C$7:$AD$56,22,0)</f>
        <v>5</v>
      </c>
      <c r="W21" s="7">
        <f>VLOOKUP($B21,score!$C$7:$AD$56,23,0)</f>
        <v>3</v>
      </c>
      <c r="X21" s="20">
        <f>VLOOKUP($B21,score!$C$7:$AD$56,24,0)</f>
        <v>73</v>
      </c>
      <c r="Y21" s="20">
        <f>VLOOKUP($B21,score!$C$7:$AD$37,25,0)</f>
        <v>73.000001600000004</v>
      </c>
      <c r="Z21" s="20">
        <f>VLOOKUP($B21,score!$C$7:$AD$56,26,0)</f>
        <v>32.799999999999997</v>
      </c>
      <c r="AA21" s="28">
        <f>VLOOKUP($B21,score!$C$7:$AD$56,27,0)</f>
        <v>56.6</v>
      </c>
      <c r="AB21" s="10">
        <f>VLOOKUP($B21,score!$C$7:$AD$37,28,0)</f>
        <v>56.600001599999999</v>
      </c>
    </row>
    <row r="22" spans="2:28" ht="15" customHeight="1" x14ac:dyDescent="0.4">
      <c r="B22">
        <v>16</v>
      </c>
      <c r="C22" s="26">
        <f>VLOOKUP($B22,score!$C$7:$AD$56,3,FALSE)</f>
        <v>16</v>
      </c>
      <c r="D22" s="27" t="str">
        <f>VLOOKUP($B22,score!$C$7:$AD$56,4,FALSE)</f>
        <v>RADE NARANČIĆ</v>
      </c>
      <c r="E22" s="19">
        <f>VLOOKUP($B22,score!$C$7:$AD$56,5,0)</f>
        <v>7</v>
      </c>
      <c r="F22" s="7">
        <f>VLOOKUP($B22,score!$C$7:$AD$56,6,0)</f>
        <v>5</v>
      </c>
      <c r="G22" s="7">
        <f>VLOOKUP($B22,score!$C$7:$AD$56,7,0)</f>
        <v>3</v>
      </c>
      <c r="H22" s="7">
        <f>VLOOKUP($B22,score!$C$7:$AD$56,8,0)</f>
        <v>3</v>
      </c>
      <c r="I22" s="7">
        <f>VLOOKUP($B22,score!$C$7:$AD$56,9,0)</f>
        <v>4</v>
      </c>
      <c r="J22" s="7">
        <f>VLOOKUP($B22,score!$C$7:$AD$56,10,0)</f>
        <v>5</v>
      </c>
      <c r="K22" s="7">
        <f>VLOOKUP($B22,score!$C$7:$AD$56,11,0)</f>
        <v>4</v>
      </c>
      <c r="L22" s="7">
        <f>VLOOKUP($B22,score!$C$7:$AD$56,12,0)</f>
        <v>4</v>
      </c>
      <c r="M22" s="7">
        <f>VLOOKUP($B22,score!$C$7:$AD$56,13,0)</f>
        <v>5</v>
      </c>
      <c r="N22" s="7">
        <f>VLOOKUP($B22,score!$C$7:$AD$56,14,0)</f>
        <v>3</v>
      </c>
      <c r="O22" s="7">
        <f>VLOOKUP($B22,score!$C$7:$AD$56,15,0)</f>
        <v>5</v>
      </c>
      <c r="P22" s="7">
        <f>VLOOKUP($B22,score!$C$7:$AD$56,16,0)</f>
        <v>3</v>
      </c>
      <c r="Q22" s="7">
        <f>VLOOKUP($B22,score!$C$7:$AD$56,17,0)</f>
        <v>4</v>
      </c>
      <c r="R22" s="7">
        <f>VLOOKUP($B22,score!$C$7:$AD$56,18,0)</f>
        <v>5</v>
      </c>
      <c r="S22" s="7">
        <f>VLOOKUP($B22,score!$C$7:$AD$56,19,0)</f>
        <v>5</v>
      </c>
      <c r="T22" s="7">
        <f>VLOOKUP($B22,score!$C$7:$AD$56,20,0)</f>
        <v>5</v>
      </c>
      <c r="U22" s="7">
        <f>VLOOKUP($B22,score!$C$7:$AD$56,21,0)</f>
        <v>4</v>
      </c>
      <c r="V22" s="7">
        <f>VLOOKUP($B22,score!$C$7:$AD$56,22,0)</f>
        <v>4</v>
      </c>
      <c r="W22" s="7">
        <f>VLOOKUP($B22,score!$C$7:$AD$56,23,0)</f>
        <v>2</v>
      </c>
      <c r="X22" s="20">
        <f>VLOOKUP($B22,score!$C$7:$AD$56,24,0)</f>
        <v>73</v>
      </c>
      <c r="Y22" s="20">
        <f>VLOOKUP($B22,score!$C$7:$AD$37,25,0)</f>
        <v>73.000001999999995</v>
      </c>
      <c r="Z22" s="20">
        <f>VLOOKUP($B22,score!$C$7:$AD$56,26,0)</f>
        <v>31.8</v>
      </c>
      <c r="AA22" s="28">
        <f>VLOOKUP($B22,score!$C$7:$AD$56,27,0)</f>
        <v>57.1</v>
      </c>
      <c r="AB22" s="10">
        <f>VLOOKUP($B22,score!$C$7:$AD$37,28,0)</f>
        <v>57.100002000000003</v>
      </c>
    </row>
    <row r="23" spans="2:28" ht="15" customHeight="1" x14ac:dyDescent="0.4">
      <c r="B23">
        <v>17</v>
      </c>
      <c r="C23" s="26">
        <f>VLOOKUP($B23,score!$C$7:$AD$56,3,FALSE)</f>
        <v>17</v>
      </c>
      <c r="D23" s="27" t="str">
        <f>VLOOKUP($B23,score!$C$7:$AD$56,4,FALSE)</f>
        <v>VASJA BAJC</v>
      </c>
      <c r="E23" s="19">
        <f>VLOOKUP($B23,score!$C$7:$AD$56,5,0)</f>
        <v>5</v>
      </c>
      <c r="F23" s="7">
        <f>VLOOKUP($B23,score!$C$7:$AD$56,6,0)</f>
        <v>4</v>
      </c>
      <c r="G23" s="7">
        <f>VLOOKUP($B23,score!$C$7:$AD$56,7,0)</f>
        <v>4</v>
      </c>
      <c r="H23" s="7">
        <f>VLOOKUP($B23,score!$C$7:$AD$56,8,0)</f>
        <v>3</v>
      </c>
      <c r="I23" s="7">
        <f>VLOOKUP($B23,score!$C$7:$AD$56,9,0)</f>
        <v>4</v>
      </c>
      <c r="J23" s="7">
        <f>VLOOKUP($B23,score!$C$7:$AD$56,10,0)</f>
        <v>3</v>
      </c>
      <c r="K23" s="7">
        <f>VLOOKUP($B23,score!$C$7:$AD$56,11,0)</f>
        <v>4</v>
      </c>
      <c r="L23" s="7">
        <f>VLOOKUP($B23,score!$C$7:$AD$56,12,0)</f>
        <v>3</v>
      </c>
      <c r="M23" s="7">
        <f>VLOOKUP($B23,score!$C$7:$AD$56,13,0)</f>
        <v>4</v>
      </c>
      <c r="N23" s="7">
        <f>VLOOKUP($B23,score!$C$7:$AD$56,14,0)</f>
        <v>2</v>
      </c>
      <c r="O23" s="7">
        <f>VLOOKUP($B23,score!$C$7:$AD$56,15,0)</f>
        <v>4</v>
      </c>
      <c r="P23" s="7">
        <f>VLOOKUP($B23,score!$C$7:$AD$56,16,0)</f>
        <v>2</v>
      </c>
      <c r="Q23" s="7">
        <f>VLOOKUP($B23,score!$C$7:$AD$56,17,0)</f>
        <v>3</v>
      </c>
      <c r="R23" s="7">
        <f>VLOOKUP($B23,score!$C$7:$AD$56,18,0)</f>
        <v>5</v>
      </c>
      <c r="S23" s="7">
        <f>VLOOKUP($B23,score!$C$7:$AD$56,19,0)</f>
        <v>4</v>
      </c>
      <c r="T23" s="7">
        <f>VLOOKUP($B23,score!$C$7:$AD$56,20,0)</f>
        <v>4</v>
      </c>
      <c r="U23" s="7">
        <f>VLOOKUP($B23,score!$C$7:$AD$56,21,0)</f>
        <v>4</v>
      </c>
      <c r="V23" s="7">
        <f>VLOOKUP($B23,score!$C$7:$AD$56,22,0)</f>
        <v>4</v>
      </c>
      <c r="W23" s="7">
        <f>VLOOKUP($B23,score!$C$7:$AD$56,23,0)</f>
        <v>3</v>
      </c>
      <c r="X23" s="20">
        <f>VLOOKUP($B23,score!$C$7:$AD$56,24,0)</f>
        <v>64</v>
      </c>
      <c r="Y23" s="20">
        <f>VLOOKUP($B23,score!$C$7:$AD$37,25,0)</f>
        <v>64.000002300000006</v>
      </c>
      <c r="Z23" s="20">
        <f>VLOOKUP($B23,score!$C$7:$AD$56,26,0)</f>
        <v>13.2</v>
      </c>
      <c r="AA23" s="28">
        <f>VLOOKUP($B23,score!$C$7:$AD$56,27,0)</f>
        <v>57.4</v>
      </c>
      <c r="AB23" s="10">
        <f>VLOOKUP($B23,score!$C$7:$AD$37,28,0)</f>
        <v>57.400002299999997</v>
      </c>
    </row>
    <row r="24" spans="2:28" ht="15" customHeight="1" x14ac:dyDescent="0.4">
      <c r="B24">
        <v>18</v>
      </c>
      <c r="C24" s="26">
        <f>VLOOKUP($B24,score!$C$7:$AD$56,3,FALSE)</f>
        <v>18</v>
      </c>
      <c r="D24" s="27" t="str">
        <f>VLOOKUP($B24,score!$C$7:$AD$56,4,FALSE)</f>
        <v>JANEZ SAJE</v>
      </c>
      <c r="E24" s="19">
        <f>VLOOKUP($B24,score!$C$7:$AD$56,5,0)</f>
        <v>3</v>
      </c>
      <c r="F24" s="7">
        <f>VLOOKUP($B24,score!$C$7:$AD$56,6,0)</f>
        <v>4</v>
      </c>
      <c r="G24" s="7">
        <f>VLOOKUP($B24,score!$C$7:$AD$56,7,0)</f>
        <v>3</v>
      </c>
      <c r="H24" s="7">
        <f>VLOOKUP($B24,score!$C$7:$AD$56,8,0)</f>
        <v>3</v>
      </c>
      <c r="I24" s="7">
        <f>VLOOKUP($B24,score!$C$7:$AD$56,9,0)</f>
        <v>5</v>
      </c>
      <c r="J24" s="7">
        <f>VLOOKUP($B24,score!$C$7:$AD$56,10,0)</f>
        <v>4</v>
      </c>
      <c r="K24" s="7">
        <f>VLOOKUP($B24,score!$C$7:$AD$56,11,0)</f>
        <v>4</v>
      </c>
      <c r="L24" s="7">
        <f>VLOOKUP($B24,score!$C$7:$AD$56,12,0)</f>
        <v>3</v>
      </c>
      <c r="M24" s="7">
        <f>VLOOKUP($B24,score!$C$7:$AD$56,13,0)</f>
        <v>4</v>
      </c>
      <c r="N24" s="7">
        <f>VLOOKUP($B24,score!$C$7:$AD$56,14,0)</f>
        <v>3</v>
      </c>
      <c r="O24" s="7">
        <f>VLOOKUP($B24,score!$C$7:$AD$56,15,0)</f>
        <v>4</v>
      </c>
      <c r="P24" s="7">
        <f>VLOOKUP($B24,score!$C$7:$AD$56,16,0)</f>
        <v>3</v>
      </c>
      <c r="Q24" s="7">
        <f>VLOOKUP($B24,score!$C$7:$AD$56,17,0)</f>
        <v>3</v>
      </c>
      <c r="R24" s="7">
        <f>VLOOKUP($B24,score!$C$7:$AD$56,18,0)</f>
        <v>4</v>
      </c>
      <c r="S24" s="7">
        <f>VLOOKUP($B24,score!$C$7:$AD$56,19,0)</f>
        <v>5</v>
      </c>
      <c r="T24" s="7">
        <f>VLOOKUP($B24,score!$C$7:$AD$56,20,0)</f>
        <v>3</v>
      </c>
      <c r="U24" s="7">
        <f>VLOOKUP($B24,score!$C$7:$AD$56,21,0)</f>
        <v>4</v>
      </c>
      <c r="V24" s="7">
        <f>VLOOKUP($B24,score!$C$7:$AD$56,22,0)</f>
        <v>5</v>
      </c>
      <c r="W24" s="7">
        <f>VLOOKUP($B24,score!$C$7:$AD$56,23,0)</f>
        <v>3</v>
      </c>
      <c r="X24" s="20">
        <f>VLOOKUP($B24,score!$C$7:$AD$56,24,0)</f>
        <v>67</v>
      </c>
      <c r="Y24" s="20" t="e">
        <f>VLOOKUP($B24,score!$C$7:$AD$37,25,0)</f>
        <v>#N/A</v>
      </c>
      <c r="Z24" s="20">
        <f>VLOOKUP($B24,score!$C$7:$AD$56,26,0)</f>
        <v>18.7</v>
      </c>
      <c r="AA24" s="28">
        <f>VLOOKUP($B24,score!$C$7:$AD$56,27,0)</f>
        <v>57.65</v>
      </c>
      <c r="AB24" s="10" t="e">
        <f>VLOOKUP($B24,score!$C$7:$AD$37,28,0)</f>
        <v>#N/A</v>
      </c>
    </row>
    <row r="25" spans="2:28" ht="15" customHeight="1" x14ac:dyDescent="0.4">
      <c r="B25">
        <v>19</v>
      </c>
      <c r="C25" s="26">
        <f>VLOOKUP($B25,score!$C$7:$AD$56,3,FALSE)</f>
        <v>19</v>
      </c>
      <c r="D25" s="27" t="str">
        <f>VLOOKUP($B25,score!$C$7:$AD$56,4,FALSE)</f>
        <v>MAJDA LAZAR</v>
      </c>
      <c r="E25" s="19">
        <f>VLOOKUP($B25,score!$C$7:$AD$56,5,0)</f>
        <v>8</v>
      </c>
      <c r="F25" s="7">
        <f>VLOOKUP($B25,score!$C$7:$AD$56,6,0)</f>
        <v>6</v>
      </c>
      <c r="G25" s="7">
        <f>VLOOKUP($B25,score!$C$7:$AD$56,7,0)</f>
        <v>3</v>
      </c>
      <c r="H25" s="7">
        <f>VLOOKUP($B25,score!$C$7:$AD$56,8,0)</f>
        <v>3</v>
      </c>
      <c r="I25" s="7">
        <f>VLOOKUP($B25,score!$C$7:$AD$56,9,0)</f>
        <v>4</v>
      </c>
      <c r="J25" s="7">
        <f>VLOOKUP($B25,score!$C$7:$AD$56,10,0)</f>
        <v>5</v>
      </c>
      <c r="K25" s="7">
        <f>VLOOKUP($B25,score!$C$7:$AD$56,11,0)</f>
        <v>5</v>
      </c>
      <c r="L25" s="7">
        <f>VLOOKUP($B25,score!$C$7:$AD$56,12,0)</f>
        <v>3</v>
      </c>
      <c r="M25" s="7">
        <f>VLOOKUP($B25,score!$C$7:$AD$56,13,0)</f>
        <v>6</v>
      </c>
      <c r="N25" s="7">
        <f>VLOOKUP($B25,score!$C$7:$AD$56,14,0)</f>
        <v>3</v>
      </c>
      <c r="O25" s="7">
        <f>VLOOKUP($B25,score!$C$7:$AD$56,15,0)</f>
        <v>4</v>
      </c>
      <c r="P25" s="7">
        <f>VLOOKUP($B25,score!$C$7:$AD$56,16,0)</f>
        <v>2</v>
      </c>
      <c r="Q25" s="7">
        <f>VLOOKUP($B25,score!$C$7:$AD$56,17,0)</f>
        <v>3</v>
      </c>
      <c r="R25" s="7">
        <f>VLOOKUP($B25,score!$C$7:$AD$56,18,0)</f>
        <v>4</v>
      </c>
      <c r="S25" s="7">
        <f>VLOOKUP($B25,score!$C$7:$AD$56,19,0)</f>
        <v>5</v>
      </c>
      <c r="T25" s="7">
        <f>VLOOKUP($B25,score!$C$7:$AD$56,20,0)</f>
        <v>5</v>
      </c>
      <c r="U25" s="7">
        <f>VLOOKUP($B25,score!$C$7:$AD$56,21,0)</f>
        <v>3</v>
      </c>
      <c r="V25" s="7">
        <f>VLOOKUP($B25,score!$C$7:$AD$56,22,0)</f>
        <v>6</v>
      </c>
      <c r="W25" s="7">
        <f>VLOOKUP($B25,score!$C$7:$AD$56,23,0)</f>
        <v>3</v>
      </c>
      <c r="X25" s="20">
        <f>VLOOKUP($B25,score!$C$7:$AD$56,24,0)</f>
        <v>73</v>
      </c>
      <c r="Y25" s="20" t="e">
        <f>VLOOKUP($B25,score!$C$7:$AD$37,25,0)</f>
        <v>#N/A</v>
      </c>
      <c r="Z25" s="20">
        <f>VLOOKUP($B25,score!$C$7:$AD$56,26,0)</f>
        <v>28.4</v>
      </c>
      <c r="AA25" s="28">
        <f>VLOOKUP($B25,score!$C$7:$AD$56,27,0)</f>
        <v>58.8</v>
      </c>
      <c r="AB25" s="10" t="e">
        <f>VLOOKUP($B25,score!$C$7:$AD$37,28,0)</f>
        <v>#N/A</v>
      </c>
    </row>
    <row r="26" spans="2:28" ht="15" customHeight="1" x14ac:dyDescent="0.4">
      <c r="B26">
        <v>20</v>
      </c>
      <c r="C26" s="26">
        <f>VLOOKUP($B26,score!$C$7:$AD$56,3,FALSE)</f>
        <v>20</v>
      </c>
      <c r="D26" s="27" t="str">
        <f>VLOOKUP($B26,score!$C$7:$AD$56,4,FALSE)</f>
        <v>VLADIMIR GUROV</v>
      </c>
      <c r="E26" s="19">
        <f>VLOOKUP($B26,score!$C$7:$AD$56,5,0)</f>
        <v>4</v>
      </c>
      <c r="F26" s="7">
        <f>VLOOKUP($B26,score!$C$7:$AD$56,6,0)</f>
        <v>5</v>
      </c>
      <c r="G26" s="7">
        <f>VLOOKUP($B26,score!$C$7:$AD$56,7,0)</f>
        <v>4</v>
      </c>
      <c r="H26" s="7">
        <f>VLOOKUP($B26,score!$C$7:$AD$56,8,0)</f>
        <v>3</v>
      </c>
      <c r="I26" s="7">
        <f>VLOOKUP($B26,score!$C$7:$AD$56,9,0)</f>
        <v>5</v>
      </c>
      <c r="J26" s="7">
        <f>VLOOKUP($B26,score!$C$7:$AD$56,10,0)</f>
        <v>5</v>
      </c>
      <c r="K26" s="7">
        <f>VLOOKUP($B26,score!$C$7:$AD$56,11,0)</f>
        <v>4</v>
      </c>
      <c r="L26" s="7">
        <f>VLOOKUP($B26,score!$C$7:$AD$56,12,0)</f>
        <v>3</v>
      </c>
      <c r="M26" s="7">
        <f>VLOOKUP($B26,score!$C$7:$AD$56,13,0)</f>
        <v>4</v>
      </c>
      <c r="N26" s="7">
        <f>VLOOKUP($B26,score!$C$7:$AD$56,14,0)</f>
        <v>3</v>
      </c>
      <c r="O26" s="7">
        <f>VLOOKUP($B26,score!$C$7:$AD$56,15,0)</f>
        <v>5</v>
      </c>
      <c r="P26" s="7">
        <f>VLOOKUP($B26,score!$C$7:$AD$56,16,0)</f>
        <v>3</v>
      </c>
      <c r="Q26" s="7">
        <f>VLOOKUP($B26,score!$C$7:$AD$56,17,0)</f>
        <v>4</v>
      </c>
      <c r="R26" s="7">
        <f>VLOOKUP($B26,score!$C$7:$AD$56,18,0)</f>
        <v>5</v>
      </c>
      <c r="S26" s="7">
        <f>VLOOKUP($B26,score!$C$7:$AD$56,19,0)</f>
        <v>5</v>
      </c>
      <c r="T26" s="7">
        <f>VLOOKUP($B26,score!$C$7:$AD$56,20,0)</f>
        <v>5</v>
      </c>
      <c r="U26" s="7">
        <f>VLOOKUP($B26,score!$C$7:$AD$56,21,0)</f>
        <v>3</v>
      </c>
      <c r="V26" s="7">
        <f>VLOOKUP($B26,score!$C$7:$AD$56,22,0)</f>
        <v>4</v>
      </c>
      <c r="W26" s="7">
        <f>VLOOKUP($B26,score!$C$7:$AD$56,23,0)</f>
        <v>3</v>
      </c>
      <c r="X26" s="20">
        <f>VLOOKUP($B26,score!$C$7:$AD$56,24,0)</f>
        <v>73</v>
      </c>
      <c r="Y26" s="20" t="e">
        <f>VLOOKUP($B26,score!$C$7:$AD$37,25,0)</f>
        <v>#N/A</v>
      </c>
      <c r="Z26" s="20">
        <f>VLOOKUP($B26,score!$C$7:$AD$56,26,0)</f>
        <v>27.3</v>
      </c>
      <c r="AA26" s="28">
        <f>VLOOKUP($B26,score!$C$7:$AD$56,27,0)</f>
        <v>59.35</v>
      </c>
      <c r="AB26" s="10" t="e">
        <f>VLOOKUP($B26,score!$C$7:$AD$37,28,0)</f>
        <v>#N/A</v>
      </c>
    </row>
    <row r="27" spans="2:28" ht="15" customHeight="1" x14ac:dyDescent="0.4">
      <c r="B27">
        <v>21</v>
      </c>
      <c r="C27" s="26">
        <f>VLOOKUP($B27,score!$C$7:$AD$56,3,FALSE)</f>
        <v>21</v>
      </c>
      <c r="D27" s="27" t="str">
        <f>VLOOKUP($B27,score!$C$7:$AD$56,4,FALSE)</f>
        <v>NIKA ZALAZNIK</v>
      </c>
      <c r="E27" s="19">
        <f>VLOOKUP($B27,score!$C$7:$AD$56,5,0)</f>
        <v>8</v>
      </c>
      <c r="F27" s="7">
        <f>VLOOKUP($B27,score!$C$7:$AD$56,6,0)</f>
        <v>5</v>
      </c>
      <c r="G27" s="7">
        <f>VLOOKUP($B27,score!$C$7:$AD$56,7,0)</f>
        <v>5</v>
      </c>
      <c r="H27" s="7">
        <f>VLOOKUP($B27,score!$C$7:$AD$56,8,0)</f>
        <v>3</v>
      </c>
      <c r="I27" s="7">
        <f>VLOOKUP($B27,score!$C$7:$AD$56,9,0)</f>
        <v>5</v>
      </c>
      <c r="J27" s="7">
        <f>VLOOKUP($B27,score!$C$7:$AD$56,10,0)</f>
        <v>4</v>
      </c>
      <c r="K27" s="7">
        <f>VLOOKUP($B27,score!$C$7:$AD$56,11,0)</f>
        <v>5</v>
      </c>
      <c r="L27" s="7">
        <f>VLOOKUP($B27,score!$C$7:$AD$56,12,0)</f>
        <v>4</v>
      </c>
      <c r="M27" s="7">
        <f>VLOOKUP($B27,score!$C$7:$AD$56,13,0)</f>
        <v>7</v>
      </c>
      <c r="N27" s="7">
        <f>VLOOKUP($B27,score!$C$7:$AD$56,14,0)</f>
        <v>3</v>
      </c>
      <c r="O27" s="7">
        <f>VLOOKUP($B27,score!$C$7:$AD$56,15,0)</f>
        <v>6</v>
      </c>
      <c r="P27" s="7">
        <f>VLOOKUP($B27,score!$C$7:$AD$56,16,0)</f>
        <v>4</v>
      </c>
      <c r="Q27" s="7">
        <f>VLOOKUP($B27,score!$C$7:$AD$56,17,0)</f>
        <v>4</v>
      </c>
      <c r="R27" s="7">
        <f>VLOOKUP($B27,score!$C$7:$AD$56,18,0)</f>
        <v>6</v>
      </c>
      <c r="S27" s="7">
        <f>VLOOKUP($B27,score!$C$7:$AD$56,19,0)</f>
        <v>5</v>
      </c>
      <c r="T27" s="7">
        <f>VLOOKUP($B27,score!$C$7:$AD$56,20,0)</f>
        <v>5</v>
      </c>
      <c r="U27" s="7">
        <f>VLOOKUP($B27,score!$C$7:$AD$56,21,0)</f>
        <v>4</v>
      </c>
      <c r="V27" s="7">
        <f>VLOOKUP($B27,score!$C$7:$AD$56,22,0)</f>
        <v>5</v>
      </c>
      <c r="W27" s="7">
        <f>VLOOKUP($B27,score!$C$7:$AD$56,23,0)</f>
        <v>2</v>
      </c>
      <c r="X27" s="20">
        <f>VLOOKUP($B27,score!$C$7:$AD$56,24,0)</f>
        <v>82</v>
      </c>
      <c r="Y27" s="20">
        <f>VLOOKUP($B27,score!$C$7:$AD$37,25,0)</f>
        <v>82.000002899999998</v>
      </c>
      <c r="Z27" s="20">
        <f>VLOOKUP($B27,score!$C$7:$AD$56,26,0)</f>
        <v>43.9</v>
      </c>
      <c r="AA27" s="28">
        <f>VLOOKUP($B27,score!$C$7:$AD$56,27,0)</f>
        <v>60.05</v>
      </c>
      <c r="AB27" s="10">
        <f>VLOOKUP($B27,score!$C$7:$AD$37,28,0)</f>
        <v>60.050002899999996</v>
      </c>
    </row>
    <row r="28" spans="2:28" ht="15" customHeight="1" x14ac:dyDescent="0.4">
      <c r="B28">
        <v>22</v>
      </c>
      <c r="C28" s="26">
        <f>VLOOKUP($B28,score!$C$7:$AD$56,3,FALSE)</f>
        <v>22</v>
      </c>
      <c r="D28" s="27" t="str">
        <f>VLOOKUP($B28,score!$C$7:$AD$56,4,FALSE)</f>
        <v>FRANCI KUNŠIČ</v>
      </c>
      <c r="E28" s="19">
        <f>VLOOKUP($B28,score!$C$7:$AD$56,5,0)</f>
        <v>5</v>
      </c>
      <c r="F28" s="7">
        <f>VLOOKUP($B28,score!$C$7:$AD$56,6,0)</f>
        <v>5</v>
      </c>
      <c r="G28" s="7">
        <f>VLOOKUP($B28,score!$C$7:$AD$56,7,0)</f>
        <v>4</v>
      </c>
      <c r="H28" s="7">
        <f>VLOOKUP($B28,score!$C$7:$AD$56,8,0)</f>
        <v>4</v>
      </c>
      <c r="I28" s="7">
        <f>VLOOKUP($B28,score!$C$7:$AD$56,9,0)</f>
        <v>3</v>
      </c>
      <c r="J28" s="7">
        <f>VLOOKUP($B28,score!$C$7:$AD$56,10,0)</f>
        <v>5</v>
      </c>
      <c r="K28" s="7">
        <f>VLOOKUP($B28,score!$C$7:$AD$56,11,0)</f>
        <v>4</v>
      </c>
      <c r="L28" s="7">
        <f>VLOOKUP($B28,score!$C$7:$AD$56,12,0)</f>
        <v>3</v>
      </c>
      <c r="M28" s="7">
        <f>VLOOKUP($B28,score!$C$7:$AD$56,13,0)</f>
        <v>5</v>
      </c>
      <c r="N28" s="7">
        <f>VLOOKUP($B28,score!$C$7:$AD$56,14,0)</f>
        <v>3</v>
      </c>
      <c r="O28" s="7">
        <f>VLOOKUP($B28,score!$C$7:$AD$56,15,0)</f>
        <v>4</v>
      </c>
      <c r="P28" s="7">
        <f>VLOOKUP($B28,score!$C$7:$AD$56,16,0)</f>
        <v>4</v>
      </c>
      <c r="Q28" s="7">
        <f>VLOOKUP($B28,score!$C$7:$AD$56,17,0)</f>
        <v>4</v>
      </c>
      <c r="R28" s="7">
        <f>VLOOKUP($B28,score!$C$7:$AD$56,18,0)</f>
        <v>5</v>
      </c>
      <c r="S28" s="7">
        <f>VLOOKUP($B28,score!$C$7:$AD$56,19,0)</f>
        <v>4</v>
      </c>
      <c r="T28" s="7">
        <f>VLOOKUP($B28,score!$C$7:$AD$56,20,0)</f>
        <v>5</v>
      </c>
      <c r="U28" s="7">
        <f>VLOOKUP($B28,score!$C$7:$AD$56,21,0)</f>
        <v>3</v>
      </c>
      <c r="V28" s="7">
        <f>VLOOKUP($B28,score!$C$7:$AD$56,22,0)</f>
        <v>5</v>
      </c>
      <c r="W28" s="7">
        <f>VLOOKUP($B28,score!$C$7:$AD$56,23,0)</f>
        <v>2</v>
      </c>
      <c r="X28" s="20">
        <f>VLOOKUP($B28,score!$C$7:$AD$56,24,0)</f>
        <v>72</v>
      </c>
      <c r="Y28" s="20">
        <f>VLOOKUP($B28,score!$C$7:$AD$37,25,0)</f>
        <v>72.000002499999994</v>
      </c>
      <c r="Z28" s="20">
        <f>VLOOKUP($B28,score!$C$7:$AD$56,26,0)</f>
        <v>23.3</v>
      </c>
      <c r="AA28" s="28">
        <f>VLOOKUP($B28,score!$C$7:$AD$56,27,0)</f>
        <v>60.35</v>
      </c>
      <c r="AB28" s="10">
        <f>VLOOKUP($B28,score!$C$7:$AD$37,28,0)</f>
        <v>60.350002500000002</v>
      </c>
    </row>
    <row r="29" spans="2:28" ht="15" customHeight="1" x14ac:dyDescent="0.4">
      <c r="B29">
        <v>23</v>
      </c>
      <c r="C29" s="26">
        <f>VLOOKUP($B29,score!$C$7:$AD$56,3,FALSE)</f>
        <v>23</v>
      </c>
      <c r="D29" s="27" t="str">
        <f>VLOOKUP($B29,score!$C$7:$AD$56,4,FALSE)</f>
        <v>MAJA REBOLJ</v>
      </c>
      <c r="E29" s="19">
        <f>VLOOKUP($B29,score!$C$7:$AD$56,5,0)</f>
        <v>4</v>
      </c>
      <c r="F29" s="7">
        <f>VLOOKUP($B29,score!$C$7:$AD$56,6,0)</f>
        <v>5</v>
      </c>
      <c r="G29" s="7">
        <f>VLOOKUP($B29,score!$C$7:$AD$56,7,0)</f>
        <v>4</v>
      </c>
      <c r="H29" s="7">
        <f>VLOOKUP($B29,score!$C$7:$AD$56,8,0)</f>
        <v>3</v>
      </c>
      <c r="I29" s="7">
        <f>VLOOKUP($B29,score!$C$7:$AD$56,9,0)</f>
        <v>5</v>
      </c>
      <c r="J29" s="7">
        <f>VLOOKUP($B29,score!$C$7:$AD$56,10,0)</f>
        <v>5</v>
      </c>
      <c r="K29" s="7">
        <f>VLOOKUP($B29,score!$C$7:$AD$56,11,0)</f>
        <v>5</v>
      </c>
      <c r="L29" s="7">
        <f>VLOOKUP($B29,score!$C$7:$AD$56,12,0)</f>
        <v>3</v>
      </c>
      <c r="M29" s="7">
        <f>VLOOKUP($B29,score!$C$7:$AD$56,13,0)</f>
        <v>5</v>
      </c>
      <c r="N29" s="7">
        <f>VLOOKUP($B29,score!$C$7:$AD$56,14,0)</f>
        <v>2</v>
      </c>
      <c r="O29" s="7">
        <f>VLOOKUP($B29,score!$C$7:$AD$56,15,0)</f>
        <v>5</v>
      </c>
      <c r="P29" s="7">
        <f>VLOOKUP($B29,score!$C$7:$AD$56,16,0)</f>
        <v>4</v>
      </c>
      <c r="Q29" s="7">
        <f>VLOOKUP($B29,score!$C$7:$AD$56,17,0)</f>
        <v>3</v>
      </c>
      <c r="R29" s="7">
        <f>VLOOKUP($B29,score!$C$7:$AD$56,18,0)</f>
        <v>4</v>
      </c>
      <c r="S29" s="7">
        <f>VLOOKUP($B29,score!$C$7:$AD$56,19,0)</f>
        <v>5</v>
      </c>
      <c r="T29" s="7">
        <f>VLOOKUP($B29,score!$C$7:$AD$56,20,0)</f>
        <v>5</v>
      </c>
      <c r="U29" s="7">
        <f>VLOOKUP($B29,score!$C$7:$AD$56,21,0)</f>
        <v>3</v>
      </c>
      <c r="V29" s="7">
        <f>VLOOKUP($B29,score!$C$7:$AD$56,22,0)</f>
        <v>4</v>
      </c>
      <c r="W29" s="7">
        <f>VLOOKUP($B29,score!$C$7:$AD$56,23,0)</f>
        <v>4</v>
      </c>
      <c r="X29" s="20">
        <f>VLOOKUP($B29,score!$C$7:$AD$56,24,0)</f>
        <v>74</v>
      </c>
      <c r="Y29" s="20">
        <f>VLOOKUP($B29,score!$C$7:$AD$37,25,0)</f>
        <v>74.000003199999995</v>
      </c>
      <c r="Z29" s="20">
        <f>VLOOKUP($B29,score!$C$7:$AD$56,26,0)</f>
        <v>25</v>
      </c>
      <c r="AA29" s="28">
        <f>VLOOKUP($B29,score!$C$7:$AD$56,27,0)</f>
        <v>61.5</v>
      </c>
      <c r="AB29" s="10">
        <f>VLOOKUP($B29,score!$C$7:$AD$37,28,0)</f>
        <v>61.500003200000002</v>
      </c>
    </row>
    <row r="30" spans="2:28" ht="15" customHeight="1" x14ac:dyDescent="0.4">
      <c r="B30">
        <v>24</v>
      </c>
      <c r="C30" s="26">
        <f>VLOOKUP($B30,score!$C$7:$AD$56,3,FALSE)</f>
        <v>24</v>
      </c>
      <c r="D30" s="27" t="str">
        <f>VLOOKUP($B30,score!$C$7:$AD$56,4,FALSE)</f>
        <v>BOŽA ČUK</v>
      </c>
      <c r="E30" s="19">
        <f>VLOOKUP($B30,score!$C$7:$AD$56,5,0)</f>
        <v>5</v>
      </c>
      <c r="F30" s="7">
        <f>VLOOKUP($B30,score!$C$7:$AD$56,6,0)</f>
        <v>4</v>
      </c>
      <c r="G30" s="7">
        <f>VLOOKUP($B30,score!$C$7:$AD$56,7,0)</f>
        <v>3</v>
      </c>
      <c r="H30" s="7">
        <f>VLOOKUP($B30,score!$C$7:$AD$56,8,0)</f>
        <v>4</v>
      </c>
      <c r="I30" s="7">
        <f>VLOOKUP($B30,score!$C$7:$AD$56,9,0)</f>
        <v>5</v>
      </c>
      <c r="J30" s="7">
        <f>VLOOKUP($B30,score!$C$7:$AD$56,10,0)</f>
        <v>4</v>
      </c>
      <c r="K30" s="7">
        <f>VLOOKUP($B30,score!$C$7:$AD$56,11,0)</f>
        <v>5</v>
      </c>
      <c r="L30" s="7">
        <f>VLOOKUP($B30,score!$C$7:$AD$56,12,0)</f>
        <v>3</v>
      </c>
      <c r="M30" s="7">
        <f>VLOOKUP($B30,score!$C$7:$AD$56,13,0)</f>
        <v>5</v>
      </c>
      <c r="N30" s="7">
        <f>VLOOKUP($B30,score!$C$7:$AD$56,14,0)</f>
        <v>4</v>
      </c>
      <c r="O30" s="7">
        <f>VLOOKUP($B30,score!$C$7:$AD$56,15,0)</f>
        <v>4</v>
      </c>
      <c r="P30" s="7">
        <f>VLOOKUP($B30,score!$C$7:$AD$56,16,0)</f>
        <v>4</v>
      </c>
      <c r="Q30" s="7">
        <f>VLOOKUP($B30,score!$C$7:$AD$56,17,0)</f>
        <v>3</v>
      </c>
      <c r="R30" s="7">
        <f>VLOOKUP($B30,score!$C$7:$AD$56,18,0)</f>
        <v>6</v>
      </c>
      <c r="S30" s="7">
        <f>VLOOKUP($B30,score!$C$7:$AD$56,19,0)</f>
        <v>5</v>
      </c>
      <c r="T30" s="7">
        <f>VLOOKUP($B30,score!$C$7:$AD$56,20,0)</f>
        <v>5</v>
      </c>
      <c r="U30" s="7">
        <f>VLOOKUP($B30,score!$C$7:$AD$56,21,0)</f>
        <v>3</v>
      </c>
      <c r="V30" s="7">
        <f>VLOOKUP($B30,score!$C$7:$AD$56,22,0)</f>
        <v>6</v>
      </c>
      <c r="W30" s="7">
        <f>VLOOKUP($B30,score!$C$7:$AD$56,23,0)</f>
        <v>4</v>
      </c>
      <c r="X30" s="20">
        <f>VLOOKUP($B30,score!$C$7:$AD$56,24,0)</f>
        <v>77</v>
      </c>
      <c r="Y30" s="20">
        <f>VLOOKUP($B30,score!$C$7:$AD$37,25,0)</f>
        <v>77.000002199999997</v>
      </c>
      <c r="Z30" s="20">
        <f>VLOOKUP($B30,score!$C$7:$AD$56,26,0)</f>
        <v>30.8</v>
      </c>
      <c r="AA30" s="28">
        <f>VLOOKUP($B30,score!$C$7:$AD$56,27,0)</f>
        <v>61.6</v>
      </c>
      <c r="AB30" s="10">
        <f>VLOOKUP($B30,score!$C$7:$AD$37,28,0)</f>
        <v>61.600002199999999</v>
      </c>
    </row>
    <row r="31" spans="2:28" ht="15" customHeight="1" x14ac:dyDescent="0.4">
      <c r="B31">
        <v>25</v>
      </c>
      <c r="C31" s="26">
        <f>VLOOKUP($B31,score!$C$7:$AD$56,3,FALSE)</f>
        <v>25</v>
      </c>
      <c r="D31" s="27" t="str">
        <f>VLOOKUP($B31,score!$C$7:$AD$56,4,FALSE)</f>
        <v>IRENA MUSTER</v>
      </c>
      <c r="E31" s="19">
        <f>VLOOKUP($B31,score!$C$7:$AD$56,5,0)</f>
        <v>7</v>
      </c>
      <c r="F31" s="7">
        <f>VLOOKUP($B31,score!$C$7:$AD$56,6,0)</f>
        <v>5</v>
      </c>
      <c r="G31" s="7">
        <f>VLOOKUP($B31,score!$C$7:$AD$56,7,0)</f>
        <v>3</v>
      </c>
      <c r="H31" s="7">
        <f>VLOOKUP($B31,score!$C$7:$AD$56,8,0)</f>
        <v>3</v>
      </c>
      <c r="I31" s="7">
        <f>VLOOKUP($B31,score!$C$7:$AD$56,9,0)</f>
        <v>4</v>
      </c>
      <c r="J31" s="7">
        <f>VLOOKUP($B31,score!$C$7:$AD$56,10,0)</f>
        <v>5</v>
      </c>
      <c r="K31" s="7">
        <f>VLOOKUP($B31,score!$C$7:$AD$56,11,0)</f>
        <v>5</v>
      </c>
      <c r="L31" s="7">
        <f>VLOOKUP($B31,score!$C$7:$AD$56,12,0)</f>
        <v>4</v>
      </c>
      <c r="M31" s="7">
        <f>VLOOKUP($B31,score!$C$7:$AD$56,13,0)</f>
        <v>6</v>
      </c>
      <c r="N31" s="7">
        <f>VLOOKUP($B31,score!$C$7:$AD$56,14,0)</f>
        <v>3</v>
      </c>
      <c r="O31" s="7">
        <f>VLOOKUP($B31,score!$C$7:$AD$56,15,0)</f>
        <v>5</v>
      </c>
      <c r="P31" s="7">
        <f>VLOOKUP($B31,score!$C$7:$AD$56,16,0)</f>
        <v>2</v>
      </c>
      <c r="Q31" s="7">
        <f>VLOOKUP($B31,score!$C$7:$AD$56,17,0)</f>
        <v>3</v>
      </c>
      <c r="R31" s="7">
        <f>VLOOKUP($B31,score!$C$7:$AD$56,18,0)</f>
        <v>6</v>
      </c>
      <c r="S31" s="7">
        <f>VLOOKUP($B31,score!$C$7:$AD$56,19,0)</f>
        <v>5</v>
      </c>
      <c r="T31" s="7">
        <f>VLOOKUP($B31,score!$C$7:$AD$56,20,0)</f>
        <v>5</v>
      </c>
      <c r="U31" s="7">
        <f>VLOOKUP($B31,score!$C$7:$AD$56,21,0)</f>
        <v>4</v>
      </c>
      <c r="V31" s="7">
        <f>VLOOKUP($B31,score!$C$7:$AD$56,22,0)</f>
        <v>7</v>
      </c>
      <c r="W31" s="7">
        <f>VLOOKUP($B31,score!$C$7:$AD$56,23,0)</f>
        <v>3</v>
      </c>
      <c r="X31" s="20">
        <f>VLOOKUP($B31,score!$C$7:$AD$56,24,0)</f>
        <v>78</v>
      </c>
      <c r="Y31" s="20">
        <f>VLOOKUP($B31,score!$C$7:$AD$37,25,0)</f>
        <v>78.000001699999999</v>
      </c>
      <c r="Z31" s="20">
        <f>VLOOKUP($B31,score!$C$7:$AD$56,26,0)</f>
        <v>31.9</v>
      </c>
      <c r="AA31" s="28">
        <f>VLOOKUP($B31,score!$C$7:$AD$56,27,0)</f>
        <v>62.05</v>
      </c>
      <c r="AB31" s="10">
        <f>VLOOKUP($B31,score!$C$7:$AD$37,28,0)</f>
        <v>62.050001699999996</v>
      </c>
    </row>
    <row r="32" spans="2:28" ht="15" customHeight="1" x14ac:dyDescent="0.4">
      <c r="B32">
        <v>26</v>
      </c>
      <c r="C32" s="26">
        <f>VLOOKUP($B32,score!$C$7:$AD$56,3,FALSE)</f>
        <v>26</v>
      </c>
      <c r="D32" s="27" t="str">
        <f>VLOOKUP($B32,score!$C$7:$AD$56,4,FALSE)</f>
        <v>LUCIJA ZALOKAR</v>
      </c>
      <c r="E32" s="19">
        <f>VLOOKUP($B32,score!$C$7:$AD$56,5,0)</f>
        <v>5</v>
      </c>
      <c r="F32" s="7">
        <f>VLOOKUP($B32,score!$C$7:$AD$56,6,0)</f>
        <v>4</v>
      </c>
      <c r="G32" s="7">
        <f>VLOOKUP($B32,score!$C$7:$AD$56,7,0)</f>
        <v>5</v>
      </c>
      <c r="H32" s="7">
        <f>VLOOKUP($B32,score!$C$7:$AD$56,8,0)</f>
        <v>4</v>
      </c>
      <c r="I32" s="7">
        <f>VLOOKUP($B32,score!$C$7:$AD$56,9,0)</f>
        <v>4</v>
      </c>
      <c r="J32" s="7">
        <f>VLOOKUP($B32,score!$C$7:$AD$56,10,0)</f>
        <v>5</v>
      </c>
      <c r="K32" s="7">
        <f>VLOOKUP($B32,score!$C$7:$AD$56,11,0)</f>
        <v>5</v>
      </c>
      <c r="L32" s="7">
        <f>VLOOKUP($B32,score!$C$7:$AD$56,12,0)</f>
        <v>2</v>
      </c>
      <c r="M32" s="7">
        <f>VLOOKUP($B32,score!$C$7:$AD$56,13,0)</f>
        <v>7</v>
      </c>
      <c r="N32" s="7">
        <f>VLOOKUP($B32,score!$C$7:$AD$56,14,0)</f>
        <v>4</v>
      </c>
      <c r="O32" s="7">
        <f>VLOOKUP($B32,score!$C$7:$AD$56,15,0)</f>
        <v>6</v>
      </c>
      <c r="P32" s="7">
        <f>VLOOKUP($B32,score!$C$7:$AD$56,16,0)</f>
        <v>4</v>
      </c>
      <c r="Q32" s="7">
        <f>VLOOKUP($B32,score!$C$7:$AD$56,17,0)</f>
        <v>4</v>
      </c>
      <c r="R32" s="7">
        <f>VLOOKUP($B32,score!$C$7:$AD$56,18,0)</f>
        <v>4</v>
      </c>
      <c r="S32" s="7">
        <f>VLOOKUP($B32,score!$C$7:$AD$56,19,0)</f>
        <v>4</v>
      </c>
      <c r="T32" s="7">
        <f>VLOOKUP($B32,score!$C$7:$AD$56,20,0)</f>
        <v>4</v>
      </c>
      <c r="U32" s="7">
        <f>VLOOKUP($B32,score!$C$7:$AD$56,21,0)</f>
        <v>4</v>
      </c>
      <c r="V32" s="7">
        <f>VLOOKUP($B32,score!$C$7:$AD$56,22,0)</f>
        <v>6</v>
      </c>
      <c r="W32" s="7">
        <f>VLOOKUP($B32,score!$C$7:$AD$56,23,0)</f>
        <v>3</v>
      </c>
      <c r="X32" s="20">
        <f>VLOOKUP($B32,score!$C$7:$AD$56,24,0)</f>
        <v>79</v>
      </c>
      <c r="Y32" s="20">
        <f>VLOOKUP($B32,score!$C$7:$AD$37,25,0)</f>
        <v>79.000001100000006</v>
      </c>
      <c r="Z32" s="20">
        <f>VLOOKUP($B32,score!$C$7:$AD$56,26,0)</f>
        <v>32.200000000000003</v>
      </c>
      <c r="AA32" s="28">
        <f>VLOOKUP($B32,score!$C$7:$AD$56,27,0)</f>
        <v>62.9</v>
      </c>
      <c r="AB32" s="10">
        <f>VLOOKUP($B32,score!$C$7:$AD$37,28,0)</f>
        <v>62.900001099999997</v>
      </c>
    </row>
    <row r="33" spans="2:28" ht="15" customHeight="1" x14ac:dyDescent="0.4">
      <c r="B33">
        <v>27</v>
      </c>
      <c r="C33" s="26">
        <f>VLOOKUP($B33,score!$C$7:$AD$56,3,FALSE)</f>
        <v>27</v>
      </c>
      <c r="D33" s="27" t="str">
        <f>VLOOKUP($B33,score!$C$7:$AD$56,4,FALSE)</f>
        <v>ANKA PERŠIN</v>
      </c>
      <c r="E33" s="19">
        <f>VLOOKUP($B33,score!$C$7:$AD$56,5,0)</f>
        <v>2</v>
      </c>
      <c r="F33" s="7">
        <f>VLOOKUP($B33,score!$C$7:$AD$56,6,0)</f>
        <v>5</v>
      </c>
      <c r="G33" s="7">
        <f>VLOOKUP($B33,score!$C$7:$AD$56,7,0)</f>
        <v>5</v>
      </c>
      <c r="H33" s="7">
        <f>VLOOKUP($B33,score!$C$7:$AD$56,8,0)</f>
        <v>3</v>
      </c>
      <c r="I33" s="7">
        <f>VLOOKUP($B33,score!$C$7:$AD$56,9,0)</f>
        <v>3</v>
      </c>
      <c r="J33" s="7">
        <f>VLOOKUP($B33,score!$C$7:$AD$56,10,0)</f>
        <v>3</v>
      </c>
      <c r="K33" s="7">
        <f>VLOOKUP($B33,score!$C$7:$AD$56,11,0)</f>
        <v>4</v>
      </c>
      <c r="L33" s="7">
        <f>VLOOKUP($B33,score!$C$7:$AD$56,12,0)</f>
        <v>3</v>
      </c>
      <c r="M33" s="7">
        <f>VLOOKUP($B33,score!$C$7:$AD$56,13,0)</f>
        <v>5</v>
      </c>
      <c r="N33" s="7">
        <f>VLOOKUP($B33,score!$C$7:$AD$56,14,0)</f>
        <v>3</v>
      </c>
      <c r="O33" s="7">
        <f>VLOOKUP($B33,score!$C$7:$AD$56,15,0)</f>
        <v>4</v>
      </c>
      <c r="P33" s="7">
        <f>VLOOKUP($B33,score!$C$7:$AD$56,16,0)</f>
        <v>4</v>
      </c>
      <c r="Q33" s="7">
        <f>VLOOKUP($B33,score!$C$7:$AD$56,17,0)</f>
        <v>3</v>
      </c>
      <c r="R33" s="7">
        <f>VLOOKUP($B33,score!$C$7:$AD$56,18,0)</f>
        <v>4</v>
      </c>
      <c r="S33" s="7">
        <f>VLOOKUP($B33,score!$C$7:$AD$56,19,0)</f>
        <v>7</v>
      </c>
      <c r="T33" s="7">
        <f>VLOOKUP($B33,score!$C$7:$AD$56,20,0)</f>
        <v>5</v>
      </c>
      <c r="U33" s="7">
        <f>VLOOKUP($B33,score!$C$7:$AD$56,21,0)</f>
        <v>3</v>
      </c>
      <c r="V33" s="7">
        <f>VLOOKUP($B33,score!$C$7:$AD$56,22,0)</f>
        <v>5</v>
      </c>
      <c r="W33" s="7">
        <f>VLOOKUP($B33,score!$C$7:$AD$56,23,0)</f>
        <v>4</v>
      </c>
      <c r="X33" s="20">
        <f>VLOOKUP($B33,score!$C$7:$AD$56,24,0)</f>
        <v>73</v>
      </c>
      <c r="Y33" s="20" t="e">
        <f>VLOOKUP($B33,score!$C$7:$AD$37,25,0)</f>
        <v>#N/A</v>
      </c>
      <c r="Z33" s="20">
        <f>VLOOKUP($B33,score!$C$7:$AD$56,26,0)</f>
        <v>18.100000000000001</v>
      </c>
      <c r="AA33" s="28">
        <f>VLOOKUP($B33,score!$C$7:$AD$56,27,0)</f>
        <v>63.95</v>
      </c>
      <c r="AB33" s="10" t="e">
        <f>VLOOKUP($B33,score!$C$7:$AD$37,28,0)</f>
        <v>#N/A</v>
      </c>
    </row>
    <row r="34" spans="2:28" ht="15" customHeight="1" x14ac:dyDescent="0.4">
      <c r="B34">
        <v>28</v>
      </c>
      <c r="C34" s="26">
        <f>VLOOKUP($B34,score!$C$7:$AD$56,3,FALSE)</f>
        <v>28</v>
      </c>
      <c r="D34" s="27" t="str">
        <f>VLOOKUP($B34,score!$C$7:$AD$56,4,FALSE)</f>
        <v>MARKO ROBIČ</v>
      </c>
      <c r="E34" s="19">
        <f>VLOOKUP($B34,score!$C$7:$AD$56,5,0)</f>
        <v>2</v>
      </c>
      <c r="F34" s="7">
        <f>VLOOKUP($B34,score!$C$7:$AD$56,6,0)</f>
        <v>5</v>
      </c>
      <c r="G34" s="7">
        <f>VLOOKUP($B34,score!$C$7:$AD$56,7,0)</f>
        <v>3</v>
      </c>
      <c r="H34" s="7">
        <f>VLOOKUP($B34,score!$C$7:$AD$56,8,0)</f>
        <v>4</v>
      </c>
      <c r="I34" s="7">
        <f>VLOOKUP($B34,score!$C$7:$AD$56,9,0)</f>
        <v>5</v>
      </c>
      <c r="J34" s="7">
        <f>VLOOKUP($B34,score!$C$7:$AD$56,10,0)</f>
        <v>4</v>
      </c>
      <c r="K34" s="7">
        <f>VLOOKUP($B34,score!$C$7:$AD$56,11,0)</f>
        <v>4</v>
      </c>
      <c r="L34" s="7">
        <f>VLOOKUP($B34,score!$C$7:$AD$56,12,0)</f>
        <v>3</v>
      </c>
      <c r="M34" s="7">
        <f>VLOOKUP($B34,score!$C$7:$AD$56,13,0)</f>
        <v>4</v>
      </c>
      <c r="N34" s="7">
        <f>VLOOKUP($B34,score!$C$7:$AD$56,14,0)</f>
        <v>3</v>
      </c>
      <c r="O34" s="7">
        <f>VLOOKUP($B34,score!$C$7:$AD$56,15,0)</f>
        <v>5</v>
      </c>
      <c r="P34" s="7">
        <f>VLOOKUP($B34,score!$C$7:$AD$56,16,0)</f>
        <v>3</v>
      </c>
      <c r="Q34" s="7">
        <f>VLOOKUP($B34,score!$C$7:$AD$56,17,0)</f>
        <v>3</v>
      </c>
      <c r="R34" s="7">
        <f>VLOOKUP($B34,score!$C$7:$AD$56,18,0)</f>
        <v>5</v>
      </c>
      <c r="S34" s="7">
        <f>VLOOKUP($B34,score!$C$7:$AD$56,19,0)</f>
        <v>5</v>
      </c>
      <c r="T34" s="7">
        <f>VLOOKUP($B34,score!$C$7:$AD$56,20,0)</f>
        <v>4</v>
      </c>
      <c r="U34" s="7">
        <f>VLOOKUP($B34,score!$C$7:$AD$56,21,0)</f>
        <v>4</v>
      </c>
      <c r="V34" s="7">
        <f>VLOOKUP($B34,score!$C$7:$AD$56,22,0)</f>
        <v>4</v>
      </c>
      <c r="W34" s="7">
        <f>VLOOKUP($B34,score!$C$7:$AD$56,23,0)</f>
        <v>3</v>
      </c>
      <c r="X34" s="20">
        <f>VLOOKUP($B34,score!$C$7:$AD$56,24,0)</f>
        <v>71</v>
      </c>
      <c r="Y34" s="20">
        <f>VLOOKUP($B34,score!$C$7:$AD$37,25,0)</f>
        <v>71.000002699999996</v>
      </c>
      <c r="Z34" s="20">
        <f>VLOOKUP($B34,score!$C$7:$AD$56,26,0)</f>
        <v>12.3</v>
      </c>
      <c r="AA34" s="28">
        <f>VLOOKUP($B34,score!$C$7:$AD$56,27,0)</f>
        <v>64.849999999999994</v>
      </c>
      <c r="AB34" s="10">
        <f>VLOOKUP($B34,score!$C$7:$AD$37,28,0)</f>
        <v>64.85000269999999</v>
      </c>
    </row>
    <row r="35" spans="2:28" ht="15" customHeight="1" x14ac:dyDescent="0.4">
      <c r="B35">
        <v>29</v>
      </c>
      <c r="C35" s="26">
        <f>VLOOKUP($B35,score!$C$7:$AD$56,3,FALSE)</f>
        <v>29</v>
      </c>
      <c r="D35" s="27" t="str">
        <f>VLOOKUP($B35,score!$C$7:$AD$56,4,FALSE)</f>
        <v>SIMON ŽGAVEC</v>
      </c>
      <c r="E35" s="19">
        <f>VLOOKUP($B35,score!$C$7:$AD$56,5,0)</f>
        <v>5</v>
      </c>
      <c r="F35" s="7">
        <f>VLOOKUP($B35,score!$C$7:$AD$56,6,0)</f>
        <v>5</v>
      </c>
      <c r="G35" s="7">
        <f>VLOOKUP($B35,score!$C$7:$AD$56,7,0)</f>
        <v>4</v>
      </c>
      <c r="H35" s="7">
        <f>VLOOKUP($B35,score!$C$7:$AD$56,8,0)</f>
        <v>5</v>
      </c>
      <c r="I35" s="7">
        <f>VLOOKUP($B35,score!$C$7:$AD$56,9,0)</f>
        <v>6</v>
      </c>
      <c r="J35" s="7">
        <f>VLOOKUP($B35,score!$C$7:$AD$56,10,0)</f>
        <v>7</v>
      </c>
      <c r="K35" s="7">
        <f>VLOOKUP($B35,score!$C$7:$AD$56,11,0)</f>
        <v>5</v>
      </c>
      <c r="L35" s="7">
        <f>VLOOKUP($B35,score!$C$7:$AD$56,12,0)</f>
        <v>5</v>
      </c>
      <c r="M35" s="7">
        <f>VLOOKUP($B35,score!$C$7:$AD$56,13,0)</f>
        <v>6</v>
      </c>
      <c r="N35" s="7">
        <f>VLOOKUP($B35,score!$C$7:$AD$56,14,0)</f>
        <v>4</v>
      </c>
      <c r="O35" s="7">
        <f>VLOOKUP($B35,score!$C$7:$AD$56,15,0)</f>
        <v>5</v>
      </c>
      <c r="P35" s="7">
        <f>VLOOKUP($B35,score!$C$7:$AD$56,16,0)</f>
        <v>4</v>
      </c>
      <c r="Q35" s="7">
        <f>VLOOKUP($B35,score!$C$7:$AD$56,17,0)</f>
        <v>4</v>
      </c>
      <c r="R35" s="7">
        <f>VLOOKUP($B35,score!$C$7:$AD$56,18,0)</f>
        <v>6</v>
      </c>
      <c r="S35" s="7">
        <f>VLOOKUP($B35,score!$C$7:$AD$56,19,0)</f>
        <v>6</v>
      </c>
      <c r="T35" s="7">
        <f>VLOOKUP($B35,score!$C$7:$AD$56,20,0)</f>
        <v>6</v>
      </c>
      <c r="U35" s="7">
        <f>VLOOKUP($B35,score!$C$7:$AD$56,21,0)</f>
        <v>4</v>
      </c>
      <c r="V35" s="7">
        <f>VLOOKUP($B35,score!$C$7:$AD$56,22,0)</f>
        <v>4</v>
      </c>
      <c r="W35" s="7">
        <f>VLOOKUP($B35,score!$C$7:$AD$56,23,0)</f>
        <v>3</v>
      </c>
      <c r="X35" s="20">
        <f>VLOOKUP($B35,score!$C$7:$AD$56,24,0)</f>
        <v>89</v>
      </c>
      <c r="Y35" s="20">
        <f>VLOOKUP($B35,score!$C$7:$AD$37,25,0)</f>
        <v>89.000003500000005</v>
      </c>
      <c r="Z35" s="20">
        <f>VLOOKUP($B35,score!$C$7:$AD$56,26,0)</f>
        <v>47.7</v>
      </c>
      <c r="AA35" s="28">
        <f>VLOOKUP($B35,score!$C$7:$AD$56,27,0)</f>
        <v>65.150000000000006</v>
      </c>
      <c r="AB35" s="10">
        <f>VLOOKUP($B35,score!$C$7:$AD$37,28,0)</f>
        <v>65.150003500000011</v>
      </c>
    </row>
    <row r="36" spans="2:28" ht="15" customHeight="1" x14ac:dyDescent="0.4">
      <c r="B36">
        <v>30</v>
      </c>
      <c r="C36" s="26">
        <f>VLOOKUP($B36,score!$C$7:$AD$56,3,FALSE)</f>
        <v>30</v>
      </c>
      <c r="D36" s="27" t="str">
        <f>VLOOKUP($B36,score!$C$7:$AD$56,4,FALSE)</f>
        <v>BLAŽ MERTELJ</v>
      </c>
      <c r="E36" s="19">
        <f>VLOOKUP($B36,score!$C$7:$AD$56,5,0)</f>
        <v>2</v>
      </c>
      <c r="F36" s="7">
        <f>VLOOKUP($B36,score!$C$7:$AD$56,6,0)</f>
        <v>5</v>
      </c>
      <c r="G36" s="7">
        <f>VLOOKUP($B36,score!$C$7:$AD$56,7,0)</f>
        <v>4</v>
      </c>
      <c r="H36" s="7">
        <f>VLOOKUP($B36,score!$C$7:$AD$56,8,0)</f>
        <v>3</v>
      </c>
      <c r="I36" s="7">
        <f>VLOOKUP($B36,score!$C$7:$AD$56,9,0)</f>
        <v>6</v>
      </c>
      <c r="J36" s="7">
        <f>VLOOKUP($B36,score!$C$7:$AD$56,10,0)</f>
        <v>7</v>
      </c>
      <c r="K36" s="7">
        <f>VLOOKUP($B36,score!$C$7:$AD$56,11,0)</f>
        <v>5</v>
      </c>
      <c r="L36" s="7">
        <f>VLOOKUP($B36,score!$C$7:$AD$56,12,0)</f>
        <v>5</v>
      </c>
      <c r="M36" s="7">
        <f>VLOOKUP($B36,score!$C$7:$AD$56,13,0)</f>
        <v>6</v>
      </c>
      <c r="N36" s="7">
        <f>VLOOKUP($B36,score!$C$7:$AD$56,14,0)</f>
        <v>4</v>
      </c>
      <c r="O36" s="7">
        <f>VLOOKUP($B36,score!$C$7:$AD$56,15,0)</f>
        <v>5</v>
      </c>
      <c r="P36" s="7">
        <f>VLOOKUP($B36,score!$C$7:$AD$56,16,0)</f>
        <v>5</v>
      </c>
      <c r="Q36" s="7">
        <f>VLOOKUP($B36,score!$C$7:$AD$56,17,0)</f>
        <v>4</v>
      </c>
      <c r="R36" s="7">
        <f>VLOOKUP($B36,score!$C$7:$AD$56,18,0)</f>
        <v>6</v>
      </c>
      <c r="S36" s="7">
        <f>VLOOKUP($B36,score!$C$7:$AD$56,19,0)</f>
        <v>6</v>
      </c>
      <c r="T36" s="7">
        <f>VLOOKUP($B36,score!$C$7:$AD$56,20,0)</f>
        <v>5</v>
      </c>
      <c r="U36" s="7">
        <f>VLOOKUP($B36,score!$C$7:$AD$56,21,0)</f>
        <v>4</v>
      </c>
      <c r="V36" s="7">
        <f>VLOOKUP($B36,score!$C$7:$AD$56,22,0)</f>
        <v>9</v>
      </c>
      <c r="W36" s="7">
        <f>VLOOKUP($B36,score!$C$7:$AD$56,23,0)</f>
        <v>4</v>
      </c>
      <c r="X36" s="20">
        <f>VLOOKUP($B36,score!$C$7:$AD$56,24,0)</f>
        <v>93</v>
      </c>
      <c r="Y36" s="20">
        <f>VLOOKUP($B36,score!$C$7:$AD$37,25,0)</f>
        <v>93.000002600000002</v>
      </c>
      <c r="Z36" s="20">
        <f>VLOOKUP($B36,score!$C$7:$AD$56,26,0)</f>
        <v>54</v>
      </c>
      <c r="AA36" s="28">
        <f>VLOOKUP($B36,score!$C$7:$AD$56,27,0)</f>
        <v>66</v>
      </c>
      <c r="AB36" s="10">
        <f>VLOOKUP($B36,score!$C$7:$AD$37,28,0)</f>
        <v>66.000002600000002</v>
      </c>
    </row>
    <row r="37" spans="2:28" ht="15" customHeight="1" x14ac:dyDescent="0.4">
      <c r="B37">
        <v>31</v>
      </c>
      <c r="C37" s="26">
        <f>VLOOKUP($B37,score!$C$7:$AD$56,3,FALSE)</f>
        <v>31</v>
      </c>
      <c r="D37" s="27" t="str">
        <f>VLOOKUP($B37,score!$C$7:$AD$56,4,FALSE)</f>
        <v>ANDREJ PIRNAT</v>
      </c>
      <c r="E37" s="19">
        <f>VLOOKUP($B37,score!$C$7:$AD$56,5,0)</f>
        <v>3</v>
      </c>
      <c r="F37" s="7">
        <f>VLOOKUP($B37,score!$C$7:$AD$56,6,0)</f>
        <v>4</v>
      </c>
      <c r="G37" s="7">
        <f>VLOOKUP($B37,score!$C$7:$AD$56,7,0)</f>
        <v>4</v>
      </c>
      <c r="H37" s="7">
        <f>VLOOKUP($B37,score!$C$7:$AD$56,8,0)</f>
        <v>4</v>
      </c>
      <c r="I37" s="7">
        <f>VLOOKUP($B37,score!$C$7:$AD$56,9,0)</f>
        <v>5</v>
      </c>
      <c r="J37" s="7">
        <f>VLOOKUP($B37,score!$C$7:$AD$56,10,0)</f>
        <v>4</v>
      </c>
      <c r="K37" s="7">
        <f>VLOOKUP($B37,score!$C$7:$AD$56,11,0)</f>
        <v>3</v>
      </c>
      <c r="L37" s="7">
        <f>VLOOKUP($B37,score!$C$7:$AD$56,12,0)</f>
        <v>5</v>
      </c>
      <c r="M37" s="7">
        <f>VLOOKUP($B37,score!$C$7:$AD$56,13,0)</f>
        <v>5</v>
      </c>
      <c r="N37" s="7">
        <f>VLOOKUP($B37,score!$C$7:$AD$56,14,0)</f>
        <v>4</v>
      </c>
      <c r="O37" s="7">
        <f>VLOOKUP($B37,score!$C$7:$AD$56,15,0)</f>
        <v>5</v>
      </c>
      <c r="P37" s="7">
        <f>VLOOKUP($B37,score!$C$7:$AD$56,16,0)</f>
        <v>4</v>
      </c>
      <c r="Q37" s="7">
        <f>VLOOKUP($B37,score!$C$7:$AD$56,17,0)</f>
        <v>4</v>
      </c>
      <c r="R37" s="7">
        <f>VLOOKUP($B37,score!$C$7:$AD$56,18,0)</f>
        <v>4</v>
      </c>
      <c r="S37" s="7">
        <f>VLOOKUP($B37,score!$C$7:$AD$56,19,0)</f>
        <v>5</v>
      </c>
      <c r="T37" s="7">
        <f>VLOOKUP($B37,score!$C$7:$AD$56,20,0)</f>
        <v>6</v>
      </c>
      <c r="U37" s="7">
        <f>VLOOKUP($B37,score!$C$7:$AD$56,21,0)</f>
        <v>4</v>
      </c>
      <c r="V37" s="7">
        <f>VLOOKUP($B37,score!$C$7:$AD$56,22,0)</f>
        <v>7</v>
      </c>
      <c r="W37" s="7">
        <f>VLOOKUP($B37,score!$C$7:$AD$56,23,0)</f>
        <v>3</v>
      </c>
      <c r="X37" s="20">
        <f>VLOOKUP($B37,score!$C$7:$AD$56,24,0)</f>
        <v>80</v>
      </c>
      <c r="Y37" s="20" t="e">
        <f>VLOOKUP($B37,score!$C$7:$AD$37,25,0)</f>
        <v>#N/A</v>
      </c>
      <c r="Z37" s="20">
        <f>VLOOKUP($B37,score!$C$7:$AD$56,26,0)</f>
        <v>27.1</v>
      </c>
      <c r="AA37" s="28">
        <f>VLOOKUP($B37,score!$C$7:$AD$56,27,0)</f>
        <v>66.45</v>
      </c>
      <c r="AB37" s="10" t="e">
        <f>VLOOKUP($B37,score!$C$7:$AD$37,28,0)</f>
        <v>#N/A</v>
      </c>
    </row>
    <row r="38" spans="2:28" ht="15" customHeight="1" x14ac:dyDescent="0.4">
      <c r="B38">
        <v>32</v>
      </c>
      <c r="C38" s="26">
        <f>VLOOKUP($B38,score!$C$7:$AD$56,3,FALSE)</f>
        <v>32</v>
      </c>
      <c r="D38" s="27" t="str">
        <f>VLOOKUP($B38,score!$C$7:$AD$56,4,FALSE)</f>
        <v>JANEZ  LOČNIŠKAR</v>
      </c>
      <c r="E38" s="19">
        <f>VLOOKUP($B38,score!$C$7:$AD$56,5,0)</f>
        <v>3</v>
      </c>
      <c r="F38" s="7">
        <f>VLOOKUP($B38,score!$C$7:$AD$56,6,0)</f>
        <v>5</v>
      </c>
      <c r="G38" s="7">
        <f>VLOOKUP($B38,score!$C$7:$AD$56,7,0)</f>
        <v>3</v>
      </c>
      <c r="H38" s="7">
        <f>VLOOKUP($B38,score!$C$7:$AD$56,8,0)</f>
        <v>4</v>
      </c>
      <c r="I38" s="7">
        <f>VLOOKUP($B38,score!$C$7:$AD$56,9,0)</f>
        <v>6</v>
      </c>
      <c r="J38" s="7">
        <f>VLOOKUP($B38,score!$C$7:$AD$56,10,0)</f>
        <v>4</v>
      </c>
      <c r="K38" s="7">
        <f>VLOOKUP($B38,score!$C$7:$AD$56,11,0)</f>
        <v>4</v>
      </c>
      <c r="L38" s="7">
        <f>VLOOKUP($B38,score!$C$7:$AD$56,12,0)</f>
        <v>3</v>
      </c>
      <c r="M38" s="7">
        <f>VLOOKUP($B38,score!$C$7:$AD$56,13,0)</f>
        <v>3</v>
      </c>
      <c r="N38" s="7">
        <f>VLOOKUP($B38,score!$C$7:$AD$56,14,0)</f>
        <v>3</v>
      </c>
      <c r="O38" s="7">
        <f>VLOOKUP($B38,score!$C$7:$AD$56,15,0)</f>
        <v>4</v>
      </c>
      <c r="P38" s="7">
        <f>VLOOKUP($B38,score!$C$7:$AD$56,16,0)</f>
        <v>4</v>
      </c>
      <c r="Q38" s="7">
        <f>VLOOKUP($B38,score!$C$7:$AD$56,17,0)</f>
        <v>4</v>
      </c>
      <c r="R38" s="7">
        <f>VLOOKUP($B38,score!$C$7:$AD$56,18,0)</f>
        <v>6</v>
      </c>
      <c r="S38" s="7">
        <f>VLOOKUP($B38,score!$C$7:$AD$56,19,0)</f>
        <v>5</v>
      </c>
      <c r="T38" s="7">
        <f>VLOOKUP($B38,score!$C$7:$AD$56,20,0)</f>
        <v>5</v>
      </c>
      <c r="U38" s="7">
        <f>VLOOKUP($B38,score!$C$7:$AD$56,21,0)</f>
        <v>3</v>
      </c>
      <c r="V38" s="7">
        <f>VLOOKUP($B38,score!$C$7:$AD$56,22,0)</f>
        <v>4</v>
      </c>
      <c r="W38" s="7">
        <f>VLOOKUP($B38,score!$C$7:$AD$56,23,0)</f>
        <v>4</v>
      </c>
      <c r="X38" s="20">
        <f>VLOOKUP($B38,score!$C$7:$AD$56,24,0)</f>
        <v>74</v>
      </c>
      <c r="Y38" s="20" t="e">
        <f>VLOOKUP($B38,score!$C$7:$AD$37,25,0)</f>
        <v>#N/A</v>
      </c>
      <c r="Z38" s="20">
        <f>VLOOKUP($B38,score!$C$7:$AD$56,26,0)</f>
        <v>14.6</v>
      </c>
      <c r="AA38" s="28">
        <f>VLOOKUP($B38,score!$C$7:$AD$56,27,0)</f>
        <v>66.7</v>
      </c>
      <c r="AB38" s="64"/>
    </row>
    <row r="39" spans="2:28" ht="15" customHeight="1" x14ac:dyDescent="0.4">
      <c r="B39">
        <v>33</v>
      </c>
      <c r="C39" s="26">
        <f>VLOOKUP($B39,score!$C$7:$AD$56,3,FALSE)</f>
        <v>33</v>
      </c>
      <c r="D39" s="27" t="str">
        <f>VLOOKUP($B39,score!$C$7:$AD$56,4,FALSE)</f>
        <v>BORIS DEBEVEC</v>
      </c>
      <c r="E39" s="19">
        <f>VLOOKUP($B39,score!$C$7:$AD$56,5,0)</f>
        <v>3</v>
      </c>
      <c r="F39" s="7">
        <f>VLOOKUP($B39,score!$C$7:$AD$56,6,0)</f>
        <v>5</v>
      </c>
      <c r="G39" s="7">
        <f>VLOOKUP($B39,score!$C$7:$AD$56,7,0)</f>
        <v>3</v>
      </c>
      <c r="H39" s="7">
        <f>VLOOKUP($B39,score!$C$7:$AD$56,8,0)</f>
        <v>3</v>
      </c>
      <c r="I39" s="7">
        <f>VLOOKUP($B39,score!$C$7:$AD$56,9,0)</f>
        <v>5</v>
      </c>
      <c r="J39" s="7">
        <f>VLOOKUP($B39,score!$C$7:$AD$56,10,0)</f>
        <v>6</v>
      </c>
      <c r="K39" s="7">
        <f>VLOOKUP($B39,score!$C$7:$AD$56,11,0)</f>
        <v>5</v>
      </c>
      <c r="L39" s="7">
        <f>VLOOKUP($B39,score!$C$7:$AD$56,12,0)</f>
        <v>4</v>
      </c>
      <c r="M39" s="7">
        <f>VLOOKUP($B39,score!$C$7:$AD$56,13,0)</f>
        <v>5</v>
      </c>
      <c r="N39" s="7">
        <f>VLOOKUP($B39,score!$C$7:$AD$56,14,0)</f>
        <v>4</v>
      </c>
      <c r="O39" s="7">
        <f>VLOOKUP($B39,score!$C$7:$AD$56,15,0)</f>
        <v>5</v>
      </c>
      <c r="P39" s="7">
        <f>VLOOKUP($B39,score!$C$7:$AD$56,16,0)</f>
        <v>3</v>
      </c>
      <c r="Q39" s="7">
        <f>VLOOKUP($B39,score!$C$7:$AD$56,17,0)</f>
        <v>3</v>
      </c>
      <c r="R39" s="7">
        <f>VLOOKUP($B39,score!$C$7:$AD$56,18,0)</f>
        <v>5</v>
      </c>
      <c r="S39" s="7">
        <f>VLOOKUP($B39,score!$C$7:$AD$56,19,0)</f>
        <v>5</v>
      </c>
      <c r="T39" s="7">
        <f>VLOOKUP($B39,score!$C$7:$AD$56,20,0)</f>
        <v>4</v>
      </c>
      <c r="U39" s="7">
        <f>VLOOKUP($B39,score!$C$7:$AD$56,21,0)</f>
        <v>4</v>
      </c>
      <c r="V39" s="7">
        <f>VLOOKUP($B39,score!$C$7:$AD$56,22,0)</f>
        <v>5</v>
      </c>
      <c r="W39" s="7">
        <f>VLOOKUP($B39,score!$C$7:$AD$56,23,0)</f>
        <v>3</v>
      </c>
      <c r="X39" s="20">
        <f>VLOOKUP($B39,score!$C$7:$AD$56,24,0)</f>
        <v>77</v>
      </c>
      <c r="Y39" s="20">
        <f>VLOOKUP($B39,score!$C$7:$AD$37,25,0)</f>
        <v>77.000003300000003</v>
      </c>
      <c r="Z39" s="20">
        <f>VLOOKUP($B39,score!$C$7:$AD$56,26,0)</f>
        <v>20.2</v>
      </c>
      <c r="AA39" s="28">
        <f>VLOOKUP($B39,score!$C$7:$AD$56,27,0)</f>
        <v>66.900000000000006</v>
      </c>
      <c r="AB39" s="64"/>
    </row>
    <row r="40" spans="2:28" ht="15" customHeight="1" x14ac:dyDescent="0.4">
      <c r="B40">
        <v>34</v>
      </c>
      <c r="C40" s="26">
        <f>VLOOKUP($B40,score!$C$7:$AD$56,3,FALSE)</f>
        <v>34</v>
      </c>
      <c r="D40" s="27" t="str">
        <f>VLOOKUP($B40,score!$C$7:$AD$56,4,FALSE)</f>
        <v>GAL GRUDNIK</v>
      </c>
      <c r="E40" s="19">
        <f>VLOOKUP($B40,score!$C$7:$AD$56,5,0)</f>
        <v>2</v>
      </c>
      <c r="F40" s="7">
        <f>VLOOKUP($B40,score!$C$7:$AD$56,6,0)</f>
        <v>4</v>
      </c>
      <c r="G40" s="7">
        <f>VLOOKUP($B40,score!$C$7:$AD$56,7,0)</f>
        <v>3</v>
      </c>
      <c r="H40" s="7">
        <f>VLOOKUP($B40,score!$C$7:$AD$56,8,0)</f>
        <v>4</v>
      </c>
      <c r="I40" s="7">
        <f>VLOOKUP($B40,score!$C$7:$AD$56,9,0)</f>
        <v>6</v>
      </c>
      <c r="J40" s="7">
        <f>VLOOKUP($B40,score!$C$7:$AD$56,10,0)</f>
        <v>8</v>
      </c>
      <c r="K40" s="7">
        <f>VLOOKUP($B40,score!$C$7:$AD$56,11,0)</f>
        <v>4</v>
      </c>
      <c r="L40" s="7">
        <f>VLOOKUP($B40,score!$C$7:$AD$56,12,0)</f>
        <v>3</v>
      </c>
      <c r="M40" s="7">
        <f>VLOOKUP($B40,score!$C$7:$AD$56,13,0)</f>
        <v>4</v>
      </c>
      <c r="N40" s="7">
        <f>VLOOKUP($B40,score!$C$7:$AD$56,14,0)</f>
        <v>3</v>
      </c>
      <c r="O40" s="7">
        <f>VLOOKUP($B40,score!$C$7:$AD$56,15,0)</f>
        <v>4</v>
      </c>
      <c r="P40" s="7">
        <f>VLOOKUP($B40,score!$C$7:$AD$56,16,0)</f>
        <v>3</v>
      </c>
      <c r="Q40" s="7">
        <f>VLOOKUP($B40,score!$C$7:$AD$56,17,0)</f>
        <v>5</v>
      </c>
      <c r="R40" s="7">
        <f>VLOOKUP($B40,score!$C$7:$AD$56,18,0)</f>
        <v>5</v>
      </c>
      <c r="S40" s="7">
        <f>VLOOKUP($B40,score!$C$7:$AD$56,19,0)</f>
        <v>5</v>
      </c>
      <c r="T40" s="7">
        <f>VLOOKUP($B40,score!$C$7:$AD$56,20,0)</f>
        <v>7</v>
      </c>
      <c r="U40" s="7">
        <f>VLOOKUP($B40,score!$C$7:$AD$56,21,0)</f>
        <v>3</v>
      </c>
      <c r="V40" s="7">
        <f>VLOOKUP($B40,score!$C$7:$AD$56,22,0)</f>
        <v>5</v>
      </c>
      <c r="W40" s="7">
        <f>VLOOKUP($B40,score!$C$7:$AD$56,23,0)</f>
        <v>3</v>
      </c>
      <c r="X40" s="20">
        <f>VLOOKUP($B40,score!$C$7:$AD$56,24,0)</f>
        <v>79</v>
      </c>
      <c r="Y40" s="20">
        <f>VLOOKUP($B40,score!$C$7:$AD$37,25,0)</f>
        <v>79.000003000000007</v>
      </c>
      <c r="Z40" s="20">
        <f>VLOOKUP($B40,score!$C$7:$AD$56,26,0)</f>
        <v>20</v>
      </c>
      <c r="AA40" s="28">
        <f>VLOOKUP($B40,score!$C$7:$AD$56,27,0)</f>
        <v>69</v>
      </c>
      <c r="AB40" s="64"/>
    </row>
    <row r="41" spans="2:28" ht="15" customHeight="1" x14ac:dyDescent="0.4">
      <c r="B41">
        <v>35</v>
      </c>
      <c r="C41" s="26">
        <f>VLOOKUP($B41,score!$C$7:$AD$56,3,FALSE)</f>
        <v>35</v>
      </c>
      <c r="D41" s="27" t="str">
        <f>VLOOKUP($B41,score!$C$7:$AD$56,4,FALSE)</f>
        <v>SAŠA BOHINC</v>
      </c>
      <c r="E41" s="19">
        <f>VLOOKUP($B41,score!$C$7:$AD$56,5,0)</f>
        <v>4</v>
      </c>
      <c r="F41" s="7">
        <f>VLOOKUP($B41,score!$C$7:$AD$56,6,0)</f>
        <v>6</v>
      </c>
      <c r="G41" s="7">
        <f>VLOOKUP($B41,score!$C$7:$AD$56,7,0)</f>
        <v>5</v>
      </c>
      <c r="H41" s="7">
        <f>VLOOKUP($B41,score!$C$7:$AD$56,8,0)</f>
        <v>4</v>
      </c>
      <c r="I41" s="7">
        <f>VLOOKUP($B41,score!$C$7:$AD$56,9,0)</f>
        <v>5</v>
      </c>
      <c r="J41" s="7">
        <f>VLOOKUP($B41,score!$C$7:$AD$56,10,0)</f>
        <v>9</v>
      </c>
      <c r="K41" s="7">
        <f>VLOOKUP($B41,score!$C$7:$AD$56,11,0)</f>
        <v>7</v>
      </c>
      <c r="L41" s="7">
        <f>VLOOKUP($B41,score!$C$7:$AD$56,12,0)</f>
        <v>3</v>
      </c>
      <c r="M41" s="7">
        <f>VLOOKUP($B41,score!$C$7:$AD$56,13,0)</f>
        <v>8</v>
      </c>
      <c r="N41" s="7">
        <f>VLOOKUP($B41,score!$C$7:$AD$56,14,0)</f>
        <v>4</v>
      </c>
      <c r="O41" s="7">
        <f>VLOOKUP($B41,score!$C$7:$AD$56,15,0)</f>
        <v>6</v>
      </c>
      <c r="P41" s="7">
        <f>VLOOKUP($B41,score!$C$7:$AD$56,16,0)</f>
        <v>4</v>
      </c>
      <c r="Q41" s="7">
        <f>VLOOKUP($B41,score!$C$7:$AD$56,17,0)</f>
        <v>3</v>
      </c>
      <c r="R41" s="7">
        <f>VLOOKUP($B41,score!$C$7:$AD$56,18,0)</f>
        <v>8</v>
      </c>
      <c r="S41" s="7">
        <f>VLOOKUP($B41,score!$C$7:$AD$56,19,0)</f>
        <v>6</v>
      </c>
      <c r="T41" s="7">
        <f>VLOOKUP($B41,score!$C$7:$AD$56,20,0)</f>
        <v>6</v>
      </c>
      <c r="U41" s="7">
        <f>VLOOKUP($B41,score!$C$7:$AD$56,21,0)</f>
        <v>4</v>
      </c>
      <c r="V41" s="7">
        <f>VLOOKUP($B41,score!$C$7:$AD$56,22,0)</f>
        <v>8</v>
      </c>
      <c r="W41" s="7">
        <f>VLOOKUP($B41,score!$C$7:$AD$56,23,0)</f>
        <v>3</v>
      </c>
      <c r="X41" s="20">
        <f>VLOOKUP($B41,score!$C$7:$AD$56,24,0)</f>
        <v>99</v>
      </c>
      <c r="Y41" s="20">
        <f>VLOOKUP($B41,score!$C$7:$AD$37,25,0)</f>
        <v>99.000002800000004</v>
      </c>
      <c r="Z41" s="20">
        <f>VLOOKUP($B41,score!$C$7:$AD$56,26,0)</f>
        <v>54</v>
      </c>
      <c r="AA41" s="28">
        <f>VLOOKUP($B41,score!$C$7:$AD$56,27,0)</f>
        <v>72</v>
      </c>
      <c r="AB41" s="64"/>
    </row>
    <row r="42" spans="2:28" ht="15" customHeight="1" x14ac:dyDescent="0.4">
      <c r="B42">
        <v>36</v>
      </c>
      <c r="C42" s="26">
        <f>VLOOKUP($B42,score!$C$7:$AD$56,3,FALSE)</f>
        <v>36</v>
      </c>
      <c r="D42" s="27" t="str">
        <f>VLOOKUP($B42,score!$C$7:$AD$56,4,FALSE)</f>
        <v>GEERT MEIRE</v>
      </c>
      <c r="E42" s="19">
        <f>VLOOKUP($B42,score!$C$7:$AD$56,5,0)</f>
        <v>1</v>
      </c>
      <c r="F42" s="7">
        <f>VLOOKUP($B42,score!$C$7:$AD$56,6,0)</f>
        <v>5</v>
      </c>
      <c r="G42" s="7">
        <f>VLOOKUP($B42,score!$C$7:$AD$56,7,0)</f>
        <v>4</v>
      </c>
      <c r="H42" s="7">
        <f>VLOOKUP($B42,score!$C$7:$AD$56,8,0)</f>
        <v>4</v>
      </c>
      <c r="I42" s="7">
        <f>VLOOKUP($B42,score!$C$7:$AD$56,9,0)</f>
        <v>5</v>
      </c>
      <c r="J42" s="7">
        <f>VLOOKUP($B42,score!$C$7:$AD$56,10,0)</f>
        <v>6</v>
      </c>
      <c r="K42" s="7">
        <f>VLOOKUP($B42,score!$C$7:$AD$56,11,0)</f>
        <v>5</v>
      </c>
      <c r="L42" s="7">
        <f>VLOOKUP($B42,score!$C$7:$AD$56,12,0)</f>
        <v>6</v>
      </c>
      <c r="M42" s="7">
        <f>VLOOKUP($B42,score!$C$7:$AD$56,13,0)</f>
        <v>7</v>
      </c>
      <c r="N42" s="7">
        <f>VLOOKUP($B42,score!$C$7:$AD$56,14,0)</f>
        <v>4</v>
      </c>
      <c r="O42" s="7">
        <f>VLOOKUP($B42,score!$C$7:$AD$56,15,0)</f>
        <v>5</v>
      </c>
      <c r="P42" s="7">
        <f>VLOOKUP($B42,score!$C$7:$AD$56,16,0)</f>
        <v>5</v>
      </c>
      <c r="Q42" s="7">
        <f>VLOOKUP($B42,score!$C$7:$AD$56,17,0)</f>
        <v>4</v>
      </c>
      <c r="R42" s="7">
        <f>VLOOKUP($B42,score!$C$7:$AD$56,18,0)</f>
        <v>4</v>
      </c>
      <c r="S42" s="7">
        <f>VLOOKUP($B42,score!$C$7:$AD$56,19,0)</f>
        <v>5</v>
      </c>
      <c r="T42" s="7">
        <f>VLOOKUP($B42,score!$C$7:$AD$56,20,0)</f>
        <v>5</v>
      </c>
      <c r="U42" s="7">
        <f>VLOOKUP($B42,score!$C$7:$AD$56,21,0)</f>
        <v>4</v>
      </c>
      <c r="V42" s="7">
        <f>VLOOKUP($B42,score!$C$7:$AD$56,22,0)</f>
        <v>4</v>
      </c>
      <c r="W42" s="7">
        <f>VLOOKUP($B42,score!$C$7:$AD$56,23,0)</f>
        <v>4</v>
      </c>
      <c r="X42" s="20">
        <f>VLOOKUP($B42,score!$C$7:$AD$56,24,0)</f>
        <v>86</v>
      </c>
      <c r="Y42" s="20" t="e">
        <f>VLOOKUP($B42,score!$C$7:$AD$37,25,0)</f>
        <v>#N/A</v>
      </c>
      <c r="Z42" s="20">
        <f>VLOOKUP($B42,score!$C$7:$AD$56,26,0)</f>
        <v>26.9</v>
      </c>
      <c r="AA42" s="28">
        <f>VLOOKUP($B42,score!$C$7:$AD$56,27,0)</f>
        <v>72.55</v>
      </c>
      <c r="AB42" s="64"/>
    </row>
    <row r="43" spans="2:28" ht="15" customHeight="1" x14ac:dyDescent="0.4">
      <c r="B43">
        <v>37</v>
      </c>
      <c r="C43" s="26">
        <f>VLOOKUP($B43,score!$C$7:$AD$56,3,FALSE)</f>
        <v>37</v>
      </c>
      <c r="D43" s="27" t="str">
        <f>VLOOKUP($B43,score!$C$7:$AD$56,4,FALSE)</f>
        <v>BOJAN HRIBAR</v>
      </c>
      <c r="E43" s="19">
        <f>VLOOKUP($B43,score!$C$7:$AD$56,5,0)</f>
        <v>1</v>
      </c>
      <c r="F43" s="7">
        <f>VLOOKUP($B43,score!$C$7:$AD$56,6,0)</f>
        <v>6</v>
      </c>
      <c r="G43" s="7">
        <f>VLOOKUP($B43,score!$C$7:$AD$56,7,0)</f>
        <v>6</v>
      </c>
      <c r="H43" s="7">
        <f>VLOOKUP($B43,score!$C$7:$AD$56,8,0)</f>
        <v>4</v>
      </c>
      <c r="I43" s="7">
        <f>VLOOKUP($B43,score!$C$7:$AD$56,9,0)</f>
        <v>6</v>
      </c>
      <c r="J43" s="7">
        <f>VLOOKUP($B43,score!$C$7:$AD$56,10,0)</f>
        <v>6</v>
      </c>
      <c r="K43" s="7">
        <f>VLOOKUP($B43,score!$C$7:$AD$56,11,0)</f>
        <v>5</v>
      </c>
      <c r="L43" s="7">
        <f>VLOOKUP($B43,score!$C$7:$AD$56,12,0)</f>
        <v>5</v>
      </c>
      <c r="M43" s="7">
        <f>VLOOKUP($B43,score!$C$7:$AD$56,13,0)</f>
        <v>4</v>
      </c>
      <c r="N43" s="7">
        <f>VLOOKUP($B43,score!$C$7:$AD$56,14,0)</f>
        <v>3</v>
      </c>
      <c r="O43" s="7">
        <f>VLOOKUP($B43,score!$C$7:$AD$56,15,0)</f>
        <v>9</v>
      </c>
      <c r="P43" s="7">
        <f>VLOOKUP($B43,score!$C$7:$AD$56,16,0)</f>
        <v>4</v>
      </c>
      <c r="Q43" s="7">
        <f>VLOOKUP($B43,score!$C$7:$AD$56,17,0)</f>
        <v>5</v>
      </c>
      <c r="R43" s="7">
        <f>VLOOKUP($B43,score!$C$7:$AD$56,18,0)</f>
        <v>5</v>
      </c>
      <c r="S43" s="7">
        <f>VLOOKUP($B43,score!$C$7:$AD$56,19,0)</f>
        <v>5</v>
      </c>
      <c r="T43" s="7">
        <f>VLOOKUP($B43,score!$C$7:$AD$56,20,0)</f>
        <v>4</v>
      </c>
      <c r="U43" s="7">
        <f>VLOOKUP($B43,score!$C$7:$AD$56,21,0)</f>
        <v>4</v>
      </c>
      <c r="V43" s="7">
        <f>VLOOKUP($B43,score!$C$7:$AD$56,22,0)</f>
        <v>4</v>
      </c>
      <c r="W43" s="7">
        <f>VLOOKUP($B43,score!$C$7:$AD$56,23,0)</f>
        <v>3</v>
      </c>
      <c r="X43" s="20">
        <f>VLOOKUP($B43,score!$C$7:$AD$56,24,0)</f>
        <v>88</v>
      </c>
      <c r="Y43" s="20" t="e">
        <f>VLOOKUP($B43,score!$C$7:$AD$37,25,0)</f>
        <v>#N/A</v>
      </c>
      <c r="Z43" s="20">
        <f>VLOOKUP($B43,score!$C$7:$AD$56,26,0)</f>
        <v>22.8</v>
      </c>
      <c r="AA43" s="28">
        <f>VLOOKUP($B43,score!$C$7:$AD$56,27,0)</f>
        <v>76.599999999999994</v>
      </c>
      <c r="AB43" s="64"/>
    </row>
    <row r="44" spans="2:28" ht="15" customHeight="1" x14ac:dyDescent="0.4">
      <c r="B44">
        <v>38</v>
      </c>
      <c r="C44" s="26">
        <f>VLOOKUP($B44,score!$C$7:$AD$56,3,FALSE)</f>
        <v>38</v>
      </c>
      <c r="D44" s="27" t="str">
        <f>VLOOKUP($B44,score!$C$7:$AD$56,4,FALSE)</f>
        <v>MIRJANA BENEDIK</v>
      </c>
      <c r="E44" s="19">
        <f>VLOOKUP($B44,score!$C$7:$AD$56,5,0)</f>
        <v>1</v>
      </c>
      <c r="F44" s="7">
        <f>VLOOKUP($B44,score!$C$7:$AD$56,6,0)</f>
        <v>6</v>
      </c>
      <c r="G44" s="7">
        <f>VLOOKUP($B44,score!$C$7:$AD$56,7,0)</f>
        <v>4</v>
      </c>
      <c r="H44" s="7">
        <f>VLOOKUP($B44,score!$C$7:$AD$56,8,0)</f>
        <v>5</v>
      </c>
      <c r="I44" s="7">
        <f>VLOOKUP($B44,score!$C$7:$AD$56,9,0)</f>
        <v>5</v>
      </c>
      <c r="J44" s="7">
        <f>VLOOKUP($B44,score!$C$7:$AD$56,10,0)</f>
        <v>6</v>
      </c>
      <c r="K44" s="7">
        <f>VLOOKUP($B44,score!$C$7:$AD$56,11,0)</f>
        <v>6</v>
      </c>
      <c r="L44" s="7">
        <f>VLOOKUP($B44,score!$C$7:$AD$56,12,0)</f>
        <v>5</v>
      </c>
      <c r="M44" s="7">
        <f>VLOOKUP($B44,score!$C$7:$AD$56,13,0)</f>
        <v>5</v>
      </c>
      <c r="N44" s="7">
        <f>VLOOKUP($B44,score!$C$7:$AD$56,14,0)</f>
        <v>4</v>
      </c>
      <c r="O44" s="7">
        <f>VLOOKUP($B44,score!$C$7:$AD$56,15,0)</f>
        <v>5</v>
      </c>
      <c r="P44" s="7">
        <f>VLOOKUP($B44,score!$C$7:$AD$56,16,0)</f>
        <v>3</v>
      </c>
      <c r="Q44" s="7">
        <f>VLOOKUP($B44,score!$C$7:$AD$56,17,0)</f>
        <v>3</v>
      </c>
      <c r="R44" s="7">
        <f>VLOOKUP($B44,score!$C$7:$AD$56,18,0)</f>
        <v>5</v>
      </c>
      <c r="S44" s="7">
        <f>VLOOKUP($B44,score!$C$7:$AD$56,19,0)</f>
        <v>4</v>
      </c>
      <c r="T44" s="7">
        <f>VLOOKUP($B44,score!$C$7:$AD$56,20,0)</f>
        <v>5</v>
      </c>
      <c r="U44" s="7">
        <f>VLOOKUP($B44,score!$C$7:$AD$56,21,0)</f>
        <v>4</v>
      </c>
      <c r="V44" s="7">
        <f>VLOOKUP($B44,score!$C$7:$AD$56,22,0)</f>
        <v>6</v>
      </c>
      <c r="W44" s="7">
        <f>VLOOKUP($B44,score!$C$7:$AD$56,23,0)</f>
        <v>4</v>
      </c>
      <c r="X44" s="20">
        <f>VLOOKUP($B44,score!$C$7:$AD$56,24,0)</f>
        <v>85</v>
      </c>
      <c r="Y44" s="20">
        <f>VLOOKUP($B44,score!$C$7:$AD$37,25,0)</f>
        <v>85.0000024</v>
      </c>
      <c r="Z44" s="20">
        <f>VLOOKUP($B44,score!$C$7:$AD$56,26,0)</f>
        <v>14.6</v>
      </c>
      <c r="AA44" s="28">
        <f>VLOOKUP($B44,score!$C$7:$AD$56,27,0)</f>
        <v>77.7</v>
      </c>
      <c r="AB44" s="64"/>
    </row>
    <row r="45" spans="2:28" ht="15" customHeight="1" x14ac:dyDescent="0.4">
      <c r="B45">
        <v>39</v>
      </c>
      <c r="C45" s="26">
        <f>VLOOKUP($B45,score!$C$7:$AD$56,3,FALSE)</f>
        <v>39</v>
      </c>
      <c r="D45" s="27" t="str">
        <f>VLOOKUP($B45,score!$C$7:$AD$56,4,FALSE)</f>
        <v>BORUT KOLŠEK</v>
      </c>
      <c r="E45" s="19">
        <f>VLOOKUP($B45,score!$C$7:$AD$56,5,0)</f>
        <v>1</v>
      </c>
      <c r="F45" s="7">
        <f>VLOOKUP($B45,score!$C$7:$AD$56,6,0)</f>
        <v>7</v>
      </c>
      <c r="G45" s="7">
        <f>VLOOKUP($B45,score!$C$7:$AD$56,7,0)</f>
        <v>4</v>
      </c>
      <c r="H45" s="7">
        <f>VLOOKUP($B45,score!$C$7:$AD$56,8,0)</f>
        <v>4</v>
      </c>
      <c r="I45" s="7">
        <f>VLOOKUP($B45,score!$C$7:$AD$56,9,0)</f>
        <v>5</v>
      </c>
      <c r="J45" s="7">
        <f>VLOOKUP($B45,score!$C$7:$AD$56,10,0)</f>
        <v>7</v>
      </c>
      <c r="K45" s="7">
        <f>VLOOKUP($B45,score!$C$7:$AD$56,11,0)</f>
        <v>8</v>
      </c>
      <c r="L45" s="7">
        <f>VLOOKUP($B45,score!$C$7:$AD$56,12,0)</f>
        <v>5</v>
      </c>
      <c r="M45" s="7">
        <f>VLOOKUP($B45,score!$C$7:$AD$56,13,0)</f>
        <v>7</v>
      </c>
      <c r="N45" s="7">
        <f>VLOOKUP($B45,score!$C$7:$AD$56,14,0)</f>
        <v>4</v>
      </c>
      <c r="O45" s="7">
        <f>VLOOKUP($B45,score!$C$7:$AD$56,15,0)</f>
        <v>7</v>
      </c>
      <c r="P45" s="7">
        <f>VLOOKUP($B45,score!$C$7:$AD$56,16,0)</f>
        <v>3</v>
      </c>
      <c r="Q45" s="7">
        <f>VLOOKUP($B45,score!$C$7:$AD$56,17,0)</f>
        <v>4</v>
      </c>
      <c r="R45" s="7">
        <f>VLOOKUP($B45,score!$C$7:$AD$56,18,0)</f>
        <v>4</v>
      </c>
      <c r="S45" s="7">
        <f>VLOOKUP($B45,score!$C$7:$AD$56,19,0)</f>
        <v>6</v>
      </c>
      <c r="T45" s="7">
        <f>VLOOKUP($B45,score!$C$7:$AD$56,20,0)</f>
        <v>6</v>
      </c>
      <c r="U45" s="7">
        <f>VLOOKUP($B45,score!$C$7:$AD$56,21,0)</f>
        <v>4</v>
      </c>
      <c r="V45" s="7">
        <f>VLOOKUP($B45,score!$C$7:$AD$56,22,0)</f>
        <v>9</v>
      </c>
      <c r="W45" s="7">
        <f>VLOOKUP($B45,score!$C$7:$AD$56,23,0)</f>
        <v>4</v>
      </c>
      <c r="X45" s="20">
        <f>VLOOKUP($B45,score!$C$7:$AD$56,24,0)</f>
        <v>98</v>
      </c>
      <c r="Y45" s="20" t="e">
        <f>VLOOKUP($B45,score!$C$7:$AD$37,25,0)</f>
        <v>#N/A</v>
      </c>
      <c r="Z45" s="20">
        <f>VLOOKUP($B45,score!$C$7:$AD$56,26,0)</f>
        <v>40.5</v>
      </c>
      <c r="AA45" s="28">
        <f>VLOOKUP($B45,score!$C$7:$AD$56,27,0)</f>
        <v>77.75</v>
      </c>
      <c r="AB45" s="64"/>
    </row>
    <row r="46" spans="2:28" ht="15" customHeight="1" x14ac:dyDescent="0.4">
      <c r="B46">
        <v>40</v>
      </c>
      <c r="C46" s="26">
        <f>VLOOKUP($B46,score!$C$7:$AD$56,3,FALSE)</f>
        <v>40</v>
      </c>
      <c r="D46" s="27" t="str">
        <f>VLOOKUP($B46,score!$C$7:$AD$56,4,FALSE)</f>
        <v>TOMAŽ ANDOLŠEK</v>
      </c>
      <c r="E46" s="19">
        <f>VLOOKUP($B46,score!$C$7:$AD$56,5,0)</f>
        <v>1</v>
      </c>
      <c r="F46" s="7">
        <f>VLOOKUP($B46,score!$C$7:$AD$56,6,0)</f>
        <v>4</v>
      </c>
      <c r="G46" s="7">
        <f>VLOOKUP($B46,score!$C$7:$AD$56,7,0)</f>
        <v>3</v>
      </c>
      <c r="H46" s="7">
        <f>VLOOKUP($B46,score!$C$7:$AD$56,8,0)</f>
        <v>3</v>
      </c>
      <c r="I46" s="7">
        <f>VLOOKUP($B46,score!$C$7:$AD$56,9,0)</f>
        <v>5</v>
      </c>
      <c r="J46" s="7">
        <f>VLOOKUP($B46,score!$C$7:$AD$56,10,0)</f>
        <v>7</v>
      </c>
      <c r="K46" s="7">
        <f>VLOOKUP($B46,score!$C$7:$AD$56,11,0)</f>
        <v>4</v>
      </c>
      <c r="L46" s="7">
        <f>VLOOKUP($B46,score!$C$7:$AD$56,12,0)</f>
        <v>5</v>
      </c>
      <c r="M46" s="7">
        <f>VLOOKUP($B46,score!$C$7:$AD$56,13,0)</f>
        <v>5</v>
      </c>
      <c r="N46" s="7">
        <f>VLOOKUP($B46,score!$C$7:$AD$56,14,0)</f>
        <v>4</v>
      </c>
      <c r="O46" s="7">
        <f>VLOOKUP($B46,score!$C$7:$AD$56,15,0)</f>
        <v>5</v>
      </c>
      <c r="P46" s="7">
        <f>VLOOKUP($B46,score!$C$7:$AD$56,16,0)</f>
        <v>5</v>
      </c>
      <c r="Q46" s="7">
        <f>VLOOKUP($B46,score!$C$7:$AD$56,17,0)</f>
        <v>9</v>
      </c>
      <c r="R46" s="7">
        <f>VLOOKUP($B46,score!$C$7:$AD$56,18,0)</f>
        <v>5</v>
      </c>
      <c r="S46" s="7">
        <f>VLOOKUP($B46,score!$C$7:$AD$56,19,0)</f>
        <v>4</v>
      </c>
      <c r="T46" s="7">
        <f>VLOOKUP($B46,score!$C$7:$AD$56,20,0)</f>
        <v>9</v>
      </c>
      <c r="U46" s="7">
        <f>VLOOKUP($B46,score!$C$7:$AD$56,21,0)</f>
        <v>3</v>
      </c>
      <c r="V46" s="7">
        <f>VLOOKUP($B46,score!$C$7:$AD$56,22,0)</f>
        <v>5</v>
      </c>
      <c r="W46" s="7">
        <f>VLOOKUP($B46,score!$C$7:$AD$56,23,0)</f>
        <v>3</v>
      </c>
      <c r="X46" s="20">
        <f>VLOOKUP($B46,score!$C$7:$AD$56,24,0)</f>
        <v>88</v>
      </c>
      <c r="Y46" s="20" t="e">
        <f>VLOOKUP($B46,score!$C$7:$AD$37,25,0)</f>
        <v>#N/A</v>
      </c>
      <c r="Z46" s="20">
        <f>VLOOKUP($B46,score!$C$7:$AD$56,26,0)</f>
        <v>19.399999999999999</v>
      </c>
      <c r="AA46" s="28">
        <f>VLOOKUP($B46,score!$C$7:$AD$56,27,0)</f>
        <v>78.3</v>
      </c>
      <c r="AB46" s="64"/>
    </row>
    <row r="47" spans="2:28" ht="15" customHeight="1" x14ac:dyDescent="0.4">
      <c r="B47">
        <v>41</v>
      </c>
      <c r="C47" s="26">
        <f>VLOOKUP($B47,score!$C$7:$AD$56,3,FALSE)</f>
        <v>41</v>
      </c>
      <c r="D47" s="27" t="str">
        <f>VLOOKUP($B47,score!$C$7:$AD$56,4,FALSE)</f>
        <v>BOJAN ZUPANČIČ</v>
      </c>
      <c r="E47" s="19">
        <f>VLOOKUP($B47,score!$C$7:$AD$56,5,0)</f>
        <v>1</v>
      </c>
      <c r="F47" s="7">
        <f>VLOOKUP($B47,score!$C$7:$AD$56,6,0)</f>
        <v>5</v>
      </c>
      <c r="G47" s="7">
        <f>VLOOKUP($B47,score!$C$7:$AD$56,7,0)</f>
        <v>5</v>
      </c>
      <c r="H47" s="7">
        <f>VLOOKUP($B47,score!$C$7:$AD$56,8,0)</f>
        <v>4</v>
      </c>
      <c r="I47" s="7">
        <f>VLOOKUP($B47,score!$C$7:$AD$56,9,0)</f>
        <v>5</v>
      </c>
      <c r="J47" s="7">
        <f>VLOOKUP($B47,score!$C$7:$AD$56,10,0)</f>
        <v>8</v>
      </c>
      <c r="K47" s="7">
        <f>VLOOKUP($B47,score!$C$7:$AD$56,11,0)</f>
        <v>5</v>
      </c>
      <c r="L47" s="7">
        <f>VLOOKUP($B47,score!$C$7:$AD$56,12,0)</f>
        <v>4</v>
      </c>
      <c r="M47" s="7">
        <f>VLOOKUP($B47,score!$C$7:$AD$56,13,0)</f>
        <v>5</v>
      </c>
      <c r="N47" s="7">
        <f>VLOOKUP($B47,score!$C$7:$AD$56,14,0)</f>
        <v>4</v>
      </c>
      <c r="O47" s="7">
        <f>VLOOKUP($B47,score!$C$7:$AD$56,15,0)</f>
        <v>4</v>
      </c>
      <c r="P47" s="7">
        <f>VLOOKUP($B47,score!$C$7:$AD$56,16,0)</f>
        <v>4</v>
      </c>
      <c r="Q47" s="7">
        <f>VLOOKUP($B47,score!$C$7:$AD$56,17,0)</f>
        <v>5</v>
      </c>
      <c r="R47" s="7">
        <f>VLOOKUP($B47,score!$C$7:$AD$56,18,0)</f>
        <v>4</v>
      </c>
      <c r="S47" s="7">
        <f>VLOOKUP($B47,score!$C$7:$AD$56,19,0)</f>
        <v>9</v>
      </c>
      <c r="T47" s="7">
        <f>VLOOKUP($B47,score!$C$7:$AD$56,20,0)</f>
        <v>4</v>
      </c>
      <c r="U47" s="7">
        <f>VLOOKUP($B47,score!$C$7:$AD$56,21,0)</f>
        <v>4</v>
      </c>
      <c r="V47" s="7">
        <f>VLOOKUP($B47,score!$C$7:$AD$56,22,0)</f>
        <v>5</v>
      </c>
      <c r="W47" s="7">
        <f>VLOOKUP($B47,score!$C$7:$AD$56,23,0)</f>
        <v>3</v>
      </c>
      <c r="X47" s="20">
        <f>VLOOKUP($B47,score!$C$7:$AD$56,24,0)</f>
        <v>87</v>
      </c>
      <c r="Y47" s="20">
        <f>VLOOKUP($B47,score!$C$7:$AD$37,25,0)</f>
        <v>87.000003399999997</v>
      </c>
      <c r="Z47" s="20">
        <f>VLOOKUP($B47,score!$C$7:$AD$56,26,0)</f>
        <v>17.100000000000001</v>
      </c>
      <c r="AA47" s="28">
        <f>VLOOKUP($B47,score!$C$7:$AD$56,27,0)</f>
        <v>78.45</v>
      </c>
      <c r="AB47" s="64"/>
    </row>
    <row r="48" spans="2:28" ht="15" customHeight="1" x14ac:dyDescent="0.4">
      <c r="B48">
        <v>42</v>
      </c>
      <c r="C48" s="26">
        <f>VLOOKUP($B48,score!$C$7:$AD$56,3,FALSE)</f>
        <v>42</v>
      </c>
      <c r="D48" s="27" t="str">
        <f>VLOOKUP($B48,score!$C$7:$AD$56,4,FALSE)</f>
        <v>KRIŠTOF GLOBOČNIK</v>
      </c>
      <c r="E48" s="19">
        <f>VLOOKUP($B48,score!$C$7:$AD$56,5,0)</f>
        <v>1</v>
      </c>
      <c r="F48" s="7">
        <f>VLOOKUP($B48,score!$C$7:$AD$56,6,0)</f>
        <v>9</v>
      </c>
      <c r="G48" s="7">
        <f>VLOOKUP($B48,score!$C$7:$AD$56,7,0)</f>
        <v>3</v>
      </c>
      <c r="H48" s="7">
        <f>VLOOKUP($B48,score!$C$7:$AD$56,8,0)</f>
        <v>6</v>
      </c>
      <c r="I48" s="7">
        <f>VLOOKUP($B48,score!$C$7:$AD$56,9,0)</f>
        <v>6</v>
      </c>
      <c r="J48" s="7">
        <f>VLOOKUP($B48,score!$C$7:$AD$56,10,0)</f>
        <v>5</v>
      </c>
      <c r="K48" s="7">
        <f>VLOOKUP($B48,score!$C$7:$AD$56,11,0)</f>
        <v>9</v>
      </c>
      <c r="L48" s="7">
        <f>VLOOKUP($B48,score!$C$7:$AD$56,12,0)</f>
        <v>6</v>
      </c>
      <c r="M48" s="7">
        <f>VLOOKUP($B48,score!$C$7:$AD$56,13,0)</f>
        <v>8</v>
      </c>
      <c r="N48" s="7">
        <f>VLOOKUP($B48,score!$C$7:$AD$56,14,0)</f>
        <v>6</v>
      </c>
      <c r="O48" s="7">
        <f>VLOOKUP($B48,score!$C$7:$AD$56,15,0)</f>
        <v>8</v>
      </c>
      <c r="P48" s="7">
        <f>VLOOKUP($B48,score!$C$7:$AD$56,16,0)</f>
        <v>4</v>
      </c>
      <c r="Q48" s="7">
        <f>VLOOKUP($B48,score!$C$7:$AD$56,17,0)</f>
        <v>5</v>
      </c>
      <c r="R48" s="7">
        <f>VLOOKUP($B48,score!$C$7:$AD$56,18,0)</f>
        <v>5</v>
      </c>
      <c r="S48" s="7">
        <f>VLOOKUP($B48,score!$C$7:$AD$56,19,0)</f>
        <v>7</v>
      </c>
      <c r="T48" s="7">
        <f>VLOOKUP($B48,score!$C$7:$AD$56,20,0)</f>
        <v>5</v>
      </c>
      <c r="U48" s="7">
        <f>VLOOKUP($B48,score!$C$7:$AD$56,21,0)</f>
        <v>4</v>
      </c>
      <c r="V48" s="7">
        <f>VLOOKUP($B48,score!$C$7:$AD$56,22,0)</f>
        <v>6</v>
      </c>
      <c r="W48" s="7">
        <f>VLOOKUP($B48,score!$C$7:$AD$56,23,0)</f>
        <v>5</v>
      </c>
      <c r="X48" s="20">
        <f>VLOOKUP($B48,score!$C$7:$AD$56,24,0)</f>
        <v>107</v>
      </c>
      <c r="Y48" s="20" t="e">
        <f>VLOOKUP($B48,score!$C$7:$AD$37,25,0)</f>
        <v>#N/A</v>
      </c>
      <c r="Z48" s="20">
        <f>VLOOKUP($B48,score!$C$7:$AD$56,26,0)</f>
        <v>47.8</v>
      </c>
      <c r="AA48" s="28">
        <f>VLOOKUP($B48,score!$C$7:$AD$56,27,0)</f>
        <v>83.1</v>
      </c>
      <c r="AB48" s="64"/>
    </row>
    <row r="49" spans="2:28" ht="15" customHeight="1" x14ac:dyDescent="0.4">
      <c r="B49">
        <v>43</v>
      </c>
      <c r="C49" s="26">
        <f>VLOOKUP($B49,score!$C$7:$AD$56,3,FALSE)</f>
        <v>43</v>
      </c>
      <c r="D49" s="27" t="str">
        <f>VLOOKUP($B49,score!$C$7:$AD$56,4,FALSE)</f>
        <v>TONE GLAVAN</v>
      </c>
      <c r="E49" s="19">
        <f>VLOOKUP($B49,score!$C$7:$AD$56,5,0)</f>
        <v>1</v>
      </c>
      <c r="F49" s="7">
        <f>VLOOKUP($B49,score!$C$7:$AD$56,6,0)</f>
        <v>8</v>
      </c>
      <c r="G49" s="7">
        <f>VLOOKUP($B49,score!$C$7:$AD$56,7,0)</f>
        <v>5</v>
      </c>
      <c r="H49" s="7">
        <f>VLOOKUP($B49,score!$C$7:$AD$56,8,0)</f>
        <v>4</v>
      </c>
      <c r="I49" s="7">
        <f>VLOOKUP($B49,score!$C$7:$AD$56,9,0)</f>
        <v>5</v>
      </c>
      <c r="J49" s="7">
        <f>VLOOKUP($B49,score!$C$7:$AD$56,10,0)</f>
        <v>6</v>
      </c>
      <c r="K49" s="7">
        <f>VLOOKUP($B49,score!$C$7:$AD$56,11,0)</f>
        <v>5</v>
      </c>
      <c r="L49" s="7">
        <f>VLOOKUP($B49,score!$C$7:$AD$56,12,0)</f>
        <v>4</v>
      </c>
      <c r="M49" s="7">
        <f>VLOOKUP($B49,score!$C$7:$AD$56,13,0)</f>
        <v>6</v>
      </c>
      <c r="N49" s="7">
        <f>VLOOKUP($B49,score!$C$7:$AD$56,14,0)</f>
        <v>4</v>
      </c>
      <c r="O49" s="7">
        <f>VLOOKUP($B49,score!$C$7:$AD$56,15,0)</f>
        <v>5</v>
      </c>
      <c r="P49" s="7">
        <f>VLOOKUP($B49,score!$C$7:$AD$56,16,0)</f>
        <v>4</v>
      </c>
      <c r="Q49" s="7">
        <f>VLOOKUP($B49,score!$C$7:$AD$56,17,0)</f>
        <v>6</v>
      </c>
      <c r="R49" s="7">
        <f>VLOOKUP($B49,score!$C$7:$AD$56,18,0)</f>
        <v>7</v>
      </c>
      <c r="S49" s="7">
        <f>VLOOKUP($B49,score!$C$7:$AD$56,19,0)</f>
        <v>5</v>
      </c>
      <c r="T49" s="7">
        <f>VLOOKUP($B49,score!$C$7:$AD$56,20,0)</f>
        <v>5</v>
      </c>
      <c r="U49" s="7">
        <f>VLOOKUP($B49,score!$C$7:$AD$56,21,0)</f>
        <v>3</v>
      </c>
      <c r="V49" s="7">
        <f>VLOOKUP($B49,score!$C$7:$AD$56,22,0)</f>
        <v>9</v>
      </c>
      <c r="W49" s="7">
        <f>VLOOKUP($B49,score!$C$7:$AD$56,23,0)</f>
        <v>4</v>
      </c>
      <c r="X49" s="20">
        <f>VLOOKUP($B49,score!$C$7:$AD$56,24,0)</f>
        <v>95</v>
      </c>
      <c r="Y49" s="20" t="e">
        <f>VLOOKUP($B49,score!$C$7:$AD$37,25,0)</f>
        <v>#N/A</v>
      </c>
      <c r="Z49" s="20">
        <f>VLOOKUP($B49,score!$C$7:$AD$56,26,0)</f>
        <v>20.5</v>
      </c>
      <c r="AA49" s="28">
        <f>VLOOKUP($B49,score!$C$7:$AD$56,27,0)</f>
        <v>84.75</v>
      </c>
      <c r="AB49" s="64"/>
    </row>
    <row r="50" spans="2:28" ht="15" customHeight="1" x14ac:dyDescent="0.4">
      <c r="B50">
        <v>44</v>
      </c>
      <c r="C50" s="26">
        <f>VLOOKUP($B50,score!$C$7:$AD$56,3,FALSE)</f>
        <v>44</v>
      </c>
      <c r="D50" s="27" t="str">
        <f>VLOOKUP($B50,score!$C$7:$AD$56,4,FALSE)</f>
        <v>IZTOK RUS</v>
      </c>
      <c r="E50" s="19">
        <f>VLOOKUP($B50,score!$C$7:$AD$56,5,0)</f>
        <v>1</v>
      </c>
      <c r="F50" s="7">
        <f>VLOOKUP($B50,score!$C$7:$AD$56,6,0)</f>
        <v>6</v>
      </c>
      <c r="G50" s="7">
        <f>VLOOKUP($B50,score!$C$7:$AD$56,7,0)</f>
        <v>5</v>
      </c>
      <c r="H50" s="7">
        <f>VLOOKUP($B50,score!$C$7:$AD$56,8,0)</f>
        <v>3</v>
      </c>
      <c r="I50" s="7">
        <f>VLOOKUP($B50,score!$C$7:$AD$56,9,0)</f>
        <v>9</v>
      </c>
      <c r="J50" s="7">
        <f>VLOOKUP($B50,score!$C$7:$AD$56,10,0)</f>
        <v>7</v>
      </c>
      <c r="K50" s="7">
        <f>VLOOKUP($B50,score!$C$7:$AD$56,11,0)</f>
        <v>5</v>
      </c>
      <c r="L50" s="7">
        <f>VLOOKUP($B50,score!$C$7:$AD$56,12,0)</f>
        <v>4</v>
      </c>
      <c r="M50" s="7">
        <f>VLOOKUP($B50,score!$C$7:$AD$56,13,0)</f>
        <v>9</v>
      </c>
      <c r="N50" s="7">
        <f>VLOOKUP($B50,score!$C$7:$AD$56,14,0)</f>
        <v>5</v>
      </c>
      <c r="O50" s="7">
        <f>VLOOKUP($B50,score!$C$7:$AD$56,15,0)</f>
        <v>6</v>
      </c>
      <c r="P50" s="7">
        <f>VLOOKUP($B50,score!$C$7:$AD$56,16,0)</f>
        <v>4</v>
      </c>
      <c r="Q50" s="7">
        <f>VLOOKUP($B50,score!$C$7:$AD$56,17,0)</f>
        <v>4</v>
      </c>
      <c r="R50" s="7">
        <f>VLOOKUP($B50,score!$C$7:$AD$56,18,0)</f>
        <v>7</v>
      </c>
      <c r="S50" s="7">
        <f>VLOOKUP($B50,score!$C$7:$AD$56,19,0)</f>
        <v>6</v>
      </c>
      <c r="T50" s="7">
        <f>VLOOKUP($B50,score!$C$7:$AD$56,20,0)</f>
        <v>8</v>
      </c>
      <c r="U50" s="7">
        <f>VLOOKUP($B50,score!$C$7:$AD$56,21,0)</f>
        <v>3</v>
      </c>
      <c r="V50" s="7">
        <f>VLOOKUP($B50,score!$C$7:$AD$56,22,0)</f>
        <v>5</v>
      </c>
      <c r="W50" s="7">
        <f>VLOOKUP($B50,score!$C$7:$AD$56,23,0)</f>
        <v>3</v>
      </c>
      <c r="X50" s="20">
        <f>VLOOKUP($B50,score!$C$7:$AD$56,24,0)</f>
        <v>99</v>
      </c>
      <c r="Y50" s="20" t="e">
        <f>VLOOKUP($B50,score!$C$7:$AD$37,25,0)</f>
        <v>#N/A</v>
      </c>
      <c r="Z50" s="20">
        <f>VLOOKUP($B50,score!$C$7:$AD$56,26,0)</f>
        <v>28.4</v>
      </c>
      <c r="AA50" s="28">
        <f>VLOOKUP($B50,score!$C$7:$AD$56,27,0)</f>
        <v>84.8</v>
      </c>
      <c r="AB50" s="64"/>
    </row>
    <row r="51" spans="2:28" ht="15" customHeight="1" x14ac:dyDescent="0.4">
      <c r="B51">
        <v>45</v>
      </c>
      <c r="C51" s="26">
        <f>VLOOKUP($B51,score!$C$7:$AD$56,3,FALSE)</f>
        <v>45</v>
      </c>
      <c r="D51" s="27" t="str">
        <f>VLOOKUP($B51,score!$C$7:$AD$56,4,FALSE)</f>
        <v>SVIT ČREŠNAR KOREN</v>
      </c>
      <c r="E51" s="19">
        <f>VLOOKUP($B51,score!$C$7:$AD$56,5,0)</f>
        <v>1</v>
      </c>
      <c r="F51" s="7">
        <f>VLOOKUP($B51,score!$C$7:$AD$56,6,0)</f>
        <v>6</v>
      </c>
      <c r="G51" s="7">
        <f>VLOOKUP($B51,score!$C$7:$AD$56,7,0)</f>
        <v>5</v>
      </c>
      <c r="H51" s="7">
        <f>VLOOKUP($B51,score!$C$7:$AD$56,8,0)</f>
        <v>5</v>
      </c>
      <c r="I51" s="7">
        <f>VLOOKUP($B51,score!$C$7:$AD$56,9,0)</f>
        <v>9</v>
      </c>
      <c r="J51" s="7">
        <f>VLOOKUP($B51,score!$C$7:$AD$56,10,0)</f>
        <v>5</v>
      </c>
      <c r="K51" s="7">
        <f>VLOOKUP($B51,score!$C$7:$AD$56,11,0)</f>
        <v>6</v>
      </c>
      <c r="L51" s="7">
        <f>VLOOKUP($B51,score!$C$7:$AD$56,12,0)</f>
        <v>4</v>
      </c>
      <c r="M51" s="7">
        <f>VLOOKUP($B51,score!$C$7:$AD$56,13,0)</f>
        <v>6</v>
      </c>
      <c r="N51" s="7">
        <f>VLOOKUP($B51,score!$C$7:$AD$56,14,0)</f>
        <v>2</v>
      </c>
      <c r="O51" s="7">
        <f>VLOOKUP($B51,score!$C$7:$AD$56,15,0)</f>
        <v>5</v>
      </c>
      <c r="P51" s="7">
        <f>VLOOKUP($B51,score!$C$7:$AD$56,16,0)</f>
        <v>6</v>
      </c>
      <c r="Q51" s="7">
        <f>VLOOKUP($B51,score!$C$7:$AD$56,17,0)</f>
        <v>9</v>
      </c>
      <c r="R51" s="7">
        <f>VLOOKUP($B51,score!$C$7:$AD$56,18,0)</f>
        <v>5</v>
      </c>
      <c r="S51" s="7">
        <f>VLOOKUP($B51,score!$C$7:$AD$56,19,0)</f>
        <v>9</v>
      </c>
      <c r="T51" s="7">
        <f>VLOOKUP($B51,score!$C$7:$AD$56,20,0)</f>
        <v>4</v>
      </c>
      <c r="U51" s="7">
        <f>VLOOKUP($B51,score!$C$7:$AD$56,21,0)</f>
        <v>5</v>
      </c>
      <c r="V51" s="7">
        <f>VLOOKUP($B51,score!$C$7:$AD$56,22,0)</f>
        <v>9</v>
      </c>
      <c r="W51" s="7">
        <f>VLOOKUP($B51,score!$C$7:$AD$56,23,0)</f>
        <v>4</v>
      </c>
      <c r="X51" s="20">
        <f>VLOOKUP($B51,score!$C$7:$AD$56,24,0)</f>
        <v>104</v>
      </c>
      <c r="Y51" s="20" t="e">
        <f>VLOOKUP($B51,score!$C$7:$AD$37,25,0)</f>
        <v>#N/A</v>
      </c>
      <c r="Z51" s="20">
        <f>VLOOKUP($B51,score!$C$7:$AD$56,26,0)</f>
        <v>30.8</v>
      </c>
      <c r="AA51" s="28">
        <f>VLOOKUP($B51,score!$C$7:$AD$56,27,0)</f>
        <v>88.6</v>
      </c>
      <c r="AB51" s="64"/>
    </row>
    <row r="52" spans="2:28" ht="15" customHeight="1" x14ac:dyDescent="0.4">
      <c r="B52">
        <v>46</v>
      </c>
      <c r="C52" s="26">
        <f>VLOOKUP($B52,score!$C$7:$AD$56,3,FALSE)</f>
        <v>46</v>
      </c>
      <c r="D52" s="27" t="str">
        <f>VLOOKUP($B52,score!$C$7:$AD$56,4,FALSE)</f>
        <v>DORA ŽERJAL</v>
      </c>
      <c r="E52" s="19">
        <f>VLOOKUP($B52,score!$C$7:$AD$56,5,0)</f>
        <v>1</v>
      </c>
      <c r="F52" s="7">
        <f>VLOOKUP($B52,score!$C$7:$AD$56,6,0)</f>
        <v>6</v>
      </c>
      <c r="G52" s="7">
        <f>VLOOKUP($B52,score!$C$7:$AD$56,7,0)</f>
        <v>4</v>
      </c>
      <c r="H52" s="7">
        <f>VLOOKUP($B52,score!$C$7:$AD$56,8,0)</f>
        <v>6</v>
      </c>
      <c r="I52" s="7">
        <f>VLOOKUP($B52,score!$C$7:$AD$56,9,0)</f>
        <v>9</v>
      </c>
      <c r="J52" s="7">
        <f>VLOOKUP($B52,score!$C$7:$AD$56,10,0)</f>
        <v>4</v>
      </c>
      <c r="K52" s="7">
        <f>VLOOKUP($B52,score!$C$7:$AD$56,11,0)</f>
        <v>5</v>
      </c>
      <c r="L52" s="7">
        <f>VLOOKUP($B52,score!$C$7:$AD$56,12,0)</f>
        <v>5</v>
      </c>
      <c r="M52" s="7">
        <f>VLOOKUP($B52,score!$C$7:$AD$56,13,0)</f>
        <v>8</v>
      </c>
      <c r="N52" s="7">
        <f>VLOOKUP($B52,score!$C$7:$AD$56,14,0)</f>
        <v>4</v>
      </c>
      <c r="O52" s="7">
        <f>VLOOKUP($B52,score!$C$7:$AD$56,15,0)</f>
        <v>7</v>
      </c>
      <c r="P52" s="7">
        <f>VLOOKUP($B52,score!$C$7:$AD$56,16,0)</f>
        <v>6</v>
      </c>
      <c r="Q52" s="7">
        <f>VLOOKUP($B52,score!$C$7:$AD$56,17,0)</f>
        <v>5</v>
      </c>
      <c r="R52" s="7">
        <f>VLOOKUP($B52,score!$C$7:$AD$56,18,0)</f>
        <v>6</v>
      </c>
      <c r="S52" s="7">
        <f>VLOOKUP($B52,score!$C$7:$AD$56,19,0)</f>
        <v>7</v>
      </c>
      <c r="T52" s="7">
        <f>VLOOKUP($B52,score!$C$7:$AD$56,20,0)</f>
        <v>7</v>
      </c>
      <c r="U52" s="7">
        <f>VLOOKUP($B52,score!$C$7:$AD$56,21,0)</f>
        <v>4</v>
      </c>
      <c r="V52" s="7">
        <f>VLOOKUP($B52,score!$C$7:$AD$56,22,0)</f>
        <v>9</v>
      </c>
      <c r="W52" s="7">
        <f>VLOOKUP($B52,score!$C$7:$AD$56,23,0)</f>
        <v>3</v>
      </c>
      <c r="X52" s="20">
        <f>VLOOKUP($B52,score!$C$7:$AD$56,24,0)</f>
        <v>105</v>
      </c>
      <c r="Y52" s="20" t="e">
        <f>VLOOKUP($B52,score!$C$7:$AD$37,25,0)</f>
        <v>#N/A</v>
      </c>
      <c r="Z52" s="20">
        <f>VLOOKUP($B52,score!$C$7:$AD$56,26,0)</f>
        <v>29.2</v>
      </c>
      <c r="AA52" s="28">
        <f>VLOOKUP($B52,score!$C$7:$AD$56,27,0)</f>
        <v>90.4</v>
      </c>
      <c r="AB52" s="64"/>
    </row>
    <row r="53" spans="2:28" ht="15" customHeight="1" x14ac:dyDescent="0.4">
      <c r="B53">
        <v>47</v>
      </c>
      <c r="C53" s="26">
        <f>VLOOKUP($B53,score!$C$7:$AD$56,3,FALSE)</f>
        <v>47</v>
      </c>
      <c r="D53" s="27" t="str">
        <f>VLOOKUP($B53,score!$C$7:$AD$56,4,FALSE)</f>
        <v>MATEJ PANTNAR</v>
      </c>
      <c r="E53" s="19">
        <f>VLOOKUP($B53,score!$C$7:$AD$56,5,0)</f>
        <v>1</v>
      </c>
      <c r="F53" s="7">
        <f>VLOOKUP($B53,score!$C$7:$AD$56,6,0)</f>
        <v>6</v>
      </c>
      <c r="G53" s="7">
        <f>VLOOKUP($B53,score!$C$7:$AD$56,7,0)</f>
        <v>3</v>
      </c>
      <c r="H53" s="7">
        <f>VLOOKUP($B53,score!$C$7:$AD$56,8,0)</f>
        <v>9</v>
      </c>
      <c r="I53" s="7">
        <f>VLOOKUP($B53,score!$C$7:$AD$56,9,0)</f>
        <v>4</v>
      </c>
      <c r="J53" s="7">
        <f>VLOOKUP($B53,score!$C$7:$AD$56,10,0)</f>
        <v>6</v>
      </c>
      <c r="K53" s="7">
        <f>VLOOKUP($B53,score!$C$7:$AD$56,11,0)</f>
        <v>4</v>
      </c>
      <c r="L53" s="7">
        <f>VLOOKUP($B53,score!$C$7:$AD$56,12,0)</f>
        <v>5</v>
      </c>
      <c r="M53" s="7">
        <f>VLOOKUP($B53,score!$C$7:$AD$56,13,0)</f>
        <v>4</v>
      </c>
      <c r="N53" s="7">
        <f>VLOOKUP($B53,score!$C$7:$AD$56,14,0)</f>
        <v>4</v>
      </c>
      <c r="O53" s="7">
        <f>VLOOKUP($B53,score!$C$7:$AD$56,15,0)</f>
        <v>8</v>
      </c>
      <c r="P53" s="7">
        <f>VLOOKUP($B53,score!$C$7:$AD$56,16,0)</f>
        <v>5</v>
      </c>
      <c r="Q53" s="7">
        <f>VLOOKUP($B53,score!$C$7:$AD$56,17,0)</f>
        <v>9</v>
      </c>
      <c r="R53" s="7">
        <f>VLOOKUP($B53,score!$C$7:$AD$56,18,0)</f>
        <v>9</v>
      </c>
      <c r="S53" s="7">
        <f>VLOOKUP($B53,score!$C$7:$AD$56,19,0)</f>
        <v>6</v>
      </c>
      <c r="T53" s="7">
        <f>VLOOKUP($B53,score!$C$7:$AD$56,20,0)</f>
        <v>6</v>
      </c>
      <c r="U53" s="7">
        <f>VLOOKUP($B53,score!$C$7:$AD$56,21,0)</f>
        <v>4</v>
      </c>
      <c r="V53" s="7">
        <f>VLOOKUP($B53,score!$C$7:$AD$56,22,0)</f>
        <v>4</v>
      </c>
      <c r="W53" s="7">
        <f>VLOOKUP($B53,score!$C$7:$AD$56,23,0)</f>
        <v>6</v>
      </c>
      <c r="X53" s="20">
        <f>VLOOKUP($B53,score!$C$7:$AD$56,24,0)</f>
        <v>102</v>
      </c>
      <c r="Y53" s="20" t="e">
        <f>VLOOKUP($B53,score!$C$7:$AD$37,25,0)</f>
        <v>#N/A</v>
      </c>
      <c r="Z53" s="20">
        <f>VLOOKUP($B53,score!$C$7:$AD$56,26,0)</f>
        <v>22.9</v>
      </c>
      <c r="AA53" s="28">
        <f>VLOOKUP($B53,score!$C$7:$AD$56,27,0)</f>
        <v>90.55</v>
      </c>
      <c r="AB53" s="64"/>
    </row>
    <row r="54" spans="2:28" ht="15" customHeight="1" x14ac:dyDescent="0.4">
      <c r="B54">
        <v>48</v>
      </c>
      <c r="C54" s="26">
        <f>VLOOKUP($B54,score!$C$7:$AD$56,3,FALSE)</f>
        <v>48</v>
      </c>
      <c r="D54" s="27">
        <f>VLOOKUP($B54,score!$C$7:$AD$56,4,FALSE)</f>
        <v>0</v>
      </c>
      <c r="E54" s="19">
        <f>VLOOKUP($B54,score!$C$7:$AD$56,5,0)</f>
        <v>0</v>
      </c>
      <c r="F54" s="7">
        <f>VLOOKUP($B54,score!$C$7:$AD$56,6,0)</f>
        <v>0</v>
      </c>
      <c r="G54" s="7">
        <f>VLOOKUP($B54,score!$C$7:$AD$56,7,0)</f>
        <v>0</v>
      </c>
      <c r="H54" s="7">
        <f>VLOOKUP($B54,score!$C$7:$AD$56,8,0)</f>
        <v>0</v>
      </c>
      <c r="I54" s="7">
        <f>VLOOKUP($B54,score!$C$7:$AD$56,9,0)</f>
        <v>0</v>
      </c>
      <c r="J54" s="7">
        <f>VLOOKUP($B54,score!$C$7:$AD$56,10,0)</f>
        <v>0</v>
      </c>
      <c r="K54" s="7">
        <f>VLOOKUP($B54,score!$C$7:$AD$56,11,0)</f>
        <v>0</v>
      </c>
      <c r="L54" s="7">
        <f>VLOOKUP($B54,score!$C$7:$AD$56,12,0)</f>
        <v>0</v>
      </c>
      <c r="M54" s="7">
        <f>VLOOKUP($B54,score!$C$7:$AD$56,13,0)</f>
        <v>0</v>
      </c>
      <c r="N54" s="7">
        <f>VLOOKUP($B54,score!$C$7:$AD$56,14,0)</f>
        <v>0</v>
      </c>
      <c r="O54" s="7">
        <f>VLOOKUP($B54,score!$C$7:$AD$56,15,0)</f>
        <v>0</v>
      </c>
      <c r="P54" s="7">
        <f>VLOOKUP($B54,score!$C$7:$AD$56,16,0)</f>
        <v>0</v>
      </c>
      <c r="Q54" s="7">
        <f>VLOOKUP($B54,score!$C$7:$AD$56,17,0)</f>
        <v>0</v>
      </c>
      <c r="R54" s="7">
        <f>VLOOKUP($B54,score!$C$7:$AD$56,18,0)</f>
        <v>0</v>
      </c>
      <c r="S54" s="7">
        <f>VLOOKUP($B54,score!$C$7:$AD$56,19,0)</f>
        <v>0</v>
      </c>
      <c r="T54" s="7">
        <f>VLOOKUP($B54,score!$C$7:$AD$56,20,0)</f>
        <v>0</v>
      </c>
      <c r="U54" s="7">
        <f>VLOOKUP($B54,score!$C$7:$AD$56,21,0)</f>
        <v>0</v>
      </c>
      <c r="V54" s="7">
        <f>VLOOKUP($B54,score!$C$7:$AD$56,22,0)</f>
        <v>0</v>
      </c>
      <c r="W54" s="7">
        <f>VLOOKUP($B54,score!$C$7:$AD$56,23,0)</f>
        <v>0</v>
      </c>
      <c r="X54" s="20">
        <f>VLOOKUP($B54,score!$C$7:$AD$56,24,0)</f>
        <v>200</v>
      </c>
      <c r="Y54" s="20" t="e">
        <f>VLOOKUP($B54,score!$C$7:$AD$37,25,0)</f>
        <v>#N/A</v>
      </c>
      <c r="Z54" s="20">
        <f>VLOOKUP($B54,score!$C$7:$AD$56,26,0)</f>
        <v>0</v>
      </c>
      <c r="AA54" s="28">
        <f>VLOOKUP($B54,score!$C$7:$AD$56,27,0)</f>
        <v>200</v>
      </c>
      <c r="AB54" s="64"/>
    </row>
    <row r="55" spans="2:28" ht="15" customHeight="1" x14ac:dyDescent="0.4">
      <c r="B55">
        <v>49</v>
      </c>
      <c r="C55" s="26">
        <f>VLOOKUP($B55,score!$C$7:$AD$56,3,FALSE)</f>
        <v>48</v>
      </c>
      <c r="D55" s="27">
        <f>VLOOKUP($B55,score!$C$7:$AD$56,4,FALSE)</f>
        <v>0</v>
      </c>
      <c r="E55" s="19">
        <f>VLOOKUP($B55,score!$C$7:$AD$56,5,0)</f>
        <v>0</v>
      </c>
      <c r="F55" s="7">
        <f>VLOOKUP($B55,score!$C$7:$AD$56,6,0)</f>
        <v>0</v>
      </c>
      <c r="G55" s="7">
        <f>VLOOKUP($B55,score!$C$7:$AD$56,7,0)</f>
        <v>0</v>
      </c>
      <c r="H55" s="7">
        <f>VLOOKUP($B55,score!$C$7:$AD$56,8,0)</f>
        <v>0</v>
      </c>
      <c r="I55" s="7">
        <f>VLOOKUP($B55,score!$C$7:$AD$56,9,0)</f>
        <v>0</v>
      </c>
      <c r="J55" s="7">
        <f>VLOOKUP($B55,score!$C$7:$AD$56,10,0)</f>
        <v>0</v>
      </c>
      <c r="K55" s="7">
        <f>VLOOKUP($B55,score!$C$7:$AD$56,11,0)</f>
        <v>0</v>
      </c>
      <c r="L55" s="7">
        <f>VLOOKUP($B55,score!$C$7:$AD$56,12,0)</f>
        <v>0</v>
      </c>
      <c r="M55" s="7">
        <f>VLOOKUP($B55,score!$C$7:$AD$56,13,0)</f>
        <v>0</v>
      </c>
      <c r="N55" s="7">
        <f>VLOOKUP($B55,score!$C$7:$AD$56,14,0)</f>
        <v>0</v>
      </c>
      <c r="O55" s="7">
        <f>VLOOKUP($B55,score!$C$7:$AD$56,15,0)</f>
        <v>0</v>
      </c>
      <c r="P55" s="7">
        <f>VLOOKUP($B55,score!$C$7:$AD$56,16,0)</f>
        <v>0</v>
      </c>
      <c r="Q55" s="7">
        <f>VLOOKUP($B55,score!$C$7:$AD$56,17,0)</f>
        <v>0</v>
      </c>
      <c r="R55" s="7">
        <f>VLOOKUP($B55,score!$C$7:$AD$56,18,0)</f>
        <v>0</v>
      </c>
      <c r="S55" s="7">
        <f>VLOOKUP($B55,score!$C$7:$AD$56,19,0)</f>
        <v>0</v>
      </c>
      <c r="T55" s="7">
        <f>VLOOKUP($B55,score!$C$7:$AD$56,20,0)</f>
        <v>0</v>
      </c>
      <c r="U55" s="7">
        <f>VLOOKUP($B55,score!$C$7:$AD$56,21,0)</f>
        <v>0</v>
      </c>
      <c r="V55" s="7">
        <f>VLOOKUP($B55,score!$C$7:$AD$56,22,0)</f>
        <v>0</v>
      </c>
      <c r="W55" s="7">
        <f>VLOOKUP($B55,score!$C$7:$AD$56,23,0)</f>
        <v>0</v>
      </c>
      <c r="X55" s="20">
        <f>VLOOKUP($B55,score!$C$7:$AD$56,24,0)</f>
        <v>200</v>
      </c>
      <c r="Y55" s="20" t="e">
        <f>VLOOKUP($B55,score!$C$7:$AD$37,25,0)</f>
        <v>#N/A</v>
      </c>
      <c r="Z55" s="20">
        <f>VLOOKUP($B55,score!$C$7:$AD$56,26,0)</f>
        <v>0</v>
      </c>
      <c r="AA55" s="28">
        <f>VLOOKUP($B55,score!$C$7:$AD$56,27,0)</f>
        <v>200</v>
      </c>
      <c r="AB55" s="64"/>
    </row>
    <row r="56" spans="2:28" ht="15" customHeight="1" x14ac:dyDescent="0.4">
      <c r="B56">
        <v>50</v>
      </c>
      <c r="C56" s="26">
        <f>VLOOKUP($B56,score!$C$7:$AD$56,3,FALSE)</f>
        <v>48</v>
      </c>
      <c r="D56" s="27">
        <f>VLOOKUP($B56,score!$C$7:$AD$56,4,FALSE)</f>
        <v>0</v>
      </c>
      <c r="E56" s="19">
        <f>VLOOKUP($B56,score!$C$7:$AD$56,5,0)</f>
        <v>0</v>
      </c>
      <c r="F56" s="7">
        <f>VLOOKUP($B56,score!$C$7:$AD$56,6,0)</f>
        <v>0</v>
      </c>
      <c r="G56" s="7">
        <f>VLOOKUP($B56,score!$C$7:$AD$56,7,0)</f>
        <v>0</v>
      </c>
      <c r="H56" s="7">
        <f>VLOOKUP($B56,score!$C$7:$AD$56,8,0)</f>
        <v>0</v>
      </c>
      <c r="I56" s="7">
        <f>VLOOKUP($B56,score!$C$7:$AD$56,9,0)</f>
        <v>0</v>
      </c>
      <c r="J56" s="7">
        <f>VLOOKUP($B56,score!$C$7:$AD$56,10,0)</f>
        <v>0</v>
      </c>
      <c r="K56" s="7">
        <f>VLOOKUP($B56,score!$C$7:$AD$56,11,0)</f>
        <v>0</v>
      </c>
      <c r="L56" s="7">
        <f>VLOOKUP($B56,score!$C$7:$AD$56,12,0)</f>
        <v>0</v>
      </c>
      <c r="M56" s="7">
        <f>VLOOKUP($B56,score!$C$7:$AD$56,13,0)</f>
        <v>0</v>
      </c>
      <c r="N56" s="7">
        <f>VLOOKUP($B56,score!$C$7:$AD$56,14,0)</f>
        <v>0</v>
      </c>
      <c r="O56" s="7">
        <f>VLOOKUP($B56,score!$C$7:$AD$56,15,0)</f>
        <v>0</v>
      </c>
      <c r="P56" s="7">
        <f>VLOOKUP($B56,score!$C$7:$AD$56,16,0)</f>
        <v>0</v>
      </c>
      <c r="Q56" s="7">
        <f>VLOOKUP($B56,score!$C$7:$AD$56,17,0)</f>
        <v>0</v>
      </c>
      <c r="R56" s="7">
        <f>VLOOKUP($B56,score!$C$7:$AD$56,18,0)</f>
        <v>0</v>
      </c>
      <c r="S56" s="7">
        <f>VLOOKUP($B56,score!$C$7:$AD$56,19,0)</f>
        <v>0</v>
      </c>
      <c r="T56" s="7">
        <f>VLOOKUP($B56,score!$C$7:$AD$56,20,0)</f>
        <v>0</v>
      </c>
      <c r="U56" s="7">
        <f>VLOOKUP($B56,score!$C$7:$AD$56,21,0)</f>
        <v>0</v>
      </c>
      <c r="V56" s="7">
        <f>VLOOKUP($B56,score!$C$7:$AD$56,22,0)</f>
        <v>0</v>
      </c>
      <c r="W56" s="7">
        <f>VLOOKUP($B56,score!$C$7:$AD$56,23,0)</f>
        <v>0</v>
      </c>
      <c r="X56" s="20">
        <f>VLOOKUP($B56,score!$C$7:$AD$56,24,0)</f>
        <v>200</v>
      </c>
      <c r="Y56" s="20" t="e">
        <f>VLOOKUP($B56,score!$C$7:$AD$37,25,0)</f>
        <v>#N/A</v>
      </c>
      <c r="Z56" s="20">
        <f>VLOOKUP($B56,score!$C$7:$AD$56,26,0)</f>
        <v>0</v>
      </c>
      <c r="AA56" s="28">
        <f>VLOOKUP($B56,score!$C$7:$AD$56,27,0)</f>
        <v>200</v>
      </c>
      <c r="AB56" s="64"/>
    </row>
    <row r="57" spans="2:28" ht="15" customHeight="1" x14ac:dyDescent="0.35">
      <c r="B57">
        <v>51</v>
      </c>
      <c r="D57" s="91" t="s">
        <v>6</v>
      </c>
      <c r="E57" s="92"/>
      <c r="F57" s="23">
        <v>4</v>
      </c>
      <c r="G57" s="23">
        <v>3</v>
      </c>
      <c r="H57" s="23">
        <v>3</v>
      </c>
      <c r="I57" s="23">
        <v>4</v>
      </c>
      <c r="J57" s="23">
        <v>4</v>
      </c>
      <c r="K57" s="23">
        <v>4</v>
      </c>
      <c r="L57" s="23">
        <v>3</v>
      </c>
      <c r="M57" s="23">
        <v>4</v>
      </c>
      <c r="N57" s="23">
        <v>3</v>
      </c>
      <c r="O57" s="23">
        <v>4</v>
      </c>
      <c r="P57" s="23">
        <v>3</v>
      </c>
      <c r="Q57" s="23">
        <v>3</v>
      </c>
      <c r="R57" s="23">
        <v>4</v>
      </c>
      <c r="S57" s="23">
        <v>4</v>
      </c>
      <c r="T57" s="23">
        <v>4</v>
      </c>
      <c r="U57" s="23">
        <v>3</v>
      </c>
      <c r="V57" s="23">
        <v>4</v>
      </c>
      <c r="W57" s="23">
        <v>3</v>
      </c>
      <c r="X57" s="29">
        <f>SUM(F57:W57)</f>
        <v>64</v>
      </c>
    </row>
  </sheetData>
  <sheetProtection password="8319" sheet="1"/>
  <mergeCells count="29">
    <mergeCell ref="D57:E57"/>
    <mergeCell ref="U5:U6"/>
    <mergeCell ref="V5:V6"/>
    <mergeCell ref="W5:W6"/>
    <mergeCell ref="X5:X6"/>
    <mergeCell ref="O5:O6"/>
    <mergeCell ref="L5:L6"/>
    <mergeCell ref="M5:M6"/>
    <mergeCell ref="N5:N6"/>
    <mergeCell ref="AA5:AA6"/>
    <mergeCell ref="AB5:AB6"/>
    <mergeCell ref="Y5:Y6"/>
    <mergeCell ref="Z5:Z6"/>
    <mergeCell ref="C5:C6"/>
    <mergeCell ref="F2:W2"/>
    <mergeCell ref="F4:W4"/>
    <mergeCell ref="D5:D6"/>
    <mergeCell ref="E5:E6"/>
    <mergeCell ref="F5:F6"/>
    <mergeCell ref="G5:G6"/>
    <mergeCell ref="H5:H6"/>
    <mergeCell ref="J5:J6"/>
    <mergeCell ref="K5:K6"/>
    <mergeCell ref="P5:P6"/>
    <mergeCell ref="Q5:Q6"/>
    <mergeCell ref="R5:R6"/>
    <mergeCell ref="S5:S6"/>
    <mergeCell ref="T5:T6"/>
    <mergeCell ref="I5:I6"/>
  </mergeCells>
  <conditionalFormatting sqref="C38:C56">
    <cfRule type="containsErrors" dxfId="1720" priority="5" stopIfTrue="1">
      <formula>ISERROR(C38)</formula>
    </cfRule>
  </conditionalFormatting>
  <conditionalFormatting sqref="D7:D56">
    <cfRule type="cellIs" dxfId="1719" priority="126" operator="equal">
      <formula>0</formula>
    </cfRule>
  </conditionalFormatting>
  <conditionalFormatting sqref="D38:D56">
    <cfRule type="containsErrors" dxfId="1718" priority="4" stopIfTrue="1">
      <formula>ISERROR(D38)</formula>
    </cfRule>
  </conditionalFormatting>
  <conditionalFormatting sqref="E7:E56">
    <cfRule type="containsErrors" dxfId="1717" priority="3">
      <formula>ISERROR(E7)</formula>
    </cfRule>
    <cfRule type="dataBar" priority="166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{216C903F-9831-430B-AF61-8726D13AAA25}</x14:id>
        </ext>
      </extLst>
    </cfRule>
  </conditionalFormatting>
  <conditionalFormatting sqref="E63">
    <cfRule type="dataBar" priority="1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{3DABF352-40E9-4B9A-8F71-09632FDE6B3E}</x14:id>
        </ext>
      </extLst>
    </cfRule>
  </conditionalFormatting>
  <conditionalFormatting sqref="F7:F56">
    <cfRule type="cellIs" dxfId="1716" priority="45" operator="equal">
      <formula>0</formula>
    </cfRule>
    <cfRule type="cellIs" dxfId="1715" priority="41" operator="greaterThan">
      <formula>5</formula>
    </cfRule>
    <cfRule type="cellIs" dxfId="1714" priority="42" operator="equal">
      <formula>5</formula>
    </cfRule>
    <cfRule type="cellIs" dxfId="1713" priority="43" operator="equal">
      <formula>3</formula>
    </cfRule>
    <cfRule type="cellIs" dxfId="1712" priority="44" operator="equal">
      <formula>2</formula>
    </cfRule>
  </conditionalFormatting>
  <conditionalFormatting sqref="F38:W56">
    <cfRule type="containsErrors" dxfId="1711" priority="2" stopIfTrue="1">
      <formula>ISERROR(F38)</formula>
    </cfRule>
  </conditionalFormatting>
  <conditionalFormatting sqref="G7:H56">
    <cfRule type="cellIs" dxfId="1710" priority="115" operator="equal">
      <formula>0</formula>
    </cfRule>
    <cfRule type="cellIs" dxfId="1709" priority="114" operator="equal">
      <formula>1</formula>
    </cfRule>
    <cfRule type="cellIs" dxfId="1708" priority="112" operator="equal">
      <formula>4</formula>
    </cfRule>
  </conditionalFormatting>
  <conditionalFormatting sqref="G7:I56">
    <cfRule type="cellIs" dxfId="1707" priority="11" operator="greaterThan">
      <formula>4</formula>
    </cfRule>
    <cfRule type="cellIs" dxfId="1706" priority="13" operator="equal">
      <formula>2</formula>
    </cfRule>
  </conditionalFormatting>
  <conditionalFormatting sqref="I7:I56">
    <cfRule type="cellIs" dxfId="1705" priority="12" operator="equal">
      <formula>4</formula>
    </cfRule>
    <cfRule type="cellIs" dxfId="1704" priority="14" operator="equal">
      <formula>1</formula>
    </cfRule>
    <cfRule type="cellIs" dxfId="1703" priority="15" operator="equal">
      <formula>0</formula>
    </cfRule>
  </conditionalFormatting>
  <conditionalFormatting sqref="J7:K56">
    <cfRule type="cellIs" dxfId="1702" priority="36" operator="greaterThan">
      <formula>5</formula>
    </cfRule>
    <cfRule type="cellIs" dxfId="1701" priority="37" operator="equal">
      <formula>5</formula>
    </cfRule>
    <cfRule type="cellIs" dxfId="1700" priority="38" operator="equal">
      <formula>3</formula>
    </cfRule>
    <cfRule type="cellIs" dxfId="1699" priority="39" operator="equal">
      <formula>2</formula>
    </cfRule>
    <cfRule type="cellIs" dxfId="1698" priority="40" operator="equal">
      <formula>0</formula>
    </cfRule>
  </conditionalFormatting>
  <conditionalFormatting sqref="L7:L56">
    <cfRule type="cellIs" dxfId="1697" priority="121" operator="greaterThan">
      <formula>4</formula>
    </cfRule>
    <cfRule type="cellIs" dxfId="1696" priority="125" operator="equal">
      <formula>0</formula>
    </cfRule>
    <cfRule type="cellIs" dxfId="1695" priority="124" operator="equal">
      <formula>1</formula>
    </cfRule>
    <cfRule type="cellIs" dxfId="1694" priority="123" operator="equal">
      <formula>2</formula>
    </cfRule>
    <cfRule type="cellIs" dxfId="1693" priority="122" operator="equal">
      <formula>4</formula>
    </cfRule>
  </conditionalFormatting>
  <conditionalFormatting sqref="M7:M56">
    <cfRule type="cellIs" dxfId="1692" priority="31" operator="greaterThan">
      <formula>5</formula>
    </cfRule>
    <cfRule type="cellIs" dxfId="1691" priority="32" operator="equal">
      <formula>5</formula>
    </cfRule>
    <cfRule type="cellIs" dxfId="1690" priority="33" operator="equal">
      <formula>3</formula>
    </cfRule>
    <cfRule type="cellIs" dxfId="1689" priority="34" operator="equal">
      <formula>2</formula>
    </cfRule>
  </conditionalFormatting>
  <conditionalFormatting sqref="M7:N56">
    <cfRule type="cellIs" dxfId="1688" priority="35" operator="equal">
      <formula>0</formula>
    </cfRule>
  </conditionalFormatting>
  <conditionalFormatting sqref="N7:N56">
    <cfRule type="cellIs" dxfId="1687" priority="94" operator="equal">
      <formula>1</formula>
    </cfRule>
    <cfRule type="cellIs" dxfId="1686" priority="93" operator="equal">
      <formula>2</formula>
    </cfRule>
    <cfRule type="cellIs" dxfId="1685" priority="92" operator="equal">
      <formula>4</formula>
    </cfRule>
    <cfRule type="cellIs" dxfId="1684" priority="91" operator="greaterThan">
      <formula>4</formula>
    </cfRule>
  </conditionalFormatting>
  <conditionalFormatting sqref="O7:O56">
    <cfRule type="cellIs" dxfId="1683" priority="57" operator="equal">
      <formula>5</formula>
    </cfRule>
    <cfRule type="cellIs" dxfId="1682" priority="58" operator="equal">
      <formula>3</formula>
    </cfRule>
    <cfRule type="cellIs" dxfId="1681" priority="59" operator="equal">
      <formula>2</formula>
    </cfRule>
    <cfRule type="cellIs" dxfId="1680" priority="60" operator="equal">
      <formula>0</formula>
    </cfRule>
    <cfRule type="cellIs" dxfId="1679" priority="56" operator="greaterThan">
      <formula>5</formula>
    </cfRule>
  </conditionalFormatting>
  <conditionalFormatting sqref="P7:Q56">
    <cfRule type="cellIs" dxfId="1678" priority="83" operator="equal">
      <formula>2</formula>
    </cfRule>
    <cfRule type="cellIs" dxfId="1677" priority="82" operator="equal">
      <formula>4</formula>
    </cfRule>
    <cfRule type="cellIs" dxfId="1676" priority="84" operator="equal">
      <formula>1</formula>
    </cfRule>
    <cfRule type="cellIs" dxfId="1675" priority="85" operator="equal">
      <formula>0</formula>
    </cfRule>
    <cfRule type="cellIs" dxfId="1674" priority="81" operator="greaterThan">
      <formula>4</formula>
    </cfRule>
  </conditionalFormatting>
  <conditionalFormatting sqref="R7:R56">
    <cfRule type="cellIs" dxfId="1673" priority="52" operator="equal">
      <formula>5</formula>
    </cfRule>
    <cfRule type="cellIs" dxfId="1672" priority="54" operator="equal">
      <formula>2</formula>
    </cfRule>
    <cfRule type="cellIs" dxfId="1671" priority="55" operator="equal">
      <formula>0</formula>
    </cfRule>
  </conditionalFormatting>
  <conditionalFormatting sqref="R7:T56">
    <cfRule type="cellIs" dxfId="1670" priority="23" operator="equal">
      <formula>3</formula>
    </cfRule>
    <cfRule type="cellIs" dxfId="1669" priority="21" operator="greaterThan">
      <formula>5</formula>
    </cfRule>
  </conditionalFormatting>
  <conditionalFormatting sqref="S7:T56">
    <cfRule type="cellIs" dxfId="1668" priority="25" operator="equal">
      <formula>0</formula>
    </cfRule>
    <cfRule type="cellIs" dxfId="1667" priority="24" operator="equal">
      <formula>2</formula>
    </cfRule>
    <cfRule type="cellIs" dxfId="1666" priority="22" operator="equal">
      <formula>5</formula>
    </cfRule>
  </conditionalFormatting>
  <conditionalFormatting sqref="U7:U56">
    <cfRule type="cellIs" dxfId="1665" priority="6" operator="greaterThan">
      <formula>4</formula>
    </cfRule>
    <cfRule type="cellIs" dxfId="1664" priority="7" operator="equal">
      <formula>4</formula>
    </cfRule>
    <cfRule type="cellIs" dxfId="1663" priority="8" operator="equal">
      <formula>2</formula>
    </cfRule>
    <cfRule type="cellIs" dxfId="1662" priority="9" operator="equal">
      <formula>1</formula>
    </cfRule>
    <cfRule type="cellIs" dxfId="1661" priority="10" operator="equal">
      <formula>0</formula>
    </cfRule>
  </conditionalFormatting>
  <conditionalFormatting sqref="V7:V56">
    <cfRule type="cellIs" dxfId="1660" priority="19" operator="equal">
      <formula>2</formula>
    </cfRule>
    <cfRule type="cellIs" dxfId="1659" priority="18" operator="equal">
      <formula>3</formula>
    </cfRule>
    <cfRule type="cellIs" dxfId="1658" priority="17" operator="equal">
      <formula>5</formula>
    </cfRule>
    <cfRule type="cellIs" dxfId="1657" priority="16" operator="greaterThan">
      <formula>5</formula>
    </cfRule>
  </conditionalFormatting>
  <conditionalFormatting sqref="V7:W56">
    <cfRule type="cellIs" dxfId="1656" priority="20" operator="equal">
      <formula>0</formula>
    </cfRule>
  </conditionalFormatting>
  <conditionalFormatting sqref="W7:W56">
    <cfRule type="cellIs" dxfId="1655" priority="64" operator="equal">
      <formula>1</formula>
    </cfRule>
    <cfRule type="cellIs" dxfId="1654" priority="63" operator="equal">
      <formula>2</formula>
    </cfRule>
    <cfRule type="cellIs" dxfId="1653" priority="62" operator="equal">
      <formula>4</formula>
    </cfRule>
    <cfRule type="cellIs" dxfId="1652" priority="61" operator="greaterThan">
      <formula>4</formula>
    </cfRule>
  </conditionalFormatting>
  <conditionalFormatting sqref="X38:AA56">
    <cfRule type="containsErrors" dxfId="1651" priority="1" stopIfTrue="1">
      <formula>ISERROR(X38)</formula>
    </cfRule>
  </conditionalFormatting>
  <conditionalFormatting sqref="X7:AB56 E7:E56">
    <cfRule type="cellIs" dxfId="1650" priority="164" stopIfTrue="1" operator="equal">
      <formula>0</formula>
    </cfRule>
  </conditionalFormatting>
  <conditionalFormatting sqref="X7:AB56">
    <cfRule type="cellIs" dxfId="1649" priority="127" operator="equal">
      <formula>200</formula>
    </cfRule>
  </conditionalFormatting>
  <pageMargins left="0.11811023622047245" right="0.11811023622047245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6C903F-9831-430B-AF61-8726D13AAA25}">
            <x14:dataBar minLength="0" maxLength="100" negativeBarColorSameAsPositive="1" axisPosition="none">
              <x14:cfvo type="min"/>
              <x14:cfvo type="max"/>
            </x14:dataBar>
          </x14:cfRule>
          <xm:sqref>E7:E56</xm:sqref>
        </x14:conditionalFormatting>
        <x14:conditionalFormatting xmlns:xm="http://schemas.microsoft.com/office/excel/2006/main">
          <x14:cfRule type="dataBar" id="{3DABF352-40E9-4B9A-8F71-09632FDE6B3E}">
            <x14:dataBar minLength="0" maxLength="100" negativeBarColorSameAsPositive="1" axisPosition="none">
              <x14:cfvo type="min"/>
              <x14:cfvo type="max"/>
            </x14:dataBar>
          </x14:cfRule>
          <xm:sqref>E63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7"/>
  <sheetViews>
    <sheetView workbookViewId="0">
      <selection activeCell="B4" sqref="B4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68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.75" customHeight="1" x14ac:dyDescent="0.35"/>
    <row r="4" spans="1:24" ht="21.75" customHeight="1" x14ac:dyDescent="0.5">
      <c r="B4" s="35" t="s">
        <v>84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69" t="s">
        <v>16</v>
      </c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69"/>
    </row>
    <row r="7" spans="1:24" x14ac:dyDescent="0.35">
      <c r="A7">
        <v>1</v>
      </c>
      <c r="B7" s="36" t="str">
        <f>'5thR'!B7</f>
        <v>NIKO ROSTOHAR</v>
      </c>
      <c r="C7" s="52">
        <v>5</v>
      </c>
      <c r="D7" s="52">
        <v>4</v>
      </c>
      <c r="E7" s="52">
        <v>4</v>
      </c>
      <c r="F7" s="52">
        <v>4</v>
      </c>
      <c r="G7" s="52">
        <v>4</v>
      </c>
      <c r="H7" s="52">
        <v>4</v>
      </c>
      <c r="I7" s="52">
        <v>5</v>
      </c>
      <c r="J7" s="52">
        <v>4</v>
      </c>
      <c r="K7" s="52">
        <v>3</v>
      </c>
      <c r="L7" s="52">
        <v>4</v>
      </c>
      <c r="M7" s="52">
        <v>4</v>
      </c>
      <c r="N7" s="52">
        <v>3</v>
      </c>
      <c r="O7" s="52">
        <v>6</v>
      </c>
      <c r="P7" s="52">
        <v>4</v>
      </c>
      <c r="Q7" s="52">
        <v>4</v>
      </c>
      <c r="R7" s="52">
        <v>4</v>
      </c>
      <c r="S7" s="52">
        <v>4</v>
      </c>
      <c r="T7" s="52">
        <v>4</v>
      </c>
      <c r="U7" s="20">
        <f t="shared" ref="U7:U13" si="0">SUM(C7:T7)</f>
        <v>74</v>
      </c>
      <c r="V7" s="20">
        <f>'5thR'!V7</f>
        <v>14.1</v>
      </c>
      <c r="W7" s="68">
        <f>IF(B7&lt;&gt;"",'5thR'!W7+X7,0)</f>
        <v>6</v>
      </c>
      <c r="X7" s="68">
        <f t="shared" ref="X7:X14" si="1">IF(U7&gt;0,1,0)</f>
        <v>1</v>
      </c>
    </row>
    <row r="8" spans="1:24" x14ac:dyDescent="0.35">
      <c r="A8">
        <v>2</v>
      </c>
      <c r="B8" s="36" t="str">
        <f>'5thR'!B8</f>
        <v>ANDREJA ROSTOHAR</v>
      </c>
      <c r="C8" s="52">
        <v>5</v>
      </c>
      <c r="D8" s="52">
        <v>4</v>
      </c>
      <c r="E8" s="52">
        <v>4</v>
      </c>
      <c r="F8" s="52">
        <v>5</v>
      </c>
      <c r="G8" s="52">
        <v>4</v>
      </c>
      <c r="H8" s="52">
        <v>4</v>
      </c>
      <c r="I8" s="52">
        <v>3</v>
      </c>
      <c r="J8" s="52">
        <v>4</v>
      </c>
      <c r="K8" s="52">
        <v>4</v>
      </c>
      <c r="L8" s="52">
        <v>6</v>
      </c>
      <c r="M8" s="52">
        <v>9</v>
      </c>
      <c r="N8" s="52">
        <v>7</v>
      </c>
      <c r="O8" s="52">
        <v>9</v>
      </c>
      <c r="P8" s="52">
        <v>4</v>
      </c>
      <c r="Q8" s="52">
        <v>4</v>
      </c>
      <c r="R8" s="52">
        <v>4</v>
      </c>
      <c r="S8" s="52">
        <v>5</v>
      </c>
      <c r="T8" s="52">
        <v>9</v>
      </c>
      <c r="U8" s="20">
        <f t="shared" si="0"/>
        <v>94</v>
      </c>
      <c r="V8" s="20">
        <f>'5thR'!V8</f>
        <v>17.399999999999999</v>
      </c>
      <c r="W8" s="68">
        <f>IF(B8&lt;&gt;"",'5thR'!W8+X8,0)</f>
        <v>6</v>
      </c>
      <c r="X8" s="68">
        <f t="shared" si="1"/>
        <v>1</v>
      </c>
    </row>
    <row r="9" spans="1:24" x14ac:dyDescent="0.35">
      <c r="A9">
        <v>3</v>
      </c>
      <c r="B9" s="36" t="str">
        <f>'5thR'!B9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'5thR'!V9</f>
        <v>32.4</v>
      </c>
      <c r="W9" s="68">
        <f>IF(B9&lt;&gt;"",'5thR'!W9+X9,0)</f>
        <v>3</v>
      </c>
      <c r="X9" s="68">
        <f t="shared" si="1"/>
        <v>0</v>
      </c>
    </row>
    <row r="10" spans="1:24" x14ac:dyDescent="0.35">
      <c r="A10">
        <v>4</v>
      </c>
      <c r="B10" s="36" t="str">
        <f>'5thR'!B10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'5thR'!V10</f>
        <v>53.5</v>
      </c>
      <c r="W10" s="68">
        <f>IF(B10&lt;&gt;"",'5thR'!W10+X10,0)</f>
        <v>3</v>
      </c>
      <c r="X10" s="68">
        <f t="shared" si="1"/>
        <v>0</v>
      </c>
    </row>
    <row r="11" spans="1:24" x14ac:dyDescent="0.35">
      <c r="A11">
        <v>5</v>
      </c>
      <c r="B11" s="36" t="str">
        <f>'5thR'!B11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'5thR'!V11</f>
        <v>32.1</v>
      </c>
      <c r="W11" s="68">
        <f>IF(B11&lt;&gt;"",'5thR'!W11+X11,0)</f>
        <v>3</v>
      </c>
      <c r="X11" s="68">
        <f t="shared" si="1"/>
        <v>0</v>
      </c>
    </row>
    <row r="12" spans="1:24" x14ac:dyDescent="0.35">
      <c r="A12">
        <v>6</v>
      </c>
      <c r="B12" s="36" t="str">
        <f>'5thR'!B12</f>
        <v>BOJAN LAZAR</v>
      </c>
      <c r="C12" s="52">
        <v>6</v>
      </c>
      <c r="D12" s="52">
        <v>4</v>
      </c>
      <c r="E12" s="52">
        <v>9</v>
      </c>
      <c r="F12" s="52">
        <v>4</v>
      </c>
      <c r="G12" s="52">
        <v>4</v>
      </c>
      <c r="H12" s="52">
        <v>5</v>
      </c>
      <c r="I12" s="52">
        <v>6</v>
      </c>
      <c r="J12" s="52">
        <v>3</v>
      </c>
      <c r="K12" s="52">
        <v>4</v>
      </c>
      <c r="L12" s="52">
        <v>6</v>
      </c>
      <c r="M12" s="52">
        <v>4</v>
      </c>
      <c r="N12" s="52">
        <v>2</v>
      </c>
      <c r="O12" s="52">
        <v>9</v>
      </c>
      <c r="P12" s="52">
        <v>5</v>
      </c>
      <c r="Q12" s="52">
        <v>5</v>
      </c>
      <c r="R12" s="52">
        <v>3</v>
      </c>
      <c r="S12" s="52">
        <v>7</v>
      </c>
      <c r="T12" s="52">
        <v>3</v>
      </c>
      <c r="U12" s="20">
        <f t="shared" si="0"/>
        <v>89</v>
      </c>
      <c r="V12" s="20">
        <f>'5thR'!V12</f>
        <v>22.1</v>
      </c>
      <c r="W12" s="68">
        <f>IF(B12&lt;&gt;"",'5thR'!W12+X12,0)</f>
        <v>5</v>
      </c>
      <c r="X12" s="68">
        <f t="shared" si="1"/>
        <v>1</v>
      </c>
    </row>
    <row r="13" spans="1:24" x14ac:dyDescent="0.35">
      <c r="A13">
        <v>7</v>
      </c>
      <c r="B13" s="36" t="str">
        <f>'5thR'!B13</f>
        <v>JANKO KRŽIČ</v>
      </c>
      <c r="C13" s="52">
        <v>5</v>
      </c>
      <c r="D13" s="52">
        <v>4</v>
      </c>
      <c r="E13" s="52">
        <v>5</v>
      </c>
      <c r="F13" s="52">
        <v>5</v>
      </c>
      <c r="G13" s="52">
        <v>5</v>
      </c>
      <c r="H13" s="52">
        <v>9</v>
      </c>
      <c r="I13" s="52">
        <v>7</v>
      </c>
      <c r="J13" s="52">
        <v>7</v>
      </c>
      <c r="K13" s="52">
        <v>3</v>
      </c>
      <c r="L13" s="52">
        <v>5</v>
      </c>
      <c r="M13" s="52">
        <v>7</v>
      </c>
      <c r="N13" s="52">
        <v>5</v>
      </c>
      <c r="O13" s="52">
        <v>9</v>
      </c>
      <c r="P13" s="52">
        <v>9</v>
      </c>
      <c r="Q13" s="52">
        <v>7</v>
      </c>
      <c r="R13" s="52">
        <v>7</v>
      </c>
      <c r="S13" s="52">
        <v>7</v>
      </c>
      <c r="T13" s="52">
        <v>4</v>
      </c>
      <c r="U13" s="20">
        <f t="shared" si="0"/>
        <v>110</v>
      </c>
      <c r="V13" s="20">
        <v>33.6</v>
      </c>
      <c r="W13" s="68">
        <f>IF(B13&lt;&gt;"",'5thR'!W13+X13,0)</f>
        <v>5</v>
      </c>
      <c r="X13" s="68">
        <f t="shared" si="1"/>
        <v>1</v>
      </c>
    </row>
    <row r="14" spans="1:24" x14ac:dyDescent="0.35">
      <c r="A14">
        <v>8</v>
      </c>
      <c r="B14" s="36" t="str">
        <f>'5thR'!B14</f>
        <v>NEJC ROBIČ ML.</v>
      </c>
      <c r="C14" s="52">
        <v>7</v>
      </c>
      <c r="D14" s="52">
        <v>6</v>
      </c>
      <c r="E14" s="52">
        <v>5</v>
      </c>
      <c r="F14" s="52">
        <v>6</v>
      </c>
      <c r="G14" s="52">
        <v>7</v>
      </c>
      <c r="H14" s="52">
        <v>5</v>
      </c>
      <c r="I14" s="52">
        <v>6</v>
      </c>
      <c r="J14" s="52">
        <v>7</v>
      </c>
      <c r="K14" s="52">
        <v>5</v>
      </c>
      <c r="L14" s="52">
        <v>6</v>
      </c>
      <c r="M14" s="52">
        <v>5</v>
      </c>
      <c r="N14" s="52">
        <v>5</v>
      </c>
      <c r="O14" s="52">
        <v>6</v>
      </c>
      <c r="P14" s="52">
        <v>6</v>
      </c>
      <c r="Q14" s="52">
        <v>6</v>
      </c>
      <c r="R14" s="52">
        <v>4</v>
      </c>
      <c r="S14" s="52">
        <v>4</v>
      </c>
      <c r="T14" s="52">
        <v>4</v>
      </c>
      <c r="U14" s="20">
        <f t="shared" ref="U14:U57" si="2">SUM(C14:T14)</f>
        <v>100</v>
      </c>
      <c r="V14" s="20">
        <v>4</v>
      </c>
      <c r="W14" s="68">
        <f>IF(B14&lt;&gt;"",'5thR'!W14+X14,0)</f>
        <v>4</v>
      </c>
      <c r="X14" s="68">
        <f t="shared" si="1"/>
        <v>1</v>
      </c>
    </row>
    <row r="15" spans="1:24" x14ac:dyDescent="0.35">
      <c r="A15">
        <v>9</v>
      </c>
      <c r="B15" s="36" t="str">
        <f>'5thR'!B15</f>
        <v>MARINA RAVNIKAR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20">
        <f t="shared" si="2"/>
        <v>0</v>
      </c>
      <c r="V15" s="20">
        <f>'5thR'!V15</f>
        <v>19</v>
      </c>
      <c r="W15" s="68">
        <f>IF(B15&lt;&gt;"",'5thR'!W15+X15,0)</f>
        <v>4</v>
      </c>
      <c r="X15" s="68">
        <f t="shared" ref="X15:X36" si="3">IF(U15&gt;0,1,0)</f>
        <v>0</v>
      </c>
    </row>
    <row r="16" spans="1:24" x14ac:dyDescent="0.35">
      <c r="A16">
        <v>10</v>
      </c>
      <c r="B16" s="36" t="str">
        <f>'5thR'!B16</f>
        <v>CVETKA BURJA</v>
      </c>
      <c r="C16" s="52">
        <v>7</v>
      </c>
      <c r="D16" s="52">
        <v>3</v>
      </c>
      <c r="E16" s="52">
        <v>4</v>
      </c>
      <c r="F16" s="52">
        <v>7</v>
      </c>
      <c r="G16" s="52">
        <v>6</v>
      </c>
      <c r="H16" s="52">
        <v>7</v>
      </c>
      <c r="I16" s="52">
        <v>5</v>
      </c>
      <c r="J16" s="52">
        <v>9</v>
      </c>
      <c r="K16" s="52">
        <v>4</v>
      </c>
      <c r="L16" s="52">
        <v>6</v>
      </c>
      <c r="M16" s="52">
        <v>5</v>
      </c>
      <c r="N16" s="52">
        <v>6</v>
      </c>
      <c r="O16" s="52">
        <v>6</v>
      </c>
      <c r="P16" s="52">
        <v>9</v>
      </c>
      <c r="Q16" s="52">
        <v>7</v>
      </c>
      <c r="R16" s="52">
        <v>4</v>
      </c>
      <c r="S16" s="52">
        <v>9</v>
      </c>
      <c r="T16" s="52">
        <v>5</v>
      </c>
      <c r="U16" s="20">
        <f t="shared" si="2"/>
        <v>109</v>
      </c>
      <c r="V16" s="20">
        <f>'5thR'!V16</f>
        <v>31.6</v>
      </c>
      <c r="W16" s="68">
        <f>IF(B16&lt;&gt;"",'5thR'!W16+X16,0)</f>
        <v>3</v>
      </c>
      <c r="X16" s="68">
        <f t="shared" si="3"/>
        <v>1</v>
      </c>
    </row>
    <row r="17" spans="1:24" x14ac:dyDescent="0.35">
      <c r="A17">
        <v>11</v>
      </c>
      <c r="B17" s="36" t="str">
        <f>'5thR'!B17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>
        <f>'5thR'!V17</f>
        <v>38.200000000000003</v>
      </c>
      <c r="W17" s="68">
        <f>IF(B17&lt;&gt;"",'5thR'!W17+X17,0)</f>
        <v>1</v>
      </c>
      <c r="X17" s="68">
        <f t="shared" si="3"/>
        <v>0</v>
      </c>
    </row>
    <row r="18" spans="1:24" x14ac:dyDescent="0.35">
      <c r="A18">
        <v>12</v>
      </c>
      <c r="B18" s="36" t="str">
        <f>'5thR'!B18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>
        <f>'5thR'!V18</f>
        <v>19.8</v>
      </c>
      <c r="W18" s="68">
        <f>IF(B18&lt;&gt;"",'5thR'!W18+X18,0)</f>
        <v>4</v>
      </c>
      <c r="X18" s="68">
        <f t="shared" si="3"/>
        <v>0</v>
      </c>
    </row>
    <row r="19" spans="1:24" x14ac:dyDescent="0.35">
      <c r="A19">
        <v>13</v>
      </c>
      <c r="B19" s="36" t="str">
        <f>'5thR'!B19</f>
        <v>VITO ŠMIT</v>
      </c>
      <c r="C19" s="52">
        <v>5</v>
      </c>
      <c r="D19" s="52">
        <v>2</v>
      </c>
      <c r="E19" s="52">
        <v>3</v>
      </c>
      <c r="F19" s="52">
        <v>5</v>
      </c>
      <c r="G19" s="52">
        <v>4</v>
      </c>
      <c r="H19" s="52">
        <v>3</v>
      </c>
      <c r="I19" s="52">
        <v>6</v>
      </c>
      <c r="J19" s="52">
        <v>7</v>
      </c>
      <c r="K19" s="52">
        <v>3</v>
      </c>
      <c r="L19" s="52">
        <v>5</v>
      </c>
      <c r="M19" s="52">
        <v>4</v>
      </c>
      <c r="N19" s="52">
        <v>3</v>
      </c>
      <c r="O19" s="52">
        <v>4</v>
      </c>
      <c r="P19" s="52">
        <v>4</v>
      </c>
      <c r="Q19" s="52">
        <v>5</v>
      </c>
      <c r="R19" s="52">
        <v>7</v>
      </c>
      <c r="S19" s="52">
        <v>5</v>
      </c>
      <c r="T19" s="52">
        <v>4</v>
      </c>
      <c r="U19" s="20">
        <f t="shared" si="2"/>
        <v>79</v>
      </c>
      <c r="V19" s="20">
        <f>'5thR'!V19</f>
        <v>16.8</v>
      </c>
      <c r="W19" s="68">
        <f>IF(B19&lt;&gt;"",'5thR'!W19+X19,0)</f>
        <v>4</v>
      </c>
      <c r="X19" s="68">
        <f t="shared" si="3"/>
        <v>1</v>
      </c>
    </row>
    <row r="20" spans="1:24" x14ac:dyDescent="0.35">
      <c r="A20">
        <v>14</v>
      </c>
      <c r="B20" s="36" t="str">
        <f>'5thR'!B20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2"/>
        <v>0</v>
      </c>
      <c r="V20" s="20">
        <f>'5thR'!V20</f>
        <v>30.4</v>
      </c>
      <c r="W20" s="68">
        <f>IF(B20&lt;&gt;"",'5thR'!W20+X20,0)</f>
        <v>1</v>
      </c>
      <c r="X20" s="68">
        <f t="shared" si="3"/>
        <v>0</v>
      </c>
    </row>
    <row r="21" spans="1:24" x14ac:dyDescent="0.35">
      <c r="A21">
        <v>15</v>
      </c>
      <c r="B21" s="36" t="str">
        <f>'5thR'!B21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'5thR'!V21</f>
        <v>22.1</v>
      </c>
      <c r="W21" s="68">
        <f>IF(B21&lt;&gt;"",'5thR'!W21+X21,0)</f>
        <v>2</v>
      </c>
      <c r="X21" s="68">
        <f t="shared" si="3"/>
        <v>0</v>
      </c>
    </row>
    <row r="22" spans="1:24" x14ac:dyDescent="0.35">
      <c r="A22">
        <v>16</v>
      </c>
      <c r="B22" s="36" t="str">
        <f>'5thR'!B22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'5thR'!V22</f>
        <v>30.8</v>
      </c>
      <c r="W22" s="68">
        <f>IF(B22&lt;&gt;"",'5thR'!W22+X22,0)</f>
        <v>1</v>
      </c>
      <c r="X22" s="68">
        <f t="shared" si="3"/>
        <v>0</v>
      </c>
    </row>
    <row r="23" spans="1:24" x14ac:dyDescent="0.35">
      <c r="A23">
        <v>17</v>
      </c>
      <c r="B23" s="36" t="str">
        <f>'5thR'!B23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'5thR'!V23</f>
        <v>13.4</v>
      </c>
      <c r="W23" s="68">
        <f>IF(B23&lt;&gt;"",'5thR'!W23+X23,0)</f>
        <v>2</v>
      </c>
      <c r="X23" s="68">
        <f t="shared" si="3"/>
        <v>0</v>
      </c>
    </row>
    <row r="24" spans="1:24" x14ac:dyDescent="0.35">
      <c r="A24">
        <v>18</v>
      </c>
      <c r="B24" s="36" t="str">
        <f>'5thR'!B24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'5thR'!V24</f>
        <v>14.6</v>
      </c>
      <c r="W24" s="68">
        <f>IF(B24&lt;&gt;"",'5thR'!W24+X24,0)</f>
        <v>1</v>
      </c>
      <c r="X24" s="68">
        <f t="shared" si="3"/>
        <v>0</v>
      </c>
    </row>
    <row r="25" spans="1:24" x14ac:dyDescent="0.35">
      <c r="A25">
        <v>19</v>
      </c>
      <c r="B25" s="36" t="str">
        <f>'5thR'!B25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>
        <f>'5thR'!V25</f>
        <v>22</v>
      </c>
      <c r="W25" s="68">
        <f>IF(B25&lt;&gt;"",'5thR'!W25+X25,0)</f>
        <v>2</v>
      </c>
      <c r="X25" s="68">
        <f t="shared" si="3"/>
        <v>0</v>
      </c>
    </row>
    <row r="26" spans="1:24" x14ac:dyDescent="0.35">
      <c r="A26">
        <v>20</v>
      </c>
      <c r="B26" s="36" t="str">
        <f>'5thR'!B26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'5thR'!V26</f>
        <v>54</v>
      </c>
      <c r="W26" s="68">
        <f>IF(B26&lt;&gt;"",'5thR'!W26+X26,0)</f>
        <v>2</v>
      </c>
      <c r="X26" s="68">
        <f t="shared" si="3"/>
        <v>0</v>
      </c>
    </row>
    <row r="27" spans="1:24" x14ac:dyDescent="0.35">
      <c r="A27">
        <v>21</v>
      </c>
      <c r="B27" s="36" t="str">
        <f>'5thR'!B27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'5thR'!V27</f>
        <v>12.3</v>
      </c>
      <c r="W27" s="68">
        <f>IF(B27&lt;&gt;"",'5thR'!W27+X27,0)</f>
        <v>1</v>
      </c>
      <c r="X27" s="68">
        <f t="shared" si="3"/>
        <v>0</v>
      </c>
    </row>
    <row r="28" spans="1:24" x14ac:dyDescent="0.35">
      <c r="A28">
        <v>22</v>
      </c>
      <c r="B28" s="36" t="str">
        <f>'5thR'!B28</f>
        <v>SAŠA BOHINC</v>
      </c>
      <c r="C28" s="52">
        <v>6</v>
      </c>
      <c r="D28" s="52">
        <v>5</v>
      </c>
      <c r="E28" s="52">
        <v>4</v>
      </c>
      <c r="F28" s="52">
        <v>7</v>
      </c>
      <c r="G28" s="52">
        <v>9</v>
      </c>
      <c r="H28" s="52">
        <v>9</v>
      </c>
      <c r="I28" s="52">
        <v>5</v>
      </c>
      <c r="J28" s="52">
        <v>9</v>
      </c>
      <c r="K28" s="52">
        <v>4</v>
      </c>
      <c r="L28" s="52">
        <v>8</v>
      </c>
      <c r="M28" s="52">
        <v>5</v>
      </c>
      <c r="N28" s="52">
        <v>5</v>
      </c>
      <c r="O28" s="52">
        <v>9</v>
      </c>
      <c r="P28" s="52">
        <v>8</v>
      </c>
      <c r="Q28" s="52">
        <v>9</v>
      </c>
      <c r="R28" s="52">
        <v>5</v>
      </c>
      <c r="S28" s="52">
        <v>9</v>
      </c>
      <c r="T28" s="52">
        <v>4</v>
      </c>
      <c r="U28" s="20">
        <f t="shared" si="2"/>
        <v>120</v>
      </c>
      <c r="V28" s="20">
        <f>'5thR'!V28</f>
        <v>54</v>
      </c>
      <c r="W28" s="68">
        <f>IF(B28&lt;&gt;"",'5thR'!W28+X28,0)</f>
        <v>3</v>
      </c>
      <c r="X28" s="68">
        <f t="shared" si="3"/>
        <v>1</v>
      </c>
    </row>
    <row r="29" spans="1:24" x14ac:dyDescent="0.35">
      <c r="A29">
        <v>23</v>
      </c>
      <c r="B29" s="36" t="str">
        <f>'5thR'!B29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>
        <f>'5thR'!V29</f>
        <v>48</v>
      </c>
      <c r="W29" s="68">
        <f>IF(B29&lt;&gt;"",'5thR'!W29+X29,0)</f>
        <v>1</v>
      </c>
      <c r="X29" s="68">
        <f t="shared" si="3"/>
        <v>0</v>
      </c>
    </row>
    <row r="30" spans="1:24" x14ac:dyDescent="0.35">
      <c r="A30">
        <v>24</v>
      </c>
      <c r="B30" s="36" t="str">
        <f>'5thR'!B30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'5thR'!V30</f>
        <v>20</v>
      </c>
      <c r="W30" s="68">
        <f>IF(B30&lt;&gt;"",'5thR'!W30+X30,0)</f>
        <v>1</v>
      </c>
      <c r="X30" s="68">
        <f t="shared" si="3"/>
        <v>0</v>
      </c>
    </row>
    <row r="31" spans="1:24" x14ac:dyDescent="0.35">
      <c r="A31">
        <v>25</v>
      </c>
      <c r="B31" s="36" t="str">
        <f>'5thR'!B31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'5thR'!V31</f>
        <v>18.399999999999999</v>
      </c>
      <c r="W31" s="68">
        <f>IF(B31&lt;&gt;"",'5thR'!W31+X31,0)</f>
        <v>1</v>
      </c>
      <c r="X31" s="68">
        <f t="shared" si="3"/>
        <v>0</v>
      </c>
    </row>
    <row r="32" spans="1:24" x14ac:dyDescent="0.35">
      <c r="A32">
        <v>26</v>
      </c>
      <c r="B32" s="36" t="str">
        <f>'5thR'!B32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'5thR'!V32</f>
        <v>25</v>
      </c>
      <c r="W32" s="68">
        <f>IF(B32&lt;&gt;"",'5thR'!W32+X32,0)</f>
        <v>1</v>
      </c>
      <c r="X32" s="68">
        <f t="shared" si="3"/>
        <v>0</v>
      </c>
    </row>
    <row r="33" spans="1:24" x14ac:dyDescent="0.35">
      <c r="A33">
        <v>27</v>
      </c>
      <c r="B33" s="36" t="str">
        <f>'5thR'!B33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'5thR'!V33</f>
        <v>20.2</v>
      </c>
      <c r="W33" s="68">
        <f>IF(B33&lt;&gt;"",'5thR'!W33+X33,0)</f>
        <v>1</v>
      </c>
      <c r="X33" s="68">
        <f t="shared" si="3"/>
        <v>0</v>
      </c>
    </row>
    <row r="34" spans="1:24" x14ac:dyDescent="0.35">
      <c r="A34">
        <v>28</v>
      </c>
      <c r="B34" s="36" t="str">
        <f>'5thR'!B34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'5thR'!V34</f>
        <v>17.100000000000001</v>
      </c>
      <c r="W34" s="68">
        <f>IF(B34&lt;&gt;"",'5thR'!W34+X34,0)</f>
        <v>1</v>
      </c>
      <c r="X34" s="68">
        <f t="shared" si="3"/>
        <v>0</v>
      </c>
    </row>
    <row r="35" spans="1:24" x14ac:dyDescent="0.35">
      <c r="A35">
        <v>29</v>
      </c>
      <c r="B35" s="36" t="str">
        <f>'5thR'!B35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'5thR'!V35</f>
        <v>49.9</v>
      </c>
      <c r="W35" s="68">
        <f>IF(B35&lt;&gt;"",'5thR'!W35+X35,0)</f>
        <v>1</v>
      </c>
      <c r="X35" s="68">
        <f t="shared" si="3"/>
        <v>0</v>
      </c>
    </row>
    <row r="36" spans="1:24" x14ac:dyDescent="0.35">
      <c r="A36">
        <v>30</v>
      </c>
      <c r="B36" s="36" t="str">
        <f>'5thR'!B36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'5thR'!V36</f>
        <v>24.4</v>
      </c>
      <c r="W36" s="68">
        <f>IF(B36&lt;&gt;"",'5thR'!W36+X36,0)</f>
        <v>1</v>
      </c>
      <c r="X36" s="68">
        <f t="shared" si="3"/>
        <v>0</v>
      </c>
    </row>
    <row r="37" spans="1:24" x14ac:dyDescent="0.35">
      <c r="A37">
        <v>31</v>
      </c>
      <c r="B37" s="36" t="str">
        <f>'5thR'!B37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'5thR'!V37</f>
        <v>14.7</v>
      </c>
      <c r="W37" s="68">
        <f>IF(B37&lt;&gt;"",'5thR'!W37+X37,0)</f>
        <v>1</v>
      </c>
      <c r="X37" s="68">
        <f t="shared" ref="X37:X56" si="4">IF(U37&gt;0,1,0)</f>
        <v>0</v>
      </c>
    </row>
    <row r="38" spans="1:24" x14ac:dyDescent="0.35">
      <c r="A38">
        <v>32</v>
      </c>
      <c r="B38" s="36" t="str">
        <f>'5thR'!B38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si="2"/>
        <v>0</v>
      </c>
      <c r="V38" s="20">
        <f>'5thR'!V38</f>
        <v>26.9</v>
      </c>
      <c r="W38" s="68">
        <f>IF(B38&lt;&gt;"",'5thR'!W38+X38,0)</f>
        <v>1</v>
      </c>
      <c r="X38" s="68">
        <f t="shared" si="4"/>
        <v>0</v>
      </c>
    </row>
    <row r="39" spans="1:24" x14ac:dyDescent="0.35">
      <c r="A39">
        <v>33</v>
      </c>
      <c r="B39" s="36" t="str">
        <f>'5thR'!B39</f>
        <v>MAJDA LAZAR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2"/>
        <v>0</v>
      </c>
      <c r="V39" s="20">
        <f>'5thR'!V39</f>
        <v>29.4</v>
      </c>
      <c r="W39" s="68">
        <f>IF(B39&lt;&gt;"",'5thR'!W39+X39,0)</f>
        <v>1</v>
      </c>
      <c r="X39" s="68">
        <f t="shared" si="4"/>
        <v>0</v>
      </c>
    </row>
    <row r="40" spans="1:24" x14ac:dyDescent="0.35">
      <c r="A40">
        <v>34</v>
      </c>
      <c r="B40" s="36" t="s">
        <v>83</v>
      </c>
      <c r="C40" s="52">
        <v>5</v>
      </c>
      <c r="D40" s="52">
        <v>3</v>
      </c>
      <c r="E40" s="52">
        <v>4</v>
      </c>
      <c r="F40" s="52">
        <v>6</v>
      </c>
      <c r="G40" s="52">
        <v>6</v>
      </c>
      <c r="H40" s="52">
        <v>4</v>
      </c>
      <c r="I40" s="52">
        <v>3</v>
      </c>
      <c r="J40" s="52">
        <v>7</v>
      </c>
      <c r="K40" s="52">
        <v>4</v>
      </c>
      <c r="L40" s="52">
        <v>5</v>
      </c>
      <c r="M40" s="52">
        <v>4</v>
      </c>
      <c r="N40" s="52">
        <v>5</v>
      </c>
      <c r="O40" s="52">
        <v>8</v>
      </c>
      <c r="P40" s="52">
        <v>5</v>
      </c>
      <c r="Q40" s="52">
        <v>5</v>
      </c>
      <c r="R40" s="52">
        <v>4</v>
      </c>
      <c r="S40" s="52">
        <v>5</v>
      </c>
      <c r="T40" s="52">
        <v>4</v>
      </c>
      <c r="U40" s="20">
        <f t="shared" si="2"/>
        <v>87</v>
      </c>
      <c r="V40" s="20">
        <v>20.399999999999999</v>
      </c>
      <c r="W40" s="68">
        <f>IF(B40&lt;&gt;"",'5thR'!W40+X40,0)</f>
        <v>1</v>
      </c>
      <c r="X40" s="68">
        <f t="shared" si="4"/>
        <v>1</v>
      </c>
    </row>
    <row r="41" spans="1:24" x14ac:dyDescent="0.35">
      <c r="A41">
        <v>35</v>
      </c>
      <c r="B41" s="36">
        <f>'5thR'!B41</f>
        <v>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2"/>
        <v>0</v>
      </c>
      <c r="V41" s="20">
        <f>'5thR'!V41</f>
        <v>0</v>
      </c>
      <c r="W41" s="68">
        <f>IF(B41&lt;&gt;"",'5thR'!W41+X41,0)</f>
        <v>0</v>
      </c>
      <c r="X41" s="68">
        <f t="shared" si="4"/>
        <v>0</v>
      </c>
    </row>
    <row r="42" spans="1:24" x14ac:dyDescent="0.35">
      <c r="A42">
        <v>36</v>
      </c>
      <c r="B42" s="36">
        <f>'5thR'!B42</f>
        <v>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2"/>
        <v>0</v>
      </c>
      <c r="V42" s="20">
        <f>'5thR'!V42</f>
        <v>0</v>
      </c>
      <c r="W42" s="68">
        <f>IF(B42&lt;&gt;"",'5thR'!W42+X42,0)</f>
        <v>0</v>
      </c>
      <c r="X42" s="68">
        <f t="shared" si="4"/>
        <v>0</v>
      </c>
    </row>
    <row r="43" spans="1:24" x14ac:dyDescent="0.35">
      <c r="A43">
        <v>37</v>
      </c>
      <c r="B43" s="36">
        <f>'5thR'!B43</f>
        <v>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2"/>
        <v>0</v>
      </c>
      <c r="V43" s="20">
        <f>'5thR'!V43</f>
        <v>0</v>
      </c>
      <c r="W43" s="68">
        <f>IF(B43&lt;&gt;"",'5thR'!W43+X43,0)</f>
        <v>0</v>
      </c>
      <c r="X43" s="68">
        <f t="shared" si="4"/>
        <v>0</v>
      </c>
    </row>
    <row r="44" spans="1:24" x14ac:dyDescent="0.35">
      <c r="A44">
        <v>38</v>
      </c>
      <c r="B44" s="36">
        <f>'5thR'!B44</f>
        <v>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2"/>
        <v>0</v>
      </c>
      <c r="V44" s="20">
        <f>'5thR'!V44</f>
        <v>0</v>
      </c>
      <c r="W44" s="68">
        <f>IF(B44&lt;&gt;"",'5thR'!W44+X44,0)</f>
        <v>0</v>
      </c>
      <c r="X44" s="68">
        <f t="shared" si="4"/>
        <v>0</v>
      </c>
    </row>
    <row r="45" spans="1:24" x14ac:dyDescent="0.35">
      <c r="A45">
        <v>39</v>
      </c>
      <c r="B45" s="36">
        <f>'5thR'!B45</f>
        <v>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2"/>
        <v>0</v>
      </c>
      <c r="V45" s="20">
        <f>'5thR'!V45</f>
        <v>0</v>
      </c>
      <c r="W45" s="68">
        <f>IF(B45&lt;&gt;"",'5thR'!W45+X45,0)</f>
        <v>0</v>
      </c>
      <c r="X45" s="68">
        <f t="shared" si="4"/>
        <v>0</v>
      </c>
    </row>
    <row r="46" spans="1:24" x14ac:dyDescent="0.35">
      <c r="A46">
        <v>40</v>
      </c>
      <c r="B46" s="36">
        <f>'5thR'!B46</f>
        <v>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2"/>
        <v>0</v>
      </c>
      <c r="V46" s="20">
        <f>'5thR'!V46</f>
        <v>0</v>
      </c>
      <c r="W46" s="68">
        <f>IF(B46&lt;&gt;"",'5thR'!W46+X46,0)</f>
        <v>0</v>
      </c>
      <c r="X46" s="68">
        <f t="shared" si="4"/>
        <v>0</v>
      </c>
    </row>
    <row r="47" spans="1:24" x14ac:dyDescent="0.35">
      <c r="A47">
        <v>41</v>
      </c>
      <c r="B47" s="36">
        <f>'5thR'!B47</f>
        <v>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2"/>
        <v>0</v>
      </c>
      <c r="V47" s="20">
        <f>'5thR'!V47</f>
        <v>0</v>
      </c>
      <c r="W47" s="68">
        <f>IF(B47&lt;&gt;"",'5thR'!W47+X47,0)</f>
        <v>0</v>
      </c>
      <c r="X47" s="68">
        <f t="shared" si="4"/>
        <v>0</v>
      </c>
    </row>
    <row r="48" spans="1:24" x14ac:dyDescent="0.35">
      <c r="A48">
        <v>42</v>
      </c>
      <c r="B48" s="36">
        <f>'5thR'!B48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2"/>
        <v>0</v>
      </c>
      <c r="V48" s="20">
        <f>'5thR'!V48</f>
        <v>0</v>
      </c>
      <c r="W48" s="68">
        <f>IF(B48&lt;&gt;"",'5thR'!W48+X48,0)</f>
        <v>0</v>
      </c>
      <c r="X48" s="68">
        <f t="shared" si="4"/>
        <v>0</v>
      </c>
    </row>
    <row r="49" spans="1:24" x14ac:dyDescent="0.35">
      <c r="A49">
        <v>43</v>
      </c>
      <c r="B49" s="36">
        <f>'5thR'!B49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2"/>
        <v>0</v>
      </c>
      <c r="V49" s="20">
        <f>'5thR'!V49</f>
        <v>0</v>
      </c>
      <c r="W49" s="68">
        <f>IF(B49&lt;&gt;"",'5thR'!W49+X49,0)</f>
        <v>0</v>
      </c>
      <c r="X49" s="68">
        <f t="shared" si="4"/>
        <v>0</v>
      </c>
    </row>
    <row r="50" spans="1:24" x14ac:dyDescent="0.35">
      <c r="A50">
        <v>44</v>
      </c>
      <c r="B50" s="36">
        <f>'5thR'!B50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2"/>
        <v>0</v>
      </c>
      <c r="V50" s="20">
        <f>'5thR'!V50</f>
        <v>0</v>
      </c>
      <c r="W50" s="68">
        <f>IF(B50&lt;&gt;"",'5thR'!W50+X50,0)</f>
        <v>0</v>
      </c>
      <c r="X50" s="68">
        <f t="shared" si="4"/>
        <v>0</v>
      </c>
    </row>
    <row r="51" spans="1:24" x14ac:dyDescent="0.35">
      <c r="A51">
        <v>45</v>
      </c>
      <c r="B51" s="36">
        <f>'5thR'!B51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2"/>
        <v>0</v>
      </c>
      <c r="V51" s="20">
        <f>'5thR'!V51</f>
        <v>0</v>
      </c>
      <c r="W51" s="68">
        <f>IF(B51&lt;&gt;"",'5thR'!W51+X51,0)</f>
        <v>0</v>
      </c>
      <c r="X51" s="68">
        <f t="shared" si="4"/>
        <v>0</v>
      </c>
    </row>
    <row r="52" spans="1:24" x14ac:dyDescent="0.35">
      <c r="A52">
        <v>46</v>
      </c>
      <c r="B52" s="36">
        <f>'5thR'!B52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2"/>
        <v>0</v>
      </c>
      <c r="V52" s="20">
        <f>'5thR'!V52</f>
        <v>0</v>
      </c>
      <c r="W52" s="68">
        <f>IF(B52&lt;&gt;"",'5thR'!W52+X52,0)</f>
        <v>0</v>
      </c>
      <c r="X52" s="68">
        <f t="shared" si="4"/>
        <v>0</v>
      </c>
    </row>
    <row r="53" spans="1:24" x14ac:dyDescent="0.35">
      <c r="A53">
        <v>47</v>
      </c>
      <c r="B53" s="36">
        <f>'5thR'!B53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2"/>
        <v>0</v>
      </c>
      <c r="V53" s="20">
        <f>'5thR'!V53</f>
        <v>0</v>
      </c>
      <c r="W53" s="68">
        <f>IF(B53&lt;&gt;"",'5thR'!W53+X53,0)</f>
        <v>0</v>
      </c>
      <c r="X53" s="68">
        <f t="shared" si="4"/>
        <v>0</v>
      </c>
    </row>
    <row r="54" spans="1:24" x14ac:dyDescent="0.35">
      <c r="A54">
        <v>48</v>
      </c>
      <c r="B54" s="36">
        <f>'5thR'!B54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2"/>
        <v>0</v>
      </c>
      <c r="V54" s="20">
        <f>'5thR'!V54</f>
        <v>0</v>
      </c>
      <c r="W54" s="68">
        <f>IF(B54&lt;&gt;"",'5thR'!W54+X54,0)</f>
        <v>0</v>
      </c>
      <c r="X54" s="68">
        <f t="shared" si="4"/>
        <v>0</v>
      </c>
    </row>
    <row r="55" spans="1:24" x14ac:dyDescent="0.35">
      <c r="A55">
        <v>49</v>
      </c>
      <c r="B55" s="36">
        <f>'5thR'!B55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2"/>
        <v>0</v>
      </c>
      <c r="V55" s="20">
        <f>'5thR'!V55</f>
        <v>0</v>
      </c>
      <c r="W55" s="68">
        <f>IF(B55&lt;&gt;"",'5thR'!W55+X55,0)</f>
        <v>0</v>
      </c>
      <c r="X55" s="68">
        <f t="shared" si="4"/>
        <v>0</v>
      </c>
    </row>
    <row r="56" spans="1:24" x14ac:dyDescent="0.35">
      <c r="A56">
        <v>50</v>
      </c>
      <c r="B56" s="36">
        <f>'5thR'!B56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2"/>
        <v>0</v>
      </c>
      <c r="V56" s="20">
        <f>'5thR'!V56</f>
        <v>0</v>
      </c>
      <c r="W56" s="68">
        <f>IF(B56&lt;&gt;"",'5thR'!W56+X56,0)</f>
        <v>0</v>
      </c>
      <c r="X56" s="68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2"/>
        <v>64</v>
      </c>
    </row>
  </sheetData>
  <sheetProtection password="8319" sheet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7:B56">
    <cfRule type="cellIs" dxfId="1303" priority="259" operator="equal">
      <formula>0</formula>
    </cfRule>
  </conditionalFormatting>
  <conditionalFormatting sqref="C7:C56">
    <cfRule type="cellIs" dxfId="1302" priority="162" operator="greaterThan">
      <formula>5</formula>
    </cfRule>
    <cfRule type="cellIs" dxfId="1301" priority="163" operator="equal">
      <formula>5</formula>
    </cfRule>
    <cfRule type="cellIs" dxfId="1300" priority="164" operator="equal">
      <formula>3</formula>
    </cfRule>
    <cfRule type="cellIs" dxfId="1299" priority="165" operator="equal">
      <formula>2</formula>
    </cfRule>
  </conditionalFormatting>
  <conditionalFormatting sqref="C7:H56 J7:Q56 S7:T56">
    <cfRule type="containsBlanks" dxfId="1298" priority="131">
      <formula>LEN(TRIM(C7))=0</formula>
    </cfRule>
  </conditionalFormatting>
  <conditionalFormatting sqref="D7:E56 M7:N56">
    <cfRule type="cellIs" dxfId="1297" priority="127" operator="greaterThan">
      <formula>4</formula>
    </cfRule>
    <cfRule type="cellIs" dxfId="1296" priority="128" operator="equal">
      <formula>4</formula>
    </cfRule>
    <cfRule type="cellIs" dxfId="1295" priority="129" operator="equal">
      <formula>2</formula>
    </cfRule>
    <cfRule type="cellIs" dxfId="1294" priority="130" operator="equal">
      <formula>1</formula>
    </cfRule>
  </conditionalFormatting>
  <conditionalFormatting sqref="F7:F56">
    <cfRule type="cellIs" dxfId="1293" priority="157" operator="greaterThan">
      <formula>5</formula>
    </cfRule>
    <cfRule type="cellIs" dxfId="1292" priority="158" operator="equal">
      <formula>5</formula>
    </cfRule>
    <cfRule type="cellIs" dxfId="1291" priority="159" operator="equal">
      <formula>3</formula>
    </cfRule>
    <cfRule type="cellIs" dxfId="1290" priority="160" operator="equal">
      <formula>2</formula>
    </cfRule>
  </conditionalFormatting>
  <conditionalFormatting sqref="G7:K56">
    <cfRule type="cellIs" dxfId="1289" priority="47" operator="greaterThan">
      <formula>4</formula>
    </cfRule>
    <cfRule type="cellIs" dxfId="1288" priority="48" operator="equal">
      <formula>4</formula>
    </cfRule>
    <cfRule type="cellIs" dxfId="1287" priority="49" operator="equal">
      <formula>2</formula>
    </cfRule>
    <cfRule type="cellIs" dxfId="1286" priority="50" operator="equal">
      <formula>1</formula>
    </cfRule>
  </conditionalFormatting>
  <conditionalFormatting sqref="I7:I37">
    <cfRule type="containsBlanks" dxfId="1285" priority="59">
      <formula>LEN(TRIM(I7))=0</formula>
    </cfRule>
  </conditionalFormatting>
  <conditionalFormatting sqref="L7:L56">
    <cfRule type="cellIs" dxfId="1284" priority="145" operator="equal">
      <formula>2</formula>
    </cfRule>
    <cfRule type="cellIs" dxfId="1283" priority="144" operator="equal">
      <formula>3</formula>
    </cfRule>
    <cfRule type="cellIs" dxfId="1282" priority="143" operator="equal">
      <formula>5</formula>
    </cfRule>
    <cfRule type="cellIs" dxfId="1281" priority="142" operator="greaterThan">
      <formula>5</formula>
    </cfRule>
  </conditionalFormatting>
  <conditionalFormatting sqref="O7:O56">
    <cfRule type="cellIs" dxfId="1280" priority="137" operator="greaterThan">
      <formula>5</formula>
    </cfRule>
    <cfRule type="cellIs" dxfId="1279" priority="138" operator="equal">
      <formula>5</formula>
    </cfRule>
    <cfRule type="cellIs" dxfId="1278" priority="139" operator="equal">
      <formula>3</formula>
    </cfRule>
    <cfRule type="cellIs" dxfId="1277" priority="140" operator="equal">
      <formula>2</formula>
    </cfRule>
  </conditionalFormatting>
  <conditionalFormatting sqref="P7:T56">
    <cfRule type="cellIs" dxfId="1276" priority="8" operator="equal">
      <formula>1</formula>
    </cfRule>
    <cfRule type="cellIs" dxfId="1275" priority="7" operator="equal">
      <formula>2</formula>
    </cfRule>
    <cfRule type="cellIs" dxfId="1274" priority="6" operator="equal">
      <formula>4</formula>
    </cfRule>
    <cfRule type="cellIs" dxfId="1273" priority="5" operator="greaterThan">
      <formula>4</formula>
    </cfRule>
  </conditionalFormatting>
  <conditionalFormatting sqref="R7:R37">
    <cfRule type="containsBlanks" dxfId="1272" priority="17">
      <formula>LEN(TRIM(R7))=0</formula>
    </cfRule>
  </conditionalFormatting>
  <conditionalFormatting sqref="U7:V36 V37:V56 U37:U57">
    <cfRule type="cellIs" dxfId="1271" priority="167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workbookViewId="0">
      <selection activeCell="J50" sqref="J50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" customHeight="1" x14ac:dyDescent="0.35"/>
    <row r="4" spans="1:24" ht="21.75" customHeight="1" x14ac:dyDescent="0.5">
      <c r="B4" s="55" t="s">
        <v>85</v>
      </c>
      <c r="C4" s="132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58"/>
      <c r="V4" s="58"/>
    </row>
    <row r="5" spans="1:24" ht="15" customHeight="1" x14ac:dyDescent="0.35">
      <c r="B5" s="76" t="s">
        <v>44</v>
      </c>
      <c r="C5" s="79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135" t="s">
        <v>20</v>
      </c>
      <c r="V5" s="135" t="s">
        <v>1</v>
      </c>
      <c r="W5" s="4" t="s">
        <v>16</v>
      </c>
      <c r="X5" s="2"/>
    </row>
    <row r="6" spans="1:24" ht="15" customHeight="1" x14ac:dyDescent="0.35">
      <c r="A6" t="s">
        <v>15</v>
      </c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36"/>
      <c r="V6" s="136"/>
      <c r="W6" s="4"/>
      <c r="X6" s="2"/>
    </row>
    <row r="7" spans="1:24" x14ac:dyDescent="0.35">
      <c r="A7">
        <v>1</v>
      </c>
      <c r="B7" s="36" t="str">
        <f>'6thR'!B7</f>
        <v>NIKO ROSTOHAR</v>
      </c>
      <c r="C7" s="52">
        <v>6</v>
      </c>
      <c r="D7" s="52">
        <v>3</v>
      </c>
      <c r="E7" s="52">
        <v>4</v>
      </c>
      <c r="F7" s="52">
        <v>5</v>
      </c>
      <c r="G7" s="52">
        <v>5</v>
      </c>
      <c r="H7" s="52">
        <v>5</v>
      </c>
      <c r="I7" s="52">
        <v>4</v>
      </c>
      <c r="J7" s="52">
        <v>5</v>
      </c>
      <c r="K7" s="52">
        <v>3</v>
      </c>
      <c r="L7" s="52">
        <v>4</v>
      </c>
      <c r="M7" s="52">
        <v>2</v>
      </c>
      <c r="N7" s="52">
        <v>3</v>
      </c>
      <c r="O7" s="52">
        <v>4</v>
      </c>
      <c r="P7" s="52">
        <v>4</v>
      </c>
      <c r="Q7" s="52">
        <v>4</v>
      </c>
      <c r="R7" s="52">
        <v>9</v>
      </c>
      <c r="S7" s="52">
        <v>5</v>
      </c>
      <c r="T7" s="52">
        <v>3</v>
      </c>
      <c r="U7" s="20">
        <f t="shared" ref="U7:U13" si="0">SUM(C7:T7)</f>
        <v>78</v>
      </c>
      <c r="V7" s="20">
        <f>'6thR'!V7</f>
        <v>14.1</v>
      </c>
      <c r="W7" s="2">
        <f>IF(B7&lt;&gt;"",'6thR'!W7+X7,0)</f>
        <v>7</v>
      </c>
      <c r="X7" s="2">
        <f t="shared" ref="X7:X14" si="1">IF(U7&gt;0,1,0)</f>
        <v>1</v>
      </c>
    </row>
    <row r="8" spans="1:24" x14ac:dyDescent="0.35">
      <c r="A8">
        <v>2</v>
      </c>
      <c r="B8" s="36" t="str">
        <f>'6thR'!B8</f>
        <v>ANDREJA ROSTOHAR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20">
        <f t="shared" si="0"/>
        <v>0</v>
      </c>
      <c r="V8" s="20">
        <f>'6thR'!V8</f>
        <v>17.399999999999999</v>
      </c>
      <c r="W8" s="2">
        <f>IF(B8&lt;&gt;"",'6thR'!W8+X8,0)</f>
        <v>6</v>
      </c>
      <c r="X8" s="2">
        <f t="shared" si="1"/>
        <v>0</v>
      </c>
    </row>
    <row r="9" spans="1:24" x14ac:dyDescent="0.35">
      <c r="A9">
        <v>3</v>
      </c>
      <c r="B9" s="36" t="str">
        <f>'6thR'!B9</f>
        <v>EMIL TAVČAR</v>
      </c>
      <c r="C9" s="52">
        <v>6</v>
      </c>
      <c r="D9" s="52">
        <v>5</v>
      </c>
      <c r="E9" s="52">
        <v>9</v>
      </c>
      <c r="F9" s="52">
        <v>5</v>
      </c>
      <c r="G9" s="52">
        <v>5</v>
      </c>
      <c r="H9" s="52">
        <v>4</v>
      </c>
      <c r="I9" s="52">
        <v>4</v>
      </c>
      <c r="J9" s="52">
        <v>9</v>
      </c>
      <c r="K9" s="52">
        <v>3</v>
      </c>
      <c r="L9" s="52">
        <v>5</v>
      </c>
      <c r="M9" s="52">
        <v>5</v>
      </c>
      <c r="N9" s="52">
        <v>3</v>
      </c>
      <c r="O9" s="52">
        <v>9</v>
      </c>
      <c r="P9" s="52">
        <v>6</v>
      </c>
      <c r="Q9" s="52">
        <v>5</v>
      </c>
      <c r="R9" s="52">
        <v>3</v>
      </c>
      <c r="S9" s="52">
        <v>6</v>
      </c>
      <c r="T9" s="52">
        <v>4</v>
      </c>
      <c r="U9" s="20">
        <f t="shared" si="0"/>
        <v>96</v>
      </c>
      <c r="V9" s="20">
        <v>32.700000000000003</v>
      </c>
      <c r="W9" s="2">
        <f>IF(B9&lt;&gt;"",'6thR'!W9+X9,0)</f>
        <v>4</v>
      </c>
      <c r="X9" s="2">
        <f t="shared" si="1"/>
        <v>1</v>
      </c>
    </row>
    <row r="10" spans="1:24" x14ac:dyDescent="0.35">
      <c r="A10">
        <v>4</v>
      </c>
      <c r="B10" s="36" t="str">
        <f>'6thR'!B10</f>
        <v>SVIT KOREN</v>
      </c>
      <c r="C10" s="52">
        <v>6</v>
      </c>
      <c r="D10" s="52">
        <v>4</v>
      </c>
      <c r="E10" s="52">
        <v>5</v>
      </c>
      <c r="F10" s="52">
        <v>5</v>
      </c>
      <c r="G10" s="52">
        <v>6</v>
      </c>
      <c r="H10" s="52">
        <v>9</v>
      </c>
      <c r="I10" s="52">
        <v>4</v>
      </c>
      <c r="J10" s="52">
        <v>9</v>
      </c>
      <c r="K10" s="52">
        <v>3</v>
      </c>
      <c r="L10" s="52">
        <v>5</v>
      </c>
      <c r="M10" s="52">
        <v>4</v>
      </c>
      <c r="N10" s="52">
        <v>3</v>
      </c>
      <c r="O10" s="52">
        <v>4</v>
      </c>
      <c r="P10" s="52">
        <v>5</v>
      </c>
      <c r="Q10" s="52">
        <v>6</v>
      </c>
      <c r="R10" s="52">
        <v>3</v>
      </c>
      <c r="S10" s="52">
        <v>5</v>
      </c>
      <c r="T10" s="52">
        <v>5</v>
      </c>
      <c r="U10" s="20">
        <f t="shared" si="0"/>
        <v>91</v>
      </c>
      <c r="V10" s="20">
        <v>41.1</v>
      </c>
      <c r="W10" s="2">
        <f>IF(B10&lt;&gt;"",'6thR'!W10+X10,0)</f>
        <v>4</v>
      </c>
      <c r="X10" s="2">
        <f t="shared" si="1"/>
        <v>1</v>
      </c>
    </row>
    <row r="11" spans="1:24" x14ac:dyDescent="0.35">
      <c r="A11">
        <v>5</v>
      </c>
      <c r="B11" s="36" t="str">
        <f>'6thR'!B11</f>
        <v>LUCIJA ZALOKAR</v>
      </c>
      <c r="C11" s="52">
        <v>7</v>
      </c>
      <c r="D11" s="52">
        <v>6</v>
      </c>
      <c r="E11" s="52">
        <v>5</v>
      </c>
      <c r="F11" s="52">
        <v>5</v>
      </c>
      <c r="G11" s="52">
        <v>9</v>
      </c>
      <c r="H11" s="52">
        <v>8</v>
      </c>
      <c r="I11" s="52">
        <v>5</v>
      </c>
      <c r="J11" s="52">
        <v>7</v>
      </c>
      <c r="K11" s="52">
        <v>5</v>
      </c>
      <c r="L11" s="52">
        <v>6</v>
      </c>
      <c r="M11" s="52">
        <v>4</v>
      </c>
      <c r="N11" s="52">
        <v>5</v>
      </c>
      <c r="O11" s="52">
        <v>6</v>
      </c>
      <c r="P11" s="52">
        <v>5</v>
      </c>
      <c r="Q11" s="52">
        <v>6</v>
      </c>
      <c r="R11" s="52">
        <v>4</v>
      </c>
      <c r="S11" s="52">
        <v>6</v>
      </c>
      <c r="T11" s="52">
        <v>3</v>
      </c>
      <c r="U11" s="20">
        <f t="shared" si="0"/>
        <v>102</v>
      </c>
      <c r="V11" s="20">
        <f>'6thR'!V11</f>
        <v>32.1</v>
      </c>
      <c r="W11" s="2">
        <f>IF(B11&lt;&gt;"",'6thR'!W11+X11,0)</f>
        <v>4</v>
      </c>
      <c r="X11" s="2">
        <f t="shared" si="1"/>
        <v>1</v>
      </c>
    </row>
    <row r="12" spans="1:24" x14ac:dyDescent="0.35">
      <c r="A12">
        <v>6</v>
      </c>
      <c r="B12" s="36" t="str">
        <f>'6thR'!B12</f>
        <v>BOJAN LAZAR</v>
      </c>
      <c r="C12" s="52">
        <v>6</v>
      </c>
      <c r="D12" s="52">
        <v>3</v>
      </c>
      <c r="E12" s="52">
        <v>4</v>
      </c>
      <c r="F12" s="52">
        <v>5</v>
      </c>
      <c r="G12" s="52">
        <v>7</v>
      </c>
      <c r="H12" s="52">
        <v>6</v>
      </c>
      <c r="I12" s="52">
        <v>5</v>
      </c>
      <c r="J12" s="52">
        <v>6</v>
      </c>
      <c r="K12" s="52">
        <v>5</v>
      </c>
      <c r="L12" s="52">
        <v>5</v>
      </c>
      <c r="M12" s="52">
        <v>5</v>
      </c>
      <c r="N12" s="52">
        <v>3</v>
      </c>
      <c r="O12" s="52">
        <v>6</v>
      </c>
      <c r="P12" s="52">
        <v>7</v>
      </c>
      <c r="Q12" s="52">
        <v>6</v>
      </c>
      <c r="R12" s="52">
        <v>4</v>
      </c>
      <c r="S12" s="52">
        <v>5</v>
      </c>
      <c r="T12" s="52">
        <v>3</v>
      </c>
      <c r="U12" s="20">
        <f t="shared" si="0"/>
        <v>91</v>
      </c>
      <c r="V12" s="20">
        <f>'6thR'!V12</f>
        <v>22.1</v>
      </c>
      <c r="W12" s="2">
        <f>IF(B12&lt;&gt;"",'6thR'!W12+X12,0)</f>
        <v>6</v>
      </c>
      <c r="X12" s="2">
        <f t="shared" si="1"/>
        <v>1</v>
      </c>
    </row>
    <row r="13" spans="1:24" x14ac:dyDescent="0.35">
      <c r="A13">
        <v>7</v>
      </c>
      <c r="B13" s="36" t="str">
        <f>'6thR'!B13</f>
        <v>JANKO KRŽIČ</v>
      </c>
      <c r="C13" s="52">
        <v>9</v>
      </c>
      <c r="D13" s="52">
        <v>3</v>
      </c>
      <c r="E13" s="52">
        <v>4</v>
      </c>
      <c r="F13" s="52">
        <v>6</v>
      </c>
      <c r="G13" s="52">
        <v>4</v>
      </c>
      <c r="H13" s="52">
        <v>6</v>
      </c>
      <c r="I13" s="52">
        <v>3</v>
      </c>
      <c r="J13" s="52">
        <v>6</v>
      </c>
      <c r="K13" s="52">
        <v>3</v>
      </c>
      <c r="L13" s="52">
        <v>7</v>
      </c>
      <c r="M13" s="52">
        <v>3</v>
      </c>
      <c r="N13" s="52">
        <v>4</v>
      </c>
      <c r="O13" s="52">
        <v>5</v>
      </c>
      <c r="P13" s="52">
        <v>4</v>
      </c>
      <c r="Q13" s="52">
        <v>4</v>
      </c>
      <c r="R13" s="52">
        <v>4</v>
      </c>
      <c r="S13" s="52">
        <v>9</v>
      </c>
      <c r="T13" s="52">
        <v>5</v>
      </c>
      <c r="U13" s="20">
        <f t="shared" si="0"/>
        <v>89</v>
      </c>
      <c r="V13" s="20">
        <f>'6thR'!V13</f>
        <v>33.6</v>
      </c>
      <c r="W13" s="2">
        <f>IF(B13&lt;&gt;"",'6thR'!W13+X13,0)</f>
        <v>6</v>
      </c>
      <c r="X13" s="2">
        <f t="shared" si="1"/>
        <v>1</v>
      </c>
    </row>
    <row r="14" spans="1:24" x14ac:dyDescent="0.35">
      <c r="A14">
        <v>8</v>
      </c>
      <c r="B14" s="36" t="str">
        <f>'6thR'!B14</f>
        <v>NEJC ROBIČ ML.</v>
      </c>
      <c r="C14" s="52">
        <v>6</v>
      </c>
      <c r="D14" s="52">
        <v>3</v>
      </c>
      <c r="E14" s="52">
        <v>8</v>
      </c>
      <c r="F14" s="52">
        <v>6</v>
      </c>
      <c r="G14" s="52">
        <v>5</v>
      </c>
      <c r="H14" s="52">
        <v>4</v>
      </c>
      <c r="I14" s="52">
        <v>5</v>
      </c>
      <c r="J14" s="52">
        <v>8</v>
      </c>
      <c r="K14" s="52">
        <v>3</v>
      </c>
      <c r="L14" s="52">
        <v>5</v>
      </c>
      <c r="M14" s="52">
        <v>3</v>
      </c>
      <c r="N14" s="52">
        <v>9</v>
      </c>
      <c r="O14" s="52">
        <v>5</v>
      </c>
      <c r="P14" s="52">
        <v>7</v>
      </c>
      <c r="Q14" s="52">
        <v>5</v>
      </c>
      <c r="R14" s="52">
        <v>6</v>
      </c>
      <c r="S14" s="52">
        <v>7</v>
      </c>
      <c r="T14" s="52">
        <v>4</v>
      </c>
      <c r="U14" s="20">
        <f t="shared" ref="U14:U37" si="2">SUM(C14:T14)</f>
        <v>99</v>
      </c>
      <c r="V14" s="20">
        <v>47.2</v>
      </c>
      <c r="W14" s="2">
        <f>IF(B14&lt;&gt;"",'6thR'!W14+X14,0)</f>
        <v>5</v>
      </c>
      <c r="X14" s="2">
        <f t="shared" si="1"/>
        <v>1</v>
      </c>
    </row>
    <row r="15" spans="1:24" x14ac:dyDescent="0.35">
      <c r="A15">
        <v>9</v>
      </c>
      <c r="B15" s="36" t="str">
        <f>'6thR'!B15</f>
        <v>MARINA RAVNIKAR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20">
        <f t="shared" si="2"/>
        <v>0</v>
      </c>
      <c r="V15" s="20">
        <f>'6thR'!V15</f>
        <v>19</v>
      </c>
      <c r="W15" s="2">
        <f>IF(B15&lt;&gt;"",'6thR'!W15+X15,0)</f>
        <v>4</v>
      </c>
      <c r="X15" s="2">
        <f t="shared" ref="X15:X36" si="3">IF(U15&gt;0,1,0)</f>
        <v>0</v>
      </c>
    </row>
    <row r="16" spans="1:24" x14ac:dyDescent="0.35">
      <c r="A16">
        <v>10</v>
      </c>
      <c r="B16" s="36" t="str">
        <f>'6thR'!B16</f>
        <v>CVETKA BURJA</v>
      </c>
      <c r="C16" s="52">
        <v>7</v>
      </c>
      <c r="D16" s="52">
        <v>5</v>
      </c>
      <c r="E16" s="52">
        <v>4</v>
      </c>
      <c r="F16" s="52">
        <v>8</v>
      </c>
      <c r="G16" s="52">
        <v>5</v>
      </c>
      <c r="H16" s="52">
        <v>8</v>
      </c>
      <c r="I16" s="52">
        <v>4</v>
      </c>
      <c r="J16" s="52">
        <v>9</v>
      </c>
      <c r="K16" s="52">
        <v>3</v>
      </c>
      <c r="L16" s="52">
        <v>7</v>
      </c>
      <c r="M16" s="52">
        <v>5</v>
      </c>
      <c r="N16" s="52">
        <v>4</v>
      </c>
      <c r="O16" s="52">
        <v>6</v>
      </c>
      <c r="P16" s="52">
        <v>6</v>
      </c>
      <c r="Q16" s="52">
        <v>5</v>
      </c>
      <c r="R16" s="52">
        <v>4</v>
      </c>
      <c r="S16" s="52">
        <v>9</v>
      </c>
      <c r="T16" s="52">
        <v>4</v>
      </c>
      <c r="U16" s="20">
        <f t="shared" si="2"/>
        <v>103</v>
      </c>
      <c r="V16" s="20">
        <v>32.799999999999997</v>
      </c>
      <c r="W16" s="2">
        <f>IF(B16&lt;&gt;"",'6thR'!W16+X16,0)</f>
        <v>4</v>
      </c>
      <c r="X16" s="2">
        <f t="shared" si="3"/>
        <v>1</v>
      </c>
    </row>
    <row r="17" spans="1:24" x14ac:dyDescent="0.35">
      <c r="A17">
        <v>11</v>
      </c>
      <c r="B17" s="36" t="str">
        <f>'6thR'!B17</f>
        <v>IRENA MUSTER</v>
      </c>
      <c r="C17" s="52">
        <v>7</v>
      </c>
      <c r="D17" s="52">
        <v>4</v>
      </c>
      <c r="E17" s="52">
        <v>7</v>
      </c>
      <c r="F17" s="52">
        <v>6</v>
      </c>
      <c r="G17" s="52">
        <v>6</v>
      </c>
      <c r="H17" s="52">
        <v>5</v>
      </c>
      <c r="I17" s="52">
        <v>4</v>
      </c>
      <c r="J17" s="52">
        <v>9</v>
      </c>
      <c r="K17" s="52">
        <v>3</v>
      </c>
      <c r="L17" s="52">
        <v>6</v>
      </c>
      <c r="M17" s="52">
        <v>5</v>
      </c>
      <c r="N17" s="52">
        <v>3</v>
      </c>
      <c r="O17" s="52">
        <v>6</v>
      </c>
      <c r="P17" s="52">
        <v>9</v>
      </c>
      <c r="Q17" s="52">
        <v>7</v>
      </c>
      <c r="R17" s="52">
        <v>7</v>
      </c>
      <c r="S17" s="52">
        <v>9</v>
      </c>
      <c r="T17" s="52">
        <v>5</v>
      </c>
      <c r="U17" s="20">
        <f t="shared" si="2"/>
        <v>108</v>
      </c>
      <c r="V17" s="20">
        <v>40.200000000000003</v>
      </c>
      <c r="W17" s="2">
        <f>IF(B17&lt;&gt;"",'6thR'!W17+X17,0)</f>
        <v>2</v>
      </c>
      <c r="X17" s="2">
        <f t="shared" si="3"/>
        <v>1</v>
      </c>
    </row>
    <row r="18" spans="1:24" x14ac:dyDescent="0.35">
      <c r="A18">
        <v>12</v>
      </c>
      <c r="B18" s="36" t="str">
        <f>'6thR'!B18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>
        <f>'6thR'!V18</f>
        <v>19.8</v>
      </c>
      <c r="W18" s="2">
        <f>IF(B18&lt;&gt;"",'6thR'!W18+X18,0)</f>
        <v>4</v>
      </c>
      <c r="X18" s="2">
        <f t="shared" si="3"/>
        <v>0</v>
      </c>
    </row>
    <row r="19" spans="1:24" x14ac:dyDescent="0.35">
      <c r="A19">
        <v>13</v>
      </c>
      <c r="B19" s="36" t="str">
        <f>'6thR'!B19</f>
        <v>VITO ŠMIT</v>
      </c>
      <c r="C19" s="52">
        <v>4</v>
      </c>
      <c r="D19" s="52">
        <v>5</v>
      </c>
      <c r="E19" s="52">
        <v>4</v>
      </c>
      <c r="F19" s="52">
        <v>5</v>
      </c>
      <c r="G19" s="52">
        <v>4</v>
      </c>
      <c r="H19" s="52">
        <v>4</v>
      </c>
      <c r="I19" s="52">
        <v>3</v>
      </c>
      <c r="J19" s="52">
        <v>5</v>
      </c>
      <c r="K19" s="52">
        <v>3</v>
      </c>
      <c r="L19" s="52">
        <v>6</v>
      </c>
      <c r="M19" s="52">
        <v>3</v>
      </c>
      <c r="N19" s="52">
        <v>6</v>
      </c>
      <c r="O19" s="52">
        <v>4</v>
      </c>
      <c r="P19" s="52">
        <v>4</v>
      </c>
      <c r="Q19" s="52">
        <v>5</v>
      </c>
      <c r="R19" s="52">
        <v>4</v>
      </c>
      <c r="S19" s="52">
        <v>9</v>
      </c>
      <c r="T19" s="52">
        <v>4</v>
      </c>
      <c r="U19" s="20">
        <f t="shared" si="2"/>
        <v>82</v>
      </c>
      <c r="V19" s="20">
        <v>16.399999999999999</v>
      </c>
      <c r="W19" s="2">
        <f>IF(B19&lt;&gt;"",'6thR'!W19+X19,0)</f>
        <v>5</v>
      </c>
      <c r="X19" s="2">
        <f t="shared" si="3"/>
        <v>1</v>
      </c>
    </row>
    <row r="20" spans="1:24" x14ac:dyDescent="0.35">
      <c r="A20">
        <v>14</v>
      </c>
      <c r="B20" s="36" t="str">
        <f>'6thR'!B20</f>
        <v>RADE NARANČIĆ</v>
      </c>
      <c r="C20" s="52">
        <v>8</v>
      </c>
      <c r="D20" s="52">
        <v>5</v>
      </c>
      <c r="E20" s="52">
        <v>5</v>
      </c>
      <c r="F20" s="52">
        <v>6</v>
      </c>
      <c r="G20" s="52">
        <v>5</v>
      </c>
      <c r="H20" s="52">
        <v>5</v>
      </c>
      <c r="I20" s="52">
        <v>5</v>
      </c>
      <c r="J20" s="52">
        <v>5</v>
      </c>
      <c r="K20" s="52">
        <v>3</v>
      </c>
      <c r="L20" s="52">
        <v>5</v>
      </c>
      <c r="M20" s="52">
        <v>4</v>
      </c>
      <c r="N20" s="52">
        <v>4</v>
      </c>
      <c r="O20" s="52">
        <v>7</v>
      </c>
      <c r="P20" s="52">
        <v>5</v>
      </c>
      <c r="Q20" s="52">
        <v>5</v>
      </c>
      <c r="R20" s="52">
        <v>5</v>
      </c>
      <c r="S20" s="52">
        <v>6</v>
      </c>
      <c r="T20" s="52">
        <v>2</v>
      </c>
      <c r="U20" s="20">
        <f t="shared" si="2"/>
        <v>90</v>
      </c>
      <c r="V20" s="20">
        <f>'6thR'!V20</f>
        <v>30.4</v>
      </c>
      <c r="W20" s="2">
        <f>IF(B20&lt;&gt;"",'6thR'!W20+X20,0)</f>
        <v>2</v>
      </c>
      <c r="X20" s="2">
        <f t="shared" si="3"/>
        <v>1</v>
      </c>
    </row>
    <row r="21" spans="1:24" x14ac:dyDescent="0.35">
      <c r="A21">
        <v>15</v>
      </c>
      <c r="B21" s="36" t="str">
        <f>'6thR'!B21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'6thR'!V21</f>
        <v>22.1</v>
      </c>
      <c r="W21" s="2">
        <f>IF(B21&lt;&gt;"",'6thR'!W21+X21,0)</f>
        <v>2</v>
      </c>
      <c r="X21" s="2">
        <f t="shared" si="3"/>
        <v>0</v>
      </c>
    </row>
    <row r="22" spans="1:24" x14ac:dyDescent="0.35">
      <c r="A22">
        <v>16</v>
      </c>
      <c r="B22" s="36" t="str">
        <f>'6thR'!B22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'6thR'!V22</f>
        <v>30.8</v>
      </c>
      <c r="W22" s="2">
        <f>IF(B22&lt;&gt;"",'6thR'!W22+X22,0)</f>
        <v>1</v>
      </c>
      <c r="X22" s="2">
        <f t="shared" si="3"/>
        <v>0</v>
      </c>
    </row>
    <row r="23" spans="1:24" x14ac:dyDescent="0.35">
      <c r="A23">
        <v>17</v>
      </c>
      <c r="B23" s="36" t="str">
        <f>'6thR'!B23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'6thR'!V23</f>
        <v>13.4</v>
      </c>
      <c r="W23" s="2">
        <f>IF(B23&lt;&gt;"",'6thR'!W23+X23,0)</f>
        <v>2</v>
      </c>
      <c r="X23" s="2">
        <f t="shared" si="3"/>
        <v>0</v>
      </c>
    </row>
    <row r="24" spans="1:24" x14ac:dyDescent="0.35">
      <c r="A24">
        <v>18</v>
      </c>
      <c r="B24" s="36" t="str">
        <f>'6thR'!B24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'6thR'!V24</f>
        <v>14.6</v>
      </c>
      <c r="W24" s="2">
        <f>IF(B24&lt;&gt;"",'6thR'!W24+X24,0)</f>
        <v>1</v>
      </c>
      <c r="X24" s="2">
        <f t="shared" si="3"/>
        <v>0</v>
      </c>
    </row>
    <row r="25" spans="1:24" x14ac:dyDescent="0.35">
      <c r="A25">
        <v>19</v>
      </c>
      <c r="B25" s="36" t="str">
        <f>'6thR'!B25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>
        <f>'6thR'!V25</f>
        <v>22</v>
      </c>
      <c r="W25" s="2">
        <f>IF(B25&lt;&gt;"",'6thR'!W25+X25,0)</f>
        <v>2</v>
      </c>
      <c r="X25" s="2">
        <f t="shared" si="3"/>
        <v>0</v>
      </c>
    </row>
    <row r="26" spans="1:24" x14ac:dyDescent="0.35">
      <c r="A26">
        <v>20</v>
      </c>
      <c r="B26" s="36" t="str">
        <f>'6thR'!B26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'6thR'!V26</f>
        <v>54</v>
      </c>
      <c r="W26" s="2">
        <f>IF(B26&lt;&gt;"",'6thR'!W26+X26,0)</f>
        <v>2</v>
      </c>
      <c r="X26" s="2">
        <f t="shared" si="3"/>
        <v>0</v>
      </c>
    </row>
    <row r="27" spans="1:24" x14ac:dyDescent="0.35">
      <c r="A27">
        <v>21</v>
      </c>
      <c r="B27" s="36" t="str">
        <f>'6thR'!B27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'6thR'!V27</f>
        <v>12.3</v>
      </c>
      <c r="W27" s="2">
        <f>IF(B27&lt;&gt;"",'6thR'!W27+X27,0)</f>
        <v>1</v>
      </c>
      <c r="X27" s="2">
        <f t="shared" si="3"/>
        <v>0</v>
      </c>
    </row>
    <row r="28" spans="1:24" x14ac:dyDescent="0.35">
      <c r="A28">
        <v>22</v>
      </c>
      <c r="B28" s="36" t="str">
        <f>'6thR'!B28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'6thR'!V28</f>
        <v>54</v>
      </c>
      <c r="W28" s="2">
        <f>IF(B28&lt;&gt;"",'6thR'!W28+X28,0)</f>
        <v>3</v>
      </c>
      <c r="X28" s="2">
        <f t="shared" si="3"/>
        <v>0</v>
      </c>
    </row>
    <row r="29" spans="1:24" x14ac:dyDescent="0.35">
      <c r="A29">
        <v>23</v>
      </c>
      <c r="B29" s="36" t="str">
        <f>'6thR'!B29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>
        <f>'6thR'!V29</f>
        <v>48</v>
      </c>
      <c r="W29" s="2">
        <f>IF(B29&lt;&gt;"",'6thR'!W29+X29,0)</f>
        <v>1</v>
      </c>
      <c r="X29" s="2">
        <f t="shared" si="3"/>
        <v>0</v>
      </c>
    </row>
    <row r="30" spans="1:24" x14ac:dyDescent="0.35">
      <c r="A30">
        <v>24</v>
      </c>
      <c r="B30" s="36" t="str">
        <f>'6thR'!B30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'6thR'!V30</f>
        <v>20</v>
      </c>
      <c r="W30" s="2">
        <f>IF(B30&lt;&gt;"",'6thR'!W30+X30,0)</f>
        <v>1</v>
      </c>
      <c r="X30" s="2">
        <f t="shared" si="3"/>
        <v>0</v>
      </c>
    </row>
    <row r="31" spans="1:24" x14ac:dyDescent="0.35">
      <c r="A31">
        <v>25</v>
      </c>
      <c r="B31" s="36" t="str">
        <f>'6thR'!B31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'6thR'!V31</f>
        <v>18.399999999999999</v>
      </c>
      <c r="W31" s="2">
        <f>IF(B31&lt;&gt;"",'6thR'!W31+X31,0)</f>
        <v>1</v>
      </c>
      <c r="X31" s="2">
        <f t="shared" si="3"/>
        <v>0</v>
      </c>
    </row>
    <row r="32" spans="1:24" x14ac:dyDescent="0.35">
      <c r="A32">
        <v>26</v>
      </c>
      <c r="B32" s="36" t="str">
        <f>'6thR'!B32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'6thR'!V32</f>
        <v>25</v>
      </c>
      <c r="W32" s="2">
        <f>IF(B32&lt;&gt;"",'6thR'!W32+X32,0)</f>
        <v>1</v>
      </c>
      <c r="X32" s="2">
        <f t="shared" si="3"/>
        <v>0</v>
      </c>
    </row>
    <row r="33" spans="1:24" x14ac:dyDescent="0.35">
      <c r="A33">
        <v>27</v>
      </c>
      <c r="B33" s="36" t="str">
        <f>'6thR'!B33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'6thR'!V33</f>
        <v>20.2</v>
      </c>
      <c r="W33" s="2">
        <f>IF(B33&lt;&gt;"",'6thR'!W33+X33,0)</f>
        <v>1</v>
      </c>
      <c r="X33" s="2">
        <f t="shared" si="3"/>
        <v>0</v>
      </c>
    </row>
    <row r="34" spans="1:24" x14ac:dyDescent="0.35">
      <c r="A34">
        <v>28</v>
      </c>
      <c r="B34" s="36" t="str">
        <f>'6thR'!B34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'6thR'!V34</f>
        <v>17.100000000000001</v>
      </c>
      <c r="W34" s="2">
        <f>IF(B34&lt;&gt;"",'6thR'!W34+X34,0)</f>
        <v>1</v>
      </c>
      <c r="X34" s="2">
        <f t="shared" si="3"/>
        <v>0</v>
      </c>
    </row>
    <row r="35" spans="1:24" x14ac:dyDescent="0.35">
      <c r="A35">
        <v>29</v>
      </c>
      <c r="B35" s="36" t="str">
        <f>'6thR'!B35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'6thR'!V35</f>
        <v>49.9</v>
      </c>
      <c r="W35" s="2">
        <f>IF(B35&lt;&gt;"",'6thR'!W35+X35,0)</f>
        <v>1</v>
      </c>
      <c r="X35" s="2">
        <f t="shared" si="3"/>
        <v>0</v>
      </c>
    </row>
    <row r="36" spans="1:24" x14ac:dyDescent="0.35">
      <c r="A36">
        <v>30</v>
      </c>
      <c r="B36" s="36" t="str">
        <f>'6thR'!B36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'6thR'!V36</f>
        <v>24.4</v>
      </c>
      <c r="W36" s="2">
        <f>IF(B36&lt;&gt;"",'6thR'!W36+X36,0)</f>
        <v>1</v>
      </c>
      <c r="X36" s="2">
        <f t="shared" si="3"/>
        <v>0</v>
      </c>
    </row>
    <row r="37" spans="1:24" x14ac:dyDescent="0.35">
      <c r="A37">
        <v>31</v>
      </c>
      <c r="B37" s="36" t="str">
        <f>'6thR'!B37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'6thR'!V37</f>
        <v>14.7</v>
      </c>
      <c r="W37" s="2">
        <f>IF(B37&lt;&gt;"",'6thR'!W37+X37,0)</f>
        <v>1</v>
      </c>
      <c r="X37" s="2">
        <f t="shared" ref="X37:X56" si="4">IF(U37&gt;0,1,0)</f>
        <v>0</v>
      </c>
    </row>
    <row r="38" spans="1:24" x14ac:dyDescent="0.35">
      <c r="A38">
        <v>32</v>
      </c>
      <c r="B38" s="36" t="str">
        <f>'6thR'!B38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5">SUM(C38:T38)</f>
        <v>0</v>
      </c>
      <c r="V38" s="20">
        <f>'6thR'!V38</f>
        <v>26.9</v>
      </c>
      <c r="W38" s="2">
        <f>IF(B38&lt;&gt;"",'6thR'!W38+X38,0)</f>
        <v>1</v>
      </c>
      <c r="X38" s="2">
        <f t="shared" si="4"/>
        <v>0</v>
      </c>
    </row>
    <row r="39" spans="1:24" x14ac:dyDescent="0.35">
      <c r="A39">
        <v>33</v>
      </c>
      <c r="B39" s="36" t="str">
        <f>'6thR'!B39</f>
        <v>MAJDA LAZAR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5"/>
        <v>0</v>
      </c>
      <c r="V39" s="20">
        <f>'6thR'!V39</f>
        <v>29.4</v>
      </c>
      <c r="W39" s="2">
        <f>IF(B39&lt;&gt;"",'6thR'!W39+X39,0)</f>
        <v>1</v>
      </c>
      <c r="X39" s="2">
        <f t="shared" si="4"/>
        <v>0</v>
      </c>
    </row>
    <row r="40" spans="1:24" x14ac:dyDescent="0.35">
      <c r="A40">
        <v>34</v>
      </c>
      <c r="B40" s="36" t="str">
        <f>'6thR'!B40</f>
        <v>JANEZ  LOČNIŠKAR</v>
      </c>
      <c r="C40" s="52">
        <v>6</v>
      </c>
      <c r="D40" s="52">
        <v>5</v>
      </c>
      <c r="E40" s="52">
        <v>6</v>
      </c>
      <c r="F40" s="52">
        <v>6</v>
      </c>
      <c r="G40" s="52">
        <v>7</v>
      </c>
      <c r="H40" s="52">
        <v>4</v>
      </c>
      <c r="I40" s="52">
        <v>6</v>
      </c>
      <c r="J40" s="52">
        <v>3</v>
      </c>
      <c r="K40" s="52">
        <v>3</v>
      </c>
      <c r="L40" s="52">
        <v>4</v>
      </c>
      <c r="M40" s="52">
        <v>5</v>
      </c>
      <c r="N40" s="52">
        <v>4</v>
      </c>
      <c r="O40" s="52">
        <v>6</v>
      </c>
      <c r="P40" s="52">
        <v>9</v>
      </c>
      <c r="Q40" s="52">
        <v>9</v>
      </c>
      <c r="R40" s="52">
        <v>3</v>
      </c>
      <c r="S40" s="52">
        <v>4</v>
      </c>
      <c r="T40" s="52">
        <v>4</v>
      </c>
      <c r="U40" s="20">
        <f t="shared" si="5"/>
        <v>94</v>
      </c>
      <c r="V40" s="20">
        <f>'6thR'!V40</f>
        <v>20.399999999999999</v>
      </c>
      <c r="W40" s="2">
        <f>IF(B40&lt;&gt;"",'6thR'!W40+X40,0)</f>
        <v>2</v>
      </c>
      <c r="X40" s="2">
        <f t="shared" si="4"/>
        <v>1</v>
      </c>
    </row>
    <row r="41" spans="1:24" x14ac:dyDescent="0.35">
      <c r="A41">
        <v>35</v>
      </c>
      <c r="B41" s="36">
        <f>'6thR'!B41</f>
        <v>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5"/>
        <v>0</v>
      </c>
      <c r="V41" s="20">
        <f>'6thR'!V41</f>
        <v>0</v>
      </c>
      <c r="W41" s="2">
        <f>IF(B41&lt;&gt;"",'6thR'!W41+X41,0)</f>
        <v>0</v>
      </c>
      <c r="X41" s="2">
        <f t="shared" si="4"/>
        <v>0</v>
      </c>
    </row>
    <row r="42" spans="1:24" x14ac:dyDescent="0.35">
      <c r="A42">
        <v>36</v>
      </c>
      <c r="B42" s="36">
        <f>'6thR'!B42</f>
        <v>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5"/>
        <v>0</v>
      </c>
      <c r="V42" s="20">
        <f>'6thR'!V42</f>
        <v>0</v>
      </c>
      <c r="W42" s="2">
        <f>IF(B42&lt;&gt;"",'6thR'!W42+X42,0)</f>
        <v>0</v>
      </c>
      <c r="X42" s="2">
        <f t="shared" si="4"/>
        <v>0</v>
      </c>
    </row>
    <row r="43" spans="1:24" x14ac:dyDescent="0.35">
      <c r="A43">
        <v>37</v>
      </c>
      <c r="B43" s="36">
        <f>'6thR'!B43</f>
        <v>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5"/>
        <v>0</v>
      </c>
      <c r="V43" s="20">
        <f>'6thR'!V43</f>
        <v>0</v>
      </c>
      <c r="W43" s="2">
        <f>IF(B43&lt;&gt;"",'6thR'!W43+X43,0)</f>
        <v>0</v>
      </c>
      <c r="X43" s="2">
        <f t="shared" si="4"/>
        <v>0</v>
      </c>
    </row>
    <row r="44" spans="1:24" x14ac:dyDescent="0.35">
      <c r="A44">
        <v>38</v>
      </c>
      <c r="B44" s="36">
        <f>'6thR'!B44</f>
        <v>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5"/>
        <v>0</v>
      </c>
      <c r="V44" s="20">
        <f>'6thR'!V44</f>
        <v>0</v>
      </c>
      <c r="W44" s="2">
        <f>IF(B44&lt;&gt;"",'6thR'!W44+X44,0)</f>
        <v>0</v>
      </c>
      <c r="X44" s="2">
        <f t="shared" si="4"/>
        <v>0</v>
      </c>
    </row>
    <row r="45" spans="1:24" x14ac:dyDescent="0.35">
      <c r="A45">
        <v>39</v>
      </c>
      <c r="B45" s="36">
        <f>'6thR'!B45</f>
        <v>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5"/>
        <v>0</v>
      </c>
      <c r="V45" s="20">
        <f>'6thR'!V45</f>
        <v>0</v>
      </c>
      <c r="W45" s="2">
        <f>IF(B45&lt;&gt;"",'6thR'!W45+X45,0)</f>
        <v>0</v>
      </c>
      <c r="X45" s="2">
        <f t="shared" si="4"/>
        <v>0</v>
      </c>
    </row>
    <row r="46" spans="1:24" x14ac:dyDescent="0.35">
      <c r="A46">
        <v>40</v>
      </c>
      <c r="B46" s="36">
        <f>'6thR'!B46</f>
        <v>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5"/>
        <v>0</v>
      </c>
      <c r="V46" s="20">
        <f>'6thR'!V46</f>
        <v>0</v>
      </c>
      <c r="W46" s="2">
        <f>IF(B46&lt;&gt;"",'6thR'!W46+X46,0)</f>
        <v>0</v>
      </c>
      <c r="X46" s="2">
        <f t="shared" si="4"/>
        <v>0</v>
      </c>
    </row>
    <row r="47" spans="1:24" x14ac:dyDescent="0.35">
      <c r="A47">
        <v>41</v>
      </c>
      <c r="B47" s="36">
        <f>'6thR'!B47</f>
        <v>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5"/>
        <v>0</v>
      </c>
      <c r="V47" s="20">
        <f>'6thR'!V47</f>
        <v>0</v>
      </c>
      <c r="W47" s="2">
        <f>IF(B47&lt;&gt;"",'6thR'!W47+X47,0)</f>
        <v>0</v>
      </c>
      <c r="X47" s="2">
        <f t="shared" si="4"/>
        <v>0</v>
      </c>
    </row>
    <row r="48" spans="1:24" x14ac:dyDescent="0.35">
      <c r="A48">
        <v>42</v>
      </c>
      <c r="B48" s="36">
        <f>'6thR'!B48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5"/>
        <v>0</v>
      </c>
      <c r="V48" s="20">
        <f>'6thR'!V48</f>
        <v>0</v>
      </c>
      <c r="W48" s="2">
        <f>IF(B48&lt;&gt;"",'6thR'!W48+X48,0)</f>
        <v>0</v>
      </c>
      <c r="X48" s="2">
        <f t="shared" si="4"/>
        <v>0</v>
      </c>
    </row>
    <row r="49" spans="1:24" x14ac:dyDescent="0.35">
      <c r="A49">
        <v>43</v>
      </c>
      <c r="B49" s="36">
        <f>'6thR'!B49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5"/>
        <v>0</v>
      </c>
      <c r="V49" s="20">
        <f>'6thR'!V49</f>
        <v>0</v>
      </c>
      <c r="W49" s="2">
        <f>IF(B49&lt;&gt;"",'6thR'!W49+X49,0)</f>
        <v>0</v>
      </c>
      <c r="X49" s="2">
        <f t="shared" si="4"/>
        <v>0</v>
      </c>
    </row>
    <row r="50" spans="1:24" x14ac:dyDescent="0.35">
      <c r="A50">
        <v>44</v>
      </c>
      <c r="B50" s="36">
        <f>'6thR'!B50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5"/>
        <v>0</v>
      </c>
      <c r="V50" s="20">
        <f>'6thR'!V50</f>
        <v>0</v>
      </c>
      <c r="W50" s="2">
        <f>IF(B50&lt;&gt;"",'6thR'!W50+X50,0)</f>
        <v>0</v>
      </c>
      <c r="X50" s="2">
        <f t="shared" si="4"/>
        <v>0</v>
      </c>
    </row>
    <row r="51" spans="1:24" x14ac:dyDescent="0.35">
      <c r="A51">
        <v>45</v>
      </c>
      <c r="B51" s="36">
        <f>'6thR'!B51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5"/>
        <v>0</v>
      </c>
      <c r="V51" s="20">
        <f>'6thR'!V51</f>
        <v>0</v>
      </c>
      <c r="W51" s="2">
        <f>IF(B51&lt;&gt;"",'6thR'!W51+X51,0)</f>
        <v>0</v>
      </c>
      <c r="X51" s="2">
        <f t="shared" si="4"/>
        <v>0</v>
      </c>
    </row>
    <row r="52" spans="1:24" x14ac:dyDescent="0.35">
      <c r="A52">
        <v>46</v>
      </c>
      <c r="B52" s="36">
        <f>'6thR'!B52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5"/>
        <v>0</v>
      </c>
      <c r="V52" s="20">
        <f>'6thR'!V52</f>
        <v>0</v>
      </c>
      <c r="W52" s="2">
        <f>IF(B52&lt;&gt;"",'6thR'!W52+X52,0)</f>
        <v>0</v>
      </c>
      <c r="X52" s="2">
        <f t="shared" si="4"/>
        <v>0</v>
      </c>
    </row>
    <row r="53" spans="1:24" x14ac:dyDescent="0.35">
      <c r="A53">
        <v>47</v>
      </c>
      <c r="B53" s="36">
        <f>'6thR'!B53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5"/>
        <v>0</v>
      </c>
      <c r="V53" s="20">
        <f>'6thR'!V53</f>
        <v>0</v>
      </c>
      <c r="W53" s="2">
        <f>IF(B53&lt;&gt;"",'6thR'!W53+X53,0)</f>
        <v>0</v>
      </c>
      <c r="X53" s="2">
        <f t="shared" si="4"/>
        <v>0</v>
      </c>
    </row>
    <row r="54" spans="1:24" x14ac:dyDescent="0.35">
      <c r="A54">
        <v>48</v>
      </c>
      <c r="B54" s="36">
        <f>'6thR'!B54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5"/>
        <v>0</v>
      </c>
      <c r="V54" s="20">
        <f>'6thR'!V54</f>
        <v>0</v>
      </c>
      <c r="W54" s="2">
        <f>IF(B54&lt;&gt;"",'6thR'!W54+X54,0)</f>
        <v>0</v>
      </c>
      <c r="X54" s="2">
        <f t="shared" si="4"/>
        <v>0</v>
      </c>
    </row>
    <row r="55" spans="1:24" x14ac:dyDescent="0.35">
      <c r="A55">
        <v>49</v>
      </c>
      <c r="B55" s="36">
        <f>'6thR'!B55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5"/>
        <v>0</v>
      </c>
      <c r="V55" s="20">
        <f>'6thR'!V55</f>
        <v>0</v>
      </c>
      <c r="W55" s="2">
        <f>IF(B55&lt;&gt;"",'6thR'!W55+X55,0)</f>
        <v>0</v>
      </c>
      <c r="X55" s="2">
        <f t="shared" si="4"/>
        <v>0</v>
      </c>
    </row>
    <row r="56" spans="1:24" x14ac:dyDescent="0.35">
      <c r="A56">
        <v>50</v>
      </c>
      <c r="B56" s="36">
        <f>'6thR'!B56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5"/>
        <v>0</v>
      </c>
      <c r="V56" s="20">
        <f>'6thR'!V56</f>
        <v>0</v>
      </c>
      <c r="W56" s="2">
        <f>IF(B56&lt;&gt;"",'6thR'!W56+X56,0)</f>
        <v>0</v>
      </c>
      <c r="X56" s="2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5"/>
        <v>64</v>
      </c>
    </row>
  </sheetData>
  <sheetProtection password="8319" sheet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7:B56">
    <cfRule type="cellIs" dxfId="1270" priority="243" operator="equal">
      <formula>0</formula>
    </cfRule>
  </conditionalFormatting>
  <conditionalFormatting sqref="C7:C56 F7:F56 L7:L56 O7:O56">
    <cfRule type="cellIs" dxfId="1269" priority="104" operator="greaterThan">
      <formula>5</formula>
    </cfRule>
    <cfRule type="cellIs" dxfId="1268" priority="105" operator="equal">
      <formula>5</formula>
    </cfRule>
    <cfRule type="cellIs" dxfId="1267" priority="106" operator="equal">
      <formula>3</formula>
    </cfRule>
    <cfRule type="cellIs" dxfId="1266" priority="107" operator="equal">
      <formula>2</formula>
    </cfRule>
  </conditionalFormatting>
  <conditionalFormatting sqref="C7:T37">
    <cfRule type="containsBlanks" dxfId="1265" priority="9">
      <formula>LEN(TRIM(C7))=0</formula>
    </cfRule>
  </conditionalFormatting>
  <conditionalFormatting sqref="D7:E56 M7:N56">
    <cfRule type="cellIs" dxfId="1264" priority="94" operator="greaterThan">
      <formula>4</formula>
    </cfRule>
    <cfRule type="cellIs" dxfId="1263" priority="95" operator="equal">
      <formula>4</formula>
    </cfRule>
    <cfRule type="cellIs" dxfId="1262" priority="96" operator="equal">
      <formula>2</formula>
    </cfRule>
    <cfRule type="cellIs" dxfId="1261" priority="97" operator="equal">
      <formula>1</formula>
    </cfRule>
  </conditionalFormatting>
  <conditionalFormatting sqref="G7:K56">
    <cfRule type="cellIs" dxfId="1260" priority="35" operator="greaterThan">
      <formula>4</formula>
    </cfRule>
    <cfRule type="cellIs" dxfId="1259" priority="36" operator="equal">
      <formula>4</formula>
    </cfRule>
    <cfRule type="cellIs" dxfId="1258" priority="37" operator="equal">
      <formula>2</formula>
    </cfRule>
    <cfRule type="cellIs" dxfId="1257" priority="38" operator="equal">
      <formula>1</formula>
    </cfRule>
  </conditionalFormatting>
  <conditionalFormatting sqref="P7:T56">
    <cfRule type="cellIs" dxfId="1256" priority="1" operator="greaterThan">
      <formula>4</formula>
    </cfRule>
    <cfRule type="cellIs" dxfId="1255" priority="2" operator="equal">
      <formula>4</formula>
    </cfRule>
    <cfRule type="cellIs" dxfId="1254" priority="3" operator="equal">
      <formula>2</formula>
    </cfRule>
    <cfRule type="cellIs" dxfId="1253" priority="4" operator="equal">
      <formula>1</formula>
    </cfRule>
  </conditionalFormatting>
  <conditionalFormatting sqref="U38:U57">
    <cfRule type="cellIs" dxfId="1252" priority="109" operator="equal">
      <formula>0</formula>
    </cfRule>
  </conditionalFormatting>
  <conditionalFormatting sqref="U7:V37 V38:V56">
    <cfRule type="cellIs" dxfId="1251" priority="15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57"/>
  <sheetViews>
    <sheetView workbookViewId="0">
      <selection activeCell="B4" sqref="B4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55" t="s">
        <v>86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'7thR'!B7</f>
        <v>NIKO ROSTOHAR</v>
      </c>
      <c r="C7" s="52">
        <v>5</v>
      </c>
      <c r="D7" s="52">
        <v>4</v>
      </c>
      <c r="E7" s="52">
        <v>4</v>
      </c>
      <c r="F7" s="52">
        <v>5</v>
      </c>
      <c r="G7" s="52">
        <v>3</v>
      </c>
      <c r="H7" s="52">
        <v>5</v>
      </c>
      <c r="I7" s="52">
        <v>4</v>
      </c>
      <c r="J7" s="52">
        <v>4</v>
      </c>
      <c r="K7" s="52">
        <v>3</v>
      </c>
      <c r="L7" s="52">
        <v>4</v>
      </c>
      <c r="M7" s="52">
        <v>3</v>
      </c>
      <c r="N7" s="52">
        <v>3</v>
      </c>
      <c r="O7" s="52">
        <v>5</v>
      </c>
      <c r="P7" s="52">
        <v>6</v>
      </c>
      <c r="Q7" s="52">
        <v>6</v>
      </c>
      <c r="R7" s="52">
        <v>3</v>
      </c>
      <c r="S7" s="52">
        <v>5</v>
      </c>
      <c r="T7" s="52">
        <v>3</v>
      </c>
      <c r="U7" s="20">
        <f t="shared" ref="U7:U14" si="0">SUM(C7:T7)</f>
        <v>75</v>
      </c>
      <c r="V7" s="20">
        <f>'7thR'!V7</f>
        <v>14.1</v>
      </c>
      <c r="W7" s="2">
        <f>IF(B7&lt;&gt;"",'7thR'!W7+X7,0)</f>
        <v>8</v>
      </c>
      <c r="X7" s="2">
        <f t="shared" ref="X7:X12" si="1">IF(U7&gt;0,1,0)</f>
        <v>1</v>
      </c>
    </row>
    <row r="8" spans="1:24" x14ac:dyDescent="0.35">
      <c r="A8">
        <v>2</v>
      </c>
      <c r="B8" s="36" t="str">
        <f>'7thR'!B8</f>
        <v>ANDREJA ROSTOHAR</v>
      </c>
      <c r="C8" s="52">
        <v>5</v>
      </c>
      <c r="D8" s="52">
        <v>3</v>
      </c>
      <c r="E8" s="52">
        <v>3</v>
      </c>
      <c r="F8" s="52">
        <v>4</v>
      </c>
      <c r="G8" s="52">
        <v>5</v>
      </c>
      <c r="H8" s="52">
        <v>4</v>
      </c>
      <c r="I8" s="52">
        <v>4</v>
      </c>
      <c r="J8" s="52">
        <v>5</v>
      </c>
      <c r="K8" s="52">
        <v>3</v>
      </c>
      <c r="L8" s="52">
        <v>4</v>
      </c>
      <c r="M8" s="52">
        <v>5</v>
      </c>
      <c r="N8" s="52">
        <v>3</v>
      </c>
      <c r="O8" s="52">
        <v>4</v>
      </c>
      <c r="P8" s="52">
        <v>4</v>
      </c>
      <c r="Q8" s="52">
        <v>5</v>
      </c>
      <c r="R8" s="52">
        <v>3</v>
      </c>
      <c r="S8" s="52">
        <v>5</v>
      </c>
      <c r="T8" s="52">
        <v>3</v>
      </c>
      <c r="U8" s="20">
        <f t="shared" si="0"/>
        <v>72</v>
      </c>
      <c r="V8" s="20">
        <f>'7thR'!V8</f>
        <v>17.399999999999999</v>
      </c>
      <c r="W8" s="2">
        <f>IF(B8&lt;&gt;"",'7thR'!W8+X8,0)</f>
        <v>7</v>
      </c>
      <c r="X8" s="2">
        <f t="shared" si="1"/>
        <v>1</v>
      </c>
    </row>
    <row r="9" spans="1:24" x14ac:dyDescent="0.35">
      <c r="A9">
        <v>3</v>
      </c>
      <c r="B9" s="36" t="str">
        <f>'7thR'!B9</f>
        <v>EMIL TAVČAR</v>
      </c>
      <c r="C9" s="52">
        <v>5</v>
      </c>
      <c r="D9" s="52">
        <v>3</v>
      </c>
      <c r="E9" s="52">
        <v>4</v>
      </c>
      <c r="F9" s="52">
        <v>6</v>
      </c>
      <c r="G9" s="52">
        <v>6</v>
      </c>
      <c r="H9" s="52">
        <v>5</v>
      </c>
      <c r="I9" s="52">
        <v>5</v>
      </c>
      <c r="J9" s="52">
        <v>6</v>
      </c>
      <c r="K9" s="52">
        <v>5</v>
      </c>
      <c r="L9" s="52">
        <v>9</v>
      </c>
      <c r="M9" s="52">
        <v>3</v>
      </c>
      <c r="N9" s="52">
        <v>6</v>
      </c>
      <c r="O9" s="52">
        <v>5</v>
      </c>
      <c r="P9" s="52">
        <v>4</v>
      </c>
      <c r="Q9" s="52">
        <v>7</v>
      </c>
      <c r="R9" s="52">
        <v>4</v>
      </c>
      <c r="S9" s="52">
        <v>7</v>
      </c>
      <c r="T9" s="52">
        <v>5</v>
      </c>
      <c r="U9" s="20">
        <f t="shared" si="0"/>
        <v>95</v>
      </c>
      <c r="V9" s="20">
        <f>'7thR'!V9</f>
        <v>32.700000000000003</v>
      </c>
      <c r="W9" s="2">
        <f>IF(B9&lt;&gt;"",'7thR'!W9+X9,0)</f>
        <v>5</v>
      </c>
      <c r="X9" s="2">
        <f t="shared" si="1"/>
        <v>1</v>
      </c>
    </row>
    <row r="10" spans="1:24" x14ac:dyDescent="0.35">
      <c r="A10">
        <v>4</v>
      </c>
      <c r="B10" s="36" t="str">
        <f>'7thR'!B10</f>
        <v>SVIT KOREN</v>
      </c>
      <c r="C10" s="52">
        <v>5</v>
      </c>
      <c r="D10" s="52">
        <v>5</v>
      </c>
      <c r="E10" s="52">
        <v>6</v>
      </c>
      <c r="F10" s="52">
        <v>5</v>
      </c>
      <c r="G10" s="52">
        <v>6</v>
      </c>
      <c r="H10" s="52">
        <v>6</v>
      </c>
      <c r="I10" s="52">
        <v>4</v>
      </c>
      <c r="J10" s="52">
        <v>6</v>
      </c>
      <c r="K10" s="52">
        <v>4</v>
      </c>
      <c r="L10" s="52">
        <v>5</v>
      </c>
      <c r="M10" s="52">
        <v>5</v>
      </c>
      <c r="N10" s="52">
        <v>4</v>
      </c>
      <c r="O10" s="52">
        <v>6</v>
      </c>
      <c r="P10" s="52">
        <v>6</v>
      </c>
      <c r="Q10" s="52">
        <v>3</v>
      </c>
      <c r="R10" s="52">
        <v>6</v>
      </c>
      <c r="S10" s="52">
        <v>8</v>
      </c>
      <c r="T10" s="52">
        <v>3</v>
      </c>
      <c r="U10" s="20">
        <f t="shared" si="0"/>
        <v>93</v>
      </c>
      <c r="V10" s="20">
        <f>'7thR'!V10</f>
        <v>41.1</v>
      </c>
      <c r="W10" s="2">
        <f>IF(B10&lt;&gt;"",'7thR'!W10+X10,0)</f>
        <v>5</v>
      </c>
      <c r="X10" s="2">
        <f t="shared" si="1"/>
        <v>1</v>
      </c>
    </row>
    <row r="11" spans="1:24" x14ac:dyDescent="0.35">
      <c r="A11">
        <v>5</v>
      </c>
      <c r="B11" s="36" t="str">
        <f>'7thR'!B11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'7thR'!V11</f>
        <v>32.1</v>
      </c>
      <c r="W11" s="2">
        <f>IF(B11&lt;&gt;"",'7thR'!W11+X11,0)</f>
        <v>4</v>
      </c>
      <c r="X11" s="2">
        <f t="shared" si="1"/>
        <v>0</v>
      </c>
    </row>
    <row r="12" spans="1:24" x14ac:dyDescent="0.35">
      <c r="A12">
        <v>6</v>
      </c>
      <c r="B12" s="36" t="str">
        <f>'7thR'!B12</f>
        <v>BOJAN LAZAR</v>
      </c>
      <c r="C12" s="52">
        <v>5</v>
      </c>
      <c r="D12" s="52">
        <v>3</v>
      </c>
      <c r="E12" s="52">
        <v>4</v>
      </c>
      <c r="F12" s="52">
        <v>7</v>
      </c>
      <c r="G12" s="52">
        <v>5</v>
      </c>
      <c r="H12" s="52">
        <v>5</v>
      </c>
      <c r="I12" s="52">
        <v>4</v>
      </c>
      <c r="J12" s="52">
        <v>7</v>
      </c>
      <c r="K12" s="52">
        <v>3</v>
      </c>
      <c r="L12" s="52">
        <v>4</v>
      </c>
      <c r="M12" s="52">
        <v>5</v>
      </c>
      <c r="N12" s="52">
        <v>5</v>
      </c>
      <c r="O12" s="52">
        <v>5</v>
      </c>
      <c r="P12" s="52">
        <v>5</v>
      </c>
      <c r="Q12" s="52">
        <v>6</v>
      </c>
      <c r="R12" s="52">
        <v>4</v>
      </c>
      <c r="S12" s="52">
        <v>5</v>
      </c>
      <c r="T12" s="52">
        <v>3</v>
      </c>
      <c r="U12" s="20">
        <f t="shared" si="0"/>
        <v>85</v>
      </c>
      <c r="V12" s="20">
        <f>'7thR'!V12</f>
        <v>22.1</v>
      </c>
      <c r="W12" s="2">
        <f>IF(B12&lt;&gt;"",'7thR'!W12+X12,0)</f>
        <v>7</v>
      </c>
      <c r="X12" s="2">
        <f t="shared" si="1"/>
        <v>1</v>
      </c>
    </row>
    <row r="13" spans="1:24" x14ac:dyDescent="0.35">
      <c r="A13">
        <v>7</v>
      </c>
      <c r="B13" s="36" t="str">
        <f>'7thR'!B13</f>
        <v>JANKO KRŽIČ</v>
      </c>
      <c r="C13" s="52">
        <v>4</v>
      </c>
      <c r="D13" s="52">
        <v>3</v>
      </c>
      <c r="E13" s="52">
        <v>4</v>
      </c>
      <c r="F13" s="52">
        <v>4</v>
      </c>
      <c r="G13" s="52">
        <v>6</v>
      </c>
      <c r="H13" s="52">
        <v>5</v>
      </c>
      <c r="I13" s="52">
        <v>6</v>
      </c>
      <c r="J13" s="52">
        <v>6</v>
      </c>
      <c r="K13" s="52">
        <v>7</v>
      </c>
      <c r="L13" s="52">
        <v>4</v>
      </c>
      <c r="M13" s="52">
        <v>4</v>
      </c>
      <c r="N13" s="52">
        <v>6</v>
      </c>
      <c r="O13" s="52">
        <v>6</v>
      </c>
      <c r="P13" s="52">
        <v>5</v>
      </c>
      <c r="Q13" s="52">
        <v>7</v>
      </c>
      <c r="R13" s="52">
        <v>4</v>
      </c>
      <c r="S13" s="52">
        <v>8</v>
      </c>
      <c r="T13" s="52">
        <v>3</v>
      </c>
      <c r="U13" s="20">
        <f t="shared" si="0"/>
        <v>92</v>
      </c>
      <c r="V13" s="20">
        <f>'7thR'!V13</f>
        <v>33.6</v>
      </c>
      <c r="W13" s="2">
        <f>IF(B13&lt;&gt;"",'7thR'!W13+X13,0)</f>
        <v>7</v>
      </c>
      <c r="X13" s="2">
        <f>IF(U13&gt;0,1,0)</f>
        <v>1</v>
      </c>
    </row>
    <row r="14" spans="1:24" x14ac:dyDescent="0.35">
      <c r="A14">
        <v>8</v>
      </c>
      <c r="B14" s="36" t="str">
        <f>'7thR'!B14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20">
        <f t="shared" si="0"/>
        <v>0</v>
      </c>
      <c r="V14" s="20">
        <f>'7thR'!V14</f>
        <v>47.2</v>
      </c>
      <c r="W14" s="2">
        <f>IF(B14&lt;&gt;"",'7thR'!W14+X14,0)</f>
        <v>5</v>
      </c>
      <c r="X14" s="2">
        <f>IF(U14&gt;0,1,0)</f>
        <v>0</v>
      </c>
    </row>
    <row r="15" spans="1:24" x14ac:dyDescent="0.35">
      <c r="A15">
        <v>9</v>
      </c>
      <c r="B15" s="36" t="str">
        <f>'7thR'!B15</f>
        <v>MARINA RAVNIKAR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20">
        <f t="shared" ref="U15:U37" si="2">SUM(C15:T15)</f>
        <v>0</v>
      </c>
      <c r="V15" s="20">
        <f>'7thR'!V15</f>
        <v>19</v>
      </c>
      <c r="W15" s="2">
        <f>IF(B15&lt;&gt;"",'7thR'!W15+X15,0)</f>
        <v>4</v>
      </c>
      <c r="X15" s="2">
        <f t="shared" ref="X15:X36" si="3">IF(U15&gt;0,1,0)</f>
        <v>0</v>
      </c>
    </row>
    <row r="16" spans="1:24" x14ac:dyDescent="0.35">
      <c r="A16">
        <v>10</v>
      </c>
      <c r="B16" s="36" t="str">
        <f>'7thR'!B16</f>
        <v>CVETKA BURJA</v>
      </c>
      <c r="C16" s="52">
        <v>7</v>
      </c>
      <c r="D16" s="52">
        <v>3</v>
      </c>
      <c r="E16" s="52">
        <v>5</v>
      </c>
      <c r="F16" s="52">
        <v>6</v>
      </c>
      <c r="G16" s="52">
        <v>5</v>
      </c>
      <c r="H16" s="52">
        <v>5</v>
      </c>
      <c r="I16" s="52">
        <v>4</v>
      </c>
      <c r="J16" s="52">
        <v>9</v>
      </c>
      <c r="K16" s="52">
        <v>4</v>
      </c>
      <c r="L16" s="52">
        <v>7</v>
      </c>
      <c r="M16" s="52">
        <v>4</v>
      </c>
      <c r="N16" s="52">
        <v>3</v>
      </c>
      <c r="O16" s="52">
        <v>6</v>
      </c>
      <c r="P16" s="52">
        <v>7</v>
      </c>
      <c r="Q16" s="52">
        <v>5</v>
      </c>
      <c r="R16" s="52">
        <v>5</v>
      </c>
      <c r="S16" s="52">
        <v>7</v>
      </c>
      <c r="T16" s="52">
        <v>4</v>
      </c>
      <c r="U16" s="20">
        <f t="shared" si="2"/>
        <v>96</v>
      </c>
      <c r="V16" s="20">
        <f>'7thR'!V16</f>
        <v>32.799999999999997</v>
      </c>
      <c r="W16" s="2">
        <f>IF(B16&lt;&gt;"",'7thR'!W16+X16,0)</f>
        <v>5</v>
      </c>
      <c r="X16" s="2">
        <f t="shared" si="3"/>
        <v>1</v>
      </c>
    </row>
    <row r="17" spans="1:24" x14ac:dyDescent="0.35">
      <c r="A17">
        <v>11</v>
      </c>
      <c r="B17" s="36" t="str">
        <f>'7thR'!B17</f>
        <v>IRENA MUSTER</v>
      </c>
      <c r="C17" s="52">
        <v>5</v>
      </c>
      <c r="D17" s="52">
        <v>3</v>
      </c>
      <c r="E17" s="52">
        <v>4</v>
      </c>
      <c r="F17" s="52">
        <v>5</v>
      </c>
      <c r="G17" s="52">
        <v>5</v>
      </c>
      <c r="H17" s="52">
        <v>5</v>
      </c>
      <c r="I17" s="52">
        <v>4</v>
      </c>
      <c r="J17" s="52">
        <v>7</v>
      </c>
      <c r="K17" s="52">
        <v>3</v>
      </c>
      <c r="L17" s="52">
        <v>5</v>
      </c>
      <c r="M17" s="52">
        <v>4</v>
      </c>
      <c r="N17" s="52">
        <v>5</v>
      </c>
      <c r="O17" s="52">
        <v>9</v>
      </c>
      <c r="P17" s="52">
        <v>8</v>
      </c>
      <c r="Q17" s="52">
        <v>6</v>
      </c>
      <c r="R17" s="52">
        <v>5</v>
      </c>
      <c r="S17" s="52">
        <v>7</v>
      </c>
      <c r="T17" s="52">
        <v>3</v>
      </c>
      <c r="U17" s="20">
        <f t="shared" si="2"/>
        <v>93</v>
      </c>
      <c r="V17" s="20">
        <f>'7thR'!V17</f>
        <v>40.200000000000003</v>
      </c>
      <c r="W17" s="2">
        <f>IF(B17&lt;&gt;"",'7thR'!W17+X17,0)</f>
        <v>3</v>
      </c>
      <c r="X17" s="2">
        <f t="shared" si="3"/>
        <v>1</v>
      </c>
    </row>
    <row r="18" spans="1:24" x14ac:dyDescent="0.35">
      <c r="A18">
        <v>12</v>
      </c>
      <c r="B18" s="36" t="str">
        <f>'7thR'!B18</f>
        <v>CENA ŠTRAVS</v>
      </c>
      <c r="C18" s="52">
        <v>5</v>
      </c>
      <c r="D18" s="52">
        <v>3</v>
      </c>
      <c r="E18" s="52">
        <v>5</v>
      </c>
      <c r="F18" s="52">
        <v>4</v>
      </c>
      <c r="G18" s="52">
        <v>5</v>
      </c>
      <c r="H18" s="52">
        <v>7</v>
      </c>
      <c r="I18" s="52">
        <v>6</v>
      </c>
      <c r="J18" s="52">
        <v>8</v>
      </c>
      <c r="K18" s="52">
        <v>4</v>
      </c>
      <c r="L18" s="52">
        <v>5</v>
      </c>
      <c r="M18" s="52">
        <v>4</v>
      </c>
      <c r="N18" s="52">
        <v>5</v>
      </c>
      <c r="O18" s="52">
        <v>5</v>
      </c>
      <c r="P18" s="52">
        <v>6</v>
      </c>
      <c r="Q18" s="52">
        <v>4</v>
      </c>
      <c r="R18" s="52">
        <v>3</v>
      </c>
      <c r="S18" s="52">
        <v>7</v>
      </c>
      <c r="T18" s="52">
        <v>3</v>
      </c>
      <c r="U18" s="20">
        <f t="shared" si="2"/>
        <v>89</v>
      </c>
      <c r="V18" s="20">
        <f>'7thR'!V18</f>
        <v>19.8</v>
      </c>
      <c r="W18" s="2">
        <f>IF(B18&lt;&gt;"",'7thR'!W18+X18,0)</f>
        <v>5</v>
      </c>
      <c r="X18" s="2">
        <f t="shared" si="3"/>
        <v>1</v>
      </c>
    </row>
    <row r="19" spans="1:24" x14ac:dyDescent="0.35">
      <c r="A19">
        <v>13</v>
      </c>
      <c r="B19" s="36" t="str">
        <f>'7thR'!B19</f>
        <v>VITO ŠMIT</v>
      </c>
      <c r="C19" s="52">
        <v>5</v>
      </c>
      <c r="D19" s="52">
        <v>4</v>
      </c>
      <c r="E19" s="52">
        <v>3</v>
      </c>
      <c r="F19" s="52">
        <v>5</v>
      </c>
      <c r="G19" s="52">
        <v>4</v>
      </c>
      <c r="H19" s="52">
        <v>4</v>
      </c>
      <c r="I19" s="52">
        <v>3</v>
      </c>
      <c r="J19" s="52">
        <v>5</v>
      </c>
      <c r="K19" s="52">
        <v>4</v>
      </c>
      <c r="L19" s="52">
        <v>5</v>
      </c>
      <c r="M19" s="52">
        <v>7</v>
      </c>
      <c r="N19" s="52">
        <v>4</v>
      </c>
      <c r="O19" s="52">
        <v>4</v>
      </c>
      <c r="P19" s="52">
        <v>4</v>
      </c>
      <c r="Q19" s="52">
        <v>4</v>
      </c>
      <c r="R19" s="52">
        <v>3</v>
      </c>
      <c r="S19" s="52">
        <v>4</v>
      </c>
      <c r="T19" s="52">
        <v>3</v>
      </c>
      <c r="U19" s="20">
        <f t="shared" si="2"/>
        <v>75</v>
      </c>
      <c r="V19" s="20">
        <f>'7thR'!V19</f>
        <v>16.399999999999999</v>
      </c>
      <c r="W19" s="2">
        <f>IF(B19&lt;&gt;"",'7thR'!W19+X19,0)</f>
        <v>6</v>
      </c>
      <c r="X19" s="2">
        <f t="shared" si="3"/>
        <v>1</v>
      </c>
    </row>
    <row r="20" spans="1:24" x14ac:dyDescent="0.35">
      <c r="A20">
        <v>14</v>
      </c>
      <c r="B20" s="36" t="str">
        <f>'7thR'!B20</f>
        <v>RADE NARANČIĆ</v>
      </c>
      <c r="C20" s="52">
        <v>6</v>
      </c>
      <c r="D20" s="52">
        <v>4</v>
      </c>
      <c r="E20" s="52">
        <v>4</v>
      </c>
      <c r="F20" s="52">
        <v>8</v>
      </c>
      <c r="G20" s="52">
        <v>6</v>
      </c>
      <c r="H20" s="52">
        <v>7</v>
      </c>
      <c r="I20" s="52">
        <v>5</v>
      </c>
      <c r="J20" s="52">
        <v>9</v>
      </c>
      <c r="K20" s="52">
        <v>5</v>
      </c>
      <c r="L20" s="52">
        <v>5</v>
      </c>
      <c r="M20" s="52">
        <v>3</v>
      </c>
      <c r="N20" s="52">
        <v>5</v>
      </c>
      <c r="O20" s="52">
        <v>5</v>
      </c>
      <c r="P20" s="52">
        <v>6</v>
      </c>
      <c r="Q20" s="52">
        <v>5</v>
      </c>
      <c r="R20" s="52">
        <v>4</v>
      </c>
      <c r="S20" s="52">
        <v>9</v>
      </c>
      <c r="T20" s="52">
        <v>2</v>
      </c>
      <c r="U20" s="20">
        <f t="shared" si="2"/>
        <v>98</v>
      </c>
      <c r="V20" s="20">
        <f>'7thR'!V20</f>
        <v>30.4</v>
      </c>
      <c r="W20" s="2">
        <f>IF(B20&lt;&gt;"",'7thR'!W20+X20,0)</f>
        <v>3</v>
      </c>
      <c r="X20" s="2">
        <f t="shared" si="3"/>
        <v>1</v>
      </c>
    </row>
    <row r="21" spans="1:24" x14ac:dyDescent="0.35">
      <c r="A21">
        <v>15</v>
      </c>
      <c r="B21" s="36" t="str">
        <f>'7thR'!B21</f>
        <v>ZORAN KLEMENČIČ</v>
      </c>
      <c r="C21" s="52">
        <v>4</v>
      </c>
      <c r="D21" s="52">
        <v>4</v>
      </c>
      <c r="E21" s="52">
        <v>5</v>
      </c>
      <c r="F21" s="52">
        <v>4</v>
      </c>
      <c r="G21" s="52">
        <v>7</v>
      </c>
      <c r="H21" s="52">
        <v>5</v>
      </c>
      <c r="I21" s="52">
        <v>3</v>
      </c>
      <c r="J21" s="52">
        <v>4</v>
      </c>
      <c r="K21" s="52">
        <v>2</v>
      </c>
      <c r="L21" s="52">
        <v>5</v>
      </c>
      <c r="M21" s="52">
        <v>4</v>
      </c>
      <c r="N21" s="52">
        <v>3</v>
      </c>
      <c r="O21" s="52">
        <v>3</v>
      </c>
      <c r="P21" s="52">
        <v>4</v>
      </c>
      <c r="Q21" s="52">
        <v>5</v>
      </c>
      <c r="R21" s="52">
        <v>6</v>
      </c>
      <c r="S21" s="52">
        <v>4</v>
      </c>
      <c r="T21" s="52">
        <v>4</v>
      </c>
      <c r="U21" s="20">
        <f t="shared" si="2"/>
        <v>76</v>
      </c>
      <c r="V21" s="20">
        <f>'7thR'!V21</f>
        <v>22.1</v>
      </c>
      <c r="W21" s="2">
        <f>IF(B21&lt;&gt;"",'7thR'!W21+X21,0)</f>
        <v>3</v>
      </c>
      <c r="X21" s="2">
        <f t="shared" si="3"/>
        <v>1</v>
      </c>
    </row>
    <row r="22" spans="1:24" x14ac:dyDescent="0.35">
      <c r="A22">
        <v>16</v>
      </c>
      <c r="B22" s="36" t="str">
        <f>'7thR'!B22</f>
        <v>BOŽA ČUK</v>
      </c>
      <c r="C22" s="52">
        <v>7</v>
      </c>
      <c r="D22" s="52">
        <v>4</v>
      </c>
      <c r="E22" s="52">
        <v>4</v>
      </c>
      <c r="F22" s="52">
        <v>6</v>
      </c>
      <c r="G22" s="52">
        <v>4</v>
      </c>
      <c r="H22" s="52">
        <v>6</v>
      </c>
      <c r="I22" s="52">
        <v>6</v>
      </c>
      <c r="J22" s="52">
        <v>9</v>
      </c>
      <c r="K22" s="52">
        <v>6</v>
      </c>
      <c r="L22" s="52">
        <v>5</v>
      </c>
      <c r="M22" s="52">
        <v>6</v>
      </c>
      <c r="N22" s="52">
        <v>6</v>
      </c>
      <c r="O22" s="52">
        <v>8</v>
      </c>
      <c r="P22" s="52">
        <v>8</v>
      </c>
      <c r="Q22" s="52">
        <v>7</v>
      </c>
      <c r="R22" s="52">
        <v>5</v>
      </c>
      <c r="S22" s="52">
        <v>9</v>
      </c>
      <c r="T22" s="52">
        <v>6</v>
      </c>
      <c r="U22" s="20">
        <f t="shared" si="2"/>
        <v>112</v>
      </c>
      <c r="V22" s="20">
        <f>'7thR'!V22</f>
        <v>30.8</v>
      </c>
      <c r="W22" s="2">
        <f>IF(B22&lt;&gt;"",'7thR'!W22+X22,0)</f>
        <v>2</v>
      </c>
      <c r="X22" s="2">
        <f t="shared" si="3"/>
        <v>1</v>
      </c>
    </row>
    <row r="23" spans="1:24" x14ac:dyDescent="0.35">
      <c r="A23">
        <v>17</v>
      </c>
      <c r="B23" s="36" t="str">
        <f>'7thR'!B23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'7thR'!V23</f>
        <v>13.4</v>
      </c>
      <c r="W23" s="2">
        <f>IF(B23&lt;&gt;"",'7thR'!W23+X23,0)</f>
        <v>2</v>
      </c>
      <c r="X23" s="2">
        <f t="shared" si="3"/>
        <v>0</v>
      </c>
    </row>
    <row r="24" spans="1:24" x14ac:dyDescent="0.35">
      <c r="A24">
        <v>18</v>
      </c>
      <c r="B24" s="36" t="str">
        <f>'7thR'!B24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'7thR'!V24</f>
        <v>14.6</v>
      </c>
      <c r="W24" s="2">
        <f>IF(B24&lt;&gt;"",'7thR'!W24+X24,0)</f>
        <v>1</v>
      </c>
      <c r="X24" s="2">
        <f t="shared" si="3"/>
        <v>0</v>
      </c>
    </row>
    <row r="25" spans="1:24" x14ac:dyDescent="0.35">
      <c r="A25">
        <v>19</v>
      </c>
      <c r="B25" s="36" t="str">
        <f>'7thR'!B25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>
        <f>'7thR'!V25</f>
        <v>22</v>
      </c>
      <c r="W25" s="2">
        <f>IF(B25&lt;&gt;"",'7thR'!W25+X25,0)</f>
        <v>2</v>
      </c>
      <c r="X25" s="2">
        <f t="shared" si="3"/>
        <v>0</v>
      </c>
    </row>
    <row r="26" spans="1:24" x14ac:dyDescent="0.35">
      <c r="A26">
        <v>20</v>
      </c>
      <c r="B26" s="36" t="str">
        <f>'7thR'!B26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'7thR'!V26</f>
        <v>54</v>
      </c>
      <c r="W26" s="2">
        <f>IF(B26&lt;&gt;"",'7thR'!W26+X26,0)</f>
        <v>2</v>
      </c>
      <c r="X26" s="2">
        <f t="shared" si="3"/>
        <v>0</v>
      </c>
    </row>
    <row r="27" spans="1:24" x14ac:dyDescent="0.35">
      <c r="A27">
        <v>21</v>
      </c>
      <c r="B27" s="36" t="str">
        <f>'7thR'!B27</f>
        <v>MARKO ROBIČ</v>
      </c>
      <c r="C27" s="52">
        <v>5</v>
      </c>
      <c r="D27" s="52">
        <v>3</v>
      </c>
      <c r="E27" s="52">
        <v>4</v>
      </c>
      <c r="F27" s="52">
        <v>5</v>
      </c>
      <c r="G27" s="52">
        <v>4</v>
      </c>
      <c r="H27" s="52">
        <v>6</v>
      </c>
      <c r="I27" s="52">
        <v>3</v>
      </c>
      <c r="J27" s="52">
        <v>4</v>
      </c>
      <c r="K27" s="52">
        <v>3</v>
      </c>
      <c r="L27" s="52">
        <v>5</v>
      </c>
      <c r="M27" s="52">
        <v>3</v>
      </c>
      <c r="N27" s="52">
        <v>3</v>
      </c>
      <c r="O27" s="52">
        <v>5</v>
      </c>
      <c r="P27" s="52">
        <v>5</v>
      </c>
      <c r="Q27" s="52">
        <v>8</v>
      </c>
      <c r="R27" s="52">
        <v>4</v>
      </c>
      <c r="S27" s="52">
        <v>4</v>
      </c>
      <c r="T27" s="52">
        <v>3</v>
      </c>
      <c r="U27" s="20">
        <f t="shared" si="2"/>
        <v>77</v>
      </c>
      <c r="V27" s="20">
        <f>'7thR'!V27</f>
        <v>12.3</v>
      </c>
      <c r="W27" s="2">
        <f>IF(B27&lt;&gt;"",'7thR'!W27+X27,0)</f>
        <v>2</v>
      </c>
      <c r="X27" s="2">
        <f t="shared" si="3"/>
        <v>1</v>
      </c>
    </row>
    <row r="28" spans="1:24" x14ac:dyDescent="0.35">
      <c r="A28">
        <v>22</v>
      </c>
      <c r="B28" s="36" t="str">
        <f>'7thR'!B28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'7thR'!V28</f>
        <v>54</v>
      </c>
      <c r="W28" s="2">
        <f>IF(B28&lt;&gt;"",'7thR'!W28+X28,0)</f>
        <v>3</v>
      </c>
      <c r="X28" s="2">
        <f t="shared" si="3"/>
        <v>0</v>
      </c>
    </row>
    <row r="29" spans="1:24" x14ac:dyDescent="0.35">
      <c r="A29">
        <v>23</v>
      </c>
      <c r="B29" s="36" t="str">
        <f>'7thR'!B29</f>
        <v>NIKA ZALAZNIK</v>
      </c>
      <c r="C29" s="52">
        <v>9</v>
      </c>
      <c r="D29" s="52">
        <v>5</v>
      </c>
      <c r="E29" s="52">
        <v>4</v>
      </c>
      <c r="F29" s="52">
        <v>6</v>
      </c>
      <c r="G29" s="52">
        <v>4</v>
      </c>
      <c r="H29" s="52">
        <v>5</v>
      </c>
      <c r="I29" s="52">
        <v>4</v>
      </c>
      <c r="J29" s="52">
        <v>8</v>
      </c>
      <c r="K29" s="52">
        <v>6</v>
      </c>
      <c r="L29" s="52">
        <v>9</v>
      </c>
      <c r="M29" s="52">
        <v>4</v>
      </c>
      <c r="N29" s="52">
        <v>5</v>
      </c>
      <c r="O29" s="52">
        <v>7</v>
      </c>
      <c r="P29" s="52">
        <v>9</v>
      </c>
      <c r="Q29" s="52">
        <v>8</v>
      </c>
      <c r="R29" s="52">
        <v>6</v>
      </c>
      <c r="S29" s="52">
        <v>8</v>
      </c>
      <c r="T29" s="52">
        <v>7</v>
      </c>
      <c r="U29" s="20">
        <f t="shared" si="2"/>
        <v>114</v>
      </c>
      <c r="V29" s="20">
        <f>'7thR'!V29</f>
        <v>48</v>
      </c>
      <c r="W29" s="2">
        <f>IF(B29&lt;&gt;"",'7thR'!W29+X29,0)</f>
        <v>2</v>
      </c>
      <c r="X29" s="2">
        <f t="shared" si="3"/>
        <v>1</v>
      </c>
    </row>
    <row r="30" spans="1:24" x14ac:dyDescent="0.35">
      <c r="A30">
        <v>24</v>
      </c>
      <c r="B30" s="36" t="str">
        <f>'7thR'!B30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'7thR'!V30</f>
        <v>20</v>
      </c>
      <c r="W30" s="2">
        <f>IF(B30&lt;&gt;"",'7thR'!W30+X30,0)</f>
        <v>1</v>
      </c>
      <c r="X30" s="2">
        <f t="shared" si="3"/>
        <v>0</v>
      </c>
    </row>
    <row r="31" spans="1:24" x14ac:dyDescent="0.35">
      <c r="A31">
        <v>25</v>
      </c>
      <c r="B31" s="36" t="str">
        <f>'7thR'!B31</f>
        <v>ANDREJ REBOLJ</v>
      </c>
      <c r="C31" s="52">
        <v>5</v>
      </c>
      <c r="D31" s="52">
        <v>3</v>
      </c>
      <c r="E31" s="52">
        <v>4</v>
      </c>
      <c r="F31" s="52">
        <v>5</v>
      </c>
      <c r="G31" s="52">
        <v>5</v>
      </c>
      <c r="H31" s="52">
        <v>4</v>
      </c>
      <c r="I31" s="52">
        <v>3</v>
      </c>
      <c r="J31" s="52">
        <v>6</v>
      </c>
      <c r="K31" s="52">
        <v>3</v>
      </c>
      <c r="L31" s="52">
        <v>4</v>
      </c>
      <c r="M31" s="52">
        <v>3</v>
      </c>
      <c r="N31" s="52">
        <v>4</v>
      </c>
      <c r="O31" s="52">
        <v>4</v>
      </c>
      <c r="P31" s="52">
        <v>4</v>
      </c>
      <c r="Q31" s="52">
        <v>6</v>
      </c>
      <c r="R31" s="52">
        <v>4</v>
      </c>
      <c r="S31" s="52">
        <v>4</v>
      </c>
      <c r="T31" s="52">
        <v>2</v>
      </c>
      <c r="U31" s="20">
        <f t="shared" si="2"/>
        <v>73</v>
      </c>
      <c r="V31" s="20">
        <f>'7thR'!V31</f>
        <v>18.399999999999999</v>
      </c>
      <c r="W31" s="2">
        <f>IF(B31&lt;&gt;"",'7thR'!W31+X31,0)</f>
        <v>2</v>
      </c>
      <c r="X31" s="2">
        <f t="shared" si="3"/>
        <v>1</v>
      </c>
    </row>
    <row r="32" spans="1:24" x14ac:dyDescent="0.35">
      <c r="A32">
        <v>26</v>
      </c>
      <c r="B32" s="36" t="str">
        <f>'7thR'!B32</f>
        <v>MAJA REBOLJ</v>
      </c>
      <c r="C32" s="52">
        <v>6</v>
      </c>
      <c r="D32" s="52">
        <v>4</v>
      </c>
      <c r="E32" s="52">
        <v>3</v>
      </c>
      <c r="F32" s="52">
        <v>5</v>
      </c>
      <c r="G32" s="52">
        <v>6</v>
      </c>
      <c r="H32" s="52">
        <v>6</v>
      </c>
      <c r="I32" s="52">
        <v>4</v>
      </c>
      <c r="J32" s="52">
        <v>5</v>
      </c>
      <c r="K32" s="52">
        <v>4</v>
      </c>
      <c r="L32" s="52">
        <v>6</v>
      </c>
      <c r="M32" s="52">
        <v>6</v>
      </c>
      <c r="N32" s="52">
        <v>3</v>
      </c>
      <c r="O32" s="52">
        <v>5</v>
      </c>
      <c r="P32" s="52">
        <v>6</v>
      </c>
      <c r="Q32" s="52">
        <v>8</v>
      </c>
      <c r="R32" s="52">
        <v>4</v>
      </c>
      <c r="S32" s="52">
        <v>4</v>
      </c>
      <c r="T32" s="52">
        <v>4</v>
      </c>
      <c r="U32" s="20">
        <f t="shared" si="2"/>
        <v>89</v>
      </c>
      <c r="V32" s="20">
        <f>'7thR'!V32</f>
        <v>25</v>
      </c>
      <c r="W32" s="2">
        <f>IF(B32&lt;&gt;"",'7thR'!W32+X32,0)</f>
        <v>2</v>
      </c>
      <c r="X32" s="2">
        <f t="shared" si="3"/>
        <v>1</v>
      </c>
    </row>
    <row r="33" spans="1:24" x14ac:dyDescent="0.35">
      <c r="A33">
        <v>27</v>
      </c>
      <c r="B33" s="36" t="str">
        <f>'7thR'!B33</f>
        <v>BORIS DEBEVEC</v>
      </c>
      <c r="C33" s="52">
        <v>6</v>
      </c>
      <c r="D33" s="52">
        <v>9</v>
      </c>
      <c r="E33" s="52">
        <v>3</v>
      </c>
      <c r="F33" s="52">
        <v>5</v>
      </c>
      <c r="G33" s="52">
        <v>6</v>
      </c>
      <c r="H33" s="52">
        <v>5</v>
      </c>
      <c r="I33" s="52">
        <v>4</v>
      </c>
      <c r="J33" s="52">
        <v>6</v>
      </c>
      <c r="K33" s="52">
        <v>6</v>
      </c>
      <c r="L33" s="52">
        <v>5</v>
      </c>
      <c r="M33" s="52">
        <v>3</v>
      </c>
      <c r="N33" s="52">
        <v>4</v>
      </c>
      <c r="O33" s="52">
        <v>5</v>
      </c>
      <c r="P33" s="52">
        <v>6</v>
      </c>
      <c r="Q33" s="52">
        <v>7</v>
      </c>
      <c r="R33" s="52">
        <v>5</v>
      </c>
      <c r="S33" s="52">
        <v>5</v>
      </c>
      <c r="T33" s="52">
        <v>5</v>
      </c>
      <c r="U33" s="20">
        <f t="shared" si="2"/>
        <v>95</v>
      </c>
      <c r="V33" s="20">
        <f>'7thR'!V33</f>
        <v>20.2</v>
      </c>
      <c r="W33" s="2">
        <f>IF(B33&lt;&gt;"",'7thR'!W33+X33,0)</f>
        <v>2</v>
      </c>
      <c r="X33" s="2">
        <f t="shared" si="3"/>
        <v>1</v>
      </c>
    </row>
    <row r="34" spans="1:24" x14ac:dyDescent="0.35">
      <c r="A34">
        <v>28</v>
      </c>
      <c r="B34" s="36" t="str">
        <f>'7thR'!B34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'7thR'!V34</f>
        <v>17.100000000000001</v>
      </c>
      <c r="W34" s="2">
        <f>IF(B34&lt;&gt;"",'7thR'!W34+X34,0)</f>
        <v>1</v>
      </c>
      <c r="X34" s="2">
        <f t="shared" si="3"/>
        <v>0</v>
      </c>
    </row>
    <row r="35" spans="1:24" x14ac:dyDescent="0.35">
      <c r="A35">
        <v>29</v>
      </c>
      <c r="B35" s="36" t="str">
        <f>'7thR'!B35</f>
        <v>SIMON ŽGAVEC</v>
      </c>
      <c r="C35" s="52">
        <v>9</v>
      </c>
      <c r="D35" s="52">
        <v>6</v>
      </c>
      <c r="E35" s="52">
        <v>6</v>
      </c>
      <c r="F35" s="52">
        <v>9</v>
      </c>
      <c r="G35" s="52">
        <v>9</v>
      </c>
      <c r="H35" s="52">
        <v>9</v>
      </c>
      <c r="I35" s="52">
        <v>5</v>
      </c>
      <c r="J35" s="52">
        <v>6</v>
      </c>
      <c r="K35" s="52">
        <v>5</v>
      </c>
      <c r="L35" s="52">
        <v>7</v>
      </c>
      <c r="M35" s="52">
        <v>6</v>
      </c>
      <c r="N35" s="52">
        <v>7</v>
      </c>
      <c r="O35" s="52">
        <v>9</v>
      </c>
      <c r="P35" s="52">
        <v>6</v>
      </c>
      <c r="Q35" s="52">
        <v>7</v>
      </c>
      <c r="R35" s="52">
        <v>6</v>
      </c>
      <c r="S35" s="52">
        <v>7</v>
      </c>
      <c r="T35" s="52">
        <v>8</v>
      </c>
      <c r="U35" s="20">
        <f t="shared" si="2"/>
        <v>127</v>
      </c>
      <c r="V35" s="20">
        <f>'7thR'!V35</f>
        <v>49.9</v>
      </c>
      <c r="W35" s="2">
        <f>IF(B35&lt;&gt;"",'7thR'!W35+X35,0)</f>
        <v>2</v>
      </c>
      <c r="X35" s="2">
        <f t="shared" si="3"/>
        <v>1</v>
      </c>
    </row>
    <row r="36" spans="1:24" x14ac:dyDescent="0.35">
      <c r="A36">
        <v>30</v>
      </c>
      <c r="B36" s="36" t="str">
        <f>'7thR'!B36</f>
        <v>RADO ZALAZNIK</v>
      </c>
      <c r="C36" s="52">
        <v>5</v>
      </c>
      <c r="D36" s="52">
        <v>2</v>
      </c>
      <c r="E36" s="52">
        <v>3</v>
      </c>
      <c r="F36" s="52">
        <v>5</v>
      </c>
      <c r="G36" s="52">
        <v>6</v>
      </c>
      <c r="H36" s="52">
        <v>7</v>
      </c>
      <c r="I36" s="52">
        <v>4</v>
      </c>
      <c r="J36" s="52">
        <v>7</v>
      </c>
      <c r="K36" s="52">
        <v>3</v>
      </c>
      <c r="L36" s="52">
        <v>7</v>
      </c>
      <c r="M36" s="52">
        <v>5</v>
      </c>
      <c r="N36" s="52">
        <v>9</v>
      </c>
      <c r="O36" s="52">
        <v>4</v>
      </c>
      <c r="P36" s="52">
        <v>9</v>
      </c>
      <c r="Q36" s="52">
        <v>6</v>
      </c>
      <c r="R36" s="52">
        <v>4</v>
      </c>
      <c r="S36" s="52">
        <v>5</v>
      </c>
      <c r="T36" s="52">
        <v>7</v>
      </c>
      <c r="U36" s="20">
        <f t="shared" si="2"/>
        <v>98</v>
      </c>
      <c r="V36" s="20">
        <f>'7thR'!V36</f>
        <v>24.4</v>
      </c>
      <c r="W36" s="2">
        <f>IF(B36&lt;&gt;"",'7thR'!W36+X36,0)</f>
        <v>2</v>
      </c>
      <c r="X36" s="2">
        <f t="shared" si="3"/>
        <v>1</v>
      </c>
    </row>
    <row r="37" spans="1:24" x14ac:dyDescent="0.35">
      <c r="A37">
        <v>31</v>
      </c>
      <c r="B37" s="36" t="str">
        <f>'7thR'!B37</f>
        <v>SAŠO KRANJC</v>
      </c>
      <c r="C37" s="52">
        <v>6</v>
      </c>
      <c r="D37" s="52">
        <v>3</v>
      </c>
      <c r="E37" s="52">
        <v>4</v>
      </c>
      <c r="F37" s="52">
        <v>4</v>
      </c>
      <c r="G37" s="52">
        <v>6</v>
      </c>
      <c r="H37" s="52">
        <v>5</v>
      </c>
      <c r="I37" s="52">
        <v>3</v>
      </c>
      <c r="J37" s="52">
        <v>7</v>
      </c>
      <c r="K37" s="52">
        <v>3</v>
      </c>
      <c r="L37" s="52">
        <v>4</v>
      </c>
      <c r="M37" s="52">
        <v>3</v>
      </c>
      <c r="N37" s="52">
        <v>5</v>
      </c>
      <c r="O37" s="52">
        <v>3</v>
      </c>
      <c r="P37" s="52">
        <v>4</v>
      </c>
      <c r="Q37" s="52">
        <v>7</v>
      </c>
      <c r="R37" s="52">
        <v>3</v>
      </c>
      <c r="S37" s="52">
        <v>4</v>
      </c>
      <c r="T37" s="52">
        <v>3</v>
      </c>
      <c r="U37" s="20">
        <f t="shared" si="2"/>
        <v>77</v>
      </c>
      <c r="V37" s="20">
        <f>'7thR'!V37</f>
        <v>14.7</v>
      </c>
      <c r="W37" s="2">
        <f>IF(B37&lt;&gt;"",'7thR'!W37+X37,0)</f>
        <v>2</v>
      </c>
      <c r="X37" s="2">
        <f t="shared" ref="X37:X56" si="4">IF(U37&gt;0,1,0)</f>
        <v>1</v>
      </c>
    </row>
    <row r="38" spans="1:24" x14ac:dyDescent="0.35">
      <c r="A38">
        <v>32</v>
      </c>
      <c r="B38" s="36" t="str">
        <f>'7thR'!B38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5">SUM(C38:T38)</f>
        <v>0</v>
      </c>
      <c r="V38" s="20">
        <f>'7thR'!V38</f>
        <v>26.9</v>
      </c>
      <c r="W38" s="2">
        <f>IF(B38&lt;&gt;"",'7thR'!W38+X38,0)</f>
        <v>1</v>
      </c>
      <c r="X38" s="2">
        <f t="shared" si="4"/>
        <v>0</v>
      </c>
    </row>
    <row r="39" spans="1:24" x14ac:dyDescent="0.35">
      <c r="A39">
        <v>33</v>
      </c>
      <c r="B39" s="36" t="str">
        <f>'7thR'!B39</f>
        <v>MAJDA LAZAR</v>
      </c>
      <c r="C39" s="52">
        <v>6</v>
      </c>
      <c r="D39" s="52">
        <v>5</v>
      </c>
      <c r="E39" s="52">
        <v>4</v>
      </c>
      <c r="F39" s="52">
        <v>5</v>
      </c>
      <c r="G39" s="52">
        <v>6</v>
      </c>
      <c r="H39" s="52">
        <v>5</v>
      </c>
      <c r="I39" s="52">
        <v>4</v>
      </c>
      <c r="J39" s="52">
        <v>7</v>
      </c>
      <c r="K39" s="52">
        <v>4</v>
      </c>
      <c r="L39" s="52">
        <v>4</v>
      </c>
      <c r="M39" s="52">
        <v>4</v>
      </c>
      <c r="N39" s="52">
        <v>4</v>
      </c>
      <c r="O39" s="52">
        <v>4</v>
      </c>
      <c r="P39" s="52">
        <v>6</v>
      </c>
      <c r="Q39" s="52">
        <v>6</v>
      </c>
      <c r="R39" s="52">
        <v>3</v>
      </c>
      <c r="S39" s="52">
        <v>7</v>
      </c>
      <c r="T39" s="52">
        <v>3</v>
      </c>
      <c r="U39" s="20">
        <f t="shared" si="5"/>
        <v>87</v>
      </c>
      <c r="V39" s="20">
        <f>'7thR'!V39</f>
        <v>29.4</v>
      </c>
      <c r="W39" s="2">
        <f>IF(B39&lt;&gt;"",'7thR'!W39+X39,0)</f>
        <v>2</v>
      </c>
      <c r="X39" s="2">
        <f t="shared" si="4"/>
        <v>1</v>
      </c>
    </row>
    <row r="40" spans="1:24" x14ac:dyDescent="0.35">
      <c r="A40">
        <v>34</v>
      </c>
      <c r="B40" s="36" t="str">
        <f>'7thR'!B40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5"/>
        <v>0</v>
      </c>
      <c r="V40" s="20">
        <f>'7thR'!V40</f>
        <v>20.399999999999999</v>
      </c>
      <c r="W40" s="2">
        <f>IF(B40&lt;&gt;"",'7thR'!W40+X40,0)</f>
        <v>2</v>
      </c>
      <c r="X40" s="2">
        <f t="shared" si="4"/>
        <v>0</v>
      </c>
    </row>
    <row r="41" spans="1:24" x14ac:dyDescent="0.35">
      <c r="A41">
        <v>35</v>
      </c>
      <c r="B41" s="36">
        <f>'7thR'!B41</f>
        <v>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5"/>
        <v>0</v>
      </c>
      <c r="V41" s="20">
        <f>'7thR'!V41</f>
        <v>0</v>
      </c>
      <c r="W41" s="2">
        <f>IF(B41&lt;&gt;"",'7thR'!W41+X41,0)</f>
        <v>0</v>
      </c>
      <c r="X41" s="2">
        <f t="shared" si="4"/>
        <v>0</v>
      </c>
    </row>
    <row r="42" spans="1:24" x14ac:dyDescent="0.35">
      <c r="A42">
        <v>36</v>
      </c>
      <c r="B42" s="36">
        <f>'7thR'!B42</f>
        <v>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5"/>
        <v>0</v>
      </c>
      <c r="V42" s="20">
        <f>'7thR'!V42</f>
        <v>0</v>
      </c>
      <c r="W42" s="2">
        <f>IF(B42&lt;&gt;"",'7thR'!W42+X42,0)</f>
        <v>0</v>
      </c>
      <c r="X42" s="2">
        <f t="shared" si="4"/>
        <v>0</v>
      </c>
    </row>
    <row r="43" spans="1:24" x14ac:dyDescent="0.35">
      <c r="A43">
        <v>37</v>
      </c>
      <c r="B43" s="36">
        <f>'7thR'!B43</f>
        <v>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5"/>
        <v>0</v>
      </c>
      <c r="V43" s="20">
        <f>'7thR'!V43</f>
        <v>0</v>
      </c>
      <c r="W43" s="2">
        <f>IF(B43&lt;&gt;"",'7thR'!W43+X43,0)</f>
        <v>0</v>
      </c>
      <c r="X43" s="2">
        <f t="shared" si="4"/>
        <v>0</v>
      </c>
    </row>
    <row r="44" spans="1:24" x14ac:dyDescent="0.35">
      <c r="A44">
        <v>38</v>
      </c>
      <c r="B44" s="36">
        <f>'7thR'!B44</f>
        <v>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5"/>
        <v>0</v>
      </c>
      <c r="V44" s="20">
        <f>'7thR'!V44</f>
        <v>0</v>
      </c>
      <c r="W44" s="2">
        <f>IF(B44&lt;&gt;"",'7thR'!W44+X44,0)</f>
        <v>0</v>
      </c>
      <c r="X44" s="2">
        <f t="shared" si="4"/>
        <v>0</v>
      </c>
    </row>
    <row r="45" spans="1:24" x14ac:dyDescent="0.35">
      <c r="A45">
        <v>39</v>
      </c>
      <c r="B45" s="36">
        <f>'7thR'!B45</f>
        <v>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5"/>
        <v>0</v>
      </c>
      <c r="V45" s="20">
        <f>'7thR'!V45</f>
        <v>0</v>
      </c>
      <c r="W45" s="2">
        <f>IF(B45&lt;&gt;"",'7thR'!W45+X45,0)</f>
        <v>0</v>
      </c>
      <c r="X45" s="2">
        <f t="shared" si="4"/>
        <v>0</v>
      </c>
    </row>
    <row r="46" spans="1:24" x14ac:dyDescent="0.35">
      <c r="A46">
        <v>40</v>
      </c>
      <c r="B46" s="36">
        <f>'7thR'!B46</f>
        <v>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5"/>
        <v>0</v>
      </c>
      <c r="V46" s="20">
        <f>'7thR'!V46</f>
        <v>0</v>
      </c>
      <c r="W46" s="2">
        <f>IF(B46&lt;&gt;"",'7thR'!W46+X46,0)</f>
        <v>0</v>
      </c>
      <c r="X46" s="2">
        <f t="shared" si="4"/>
        <v>0</v>
      </c>
    </row>
    <row r="47" spans="1:24" x14ac:dyDescent="0.35">
      <c r="A47">
        <v>41</v>
      </c>
      <c r="B47" s="36">
        <f>'7thR'!B47</f>
        <v>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5"/>
        <v>0</v>
      </c>
      <c r="V47" s="20">
        <f>'7thR'!V47</f>
        <v>0</v>
      </c>
      <c r="W47" s="2">
        <f>IF(B47&lt;&gt;"",'7thR'!W47+X47,0)</f>
        <v>0</v>
      </c>
      <c r="X47" s="2">
        <f t="shared" si="4"/>
        <v>0</v>
      </c>
    </row>
    <row r="48" spans="1:24" x14ac:dyDescent="0.35">
      <c r="A48">
        <v>42</v>
      </c>
      <c r="B48" s="36">
        <f>'7thR'!B48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5"/>
        <v>0</v>
      </c>
      <c r="V48" s="20">
        <f>'7thR'!V48</f>
        <v>0</v>
      </c>
      <c r="W48" s="2">
        <f>IF(B48&lt;&gt;"",'7thR'!W48+X48,0)</f>
        <v>0</v>
      </c>
      <c r="X48" s="2">
        <f t="shared" si="4"/>
        <v>0</v>
      </c>
    </row>
    <row r="49" spans="1:24" x14ac:dyDescent="0.35">
      <c r="A49">
        <v>43</v>
      </c>
      <c r="B49" s="36">
        <f>'7thR'!B49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5"/>
        <v>0</v>
      </c>
      <c r="V49" s="20">
        <f>'7thR'!V49</f>
        <v>0</v>
      </c>
      <c r="W49" s="2">
        <f>IF(B49&lt;&gt;"",'7thR'!W49+X49,0)</f>
        <v>0</v>
      </c>
      <c r="X49" s="2">
        <f t="shared" si="4"/>
        <v>0</v>
      </c>
    </row>
    <row r="50" spans="1:24" x14ac:dyDescent="0.35">
      <c r="A50">
        <v>44</v>
      </c>
      <c r="B50" s="36">
        <f>'7thR'!B50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5"/>
        <v>0</v>
      </c>
      <c r="V50" s="20">
        <f>'7thR'!V50</f>
        <v>0</v>
      </c>
      <c r="W50" s="2">
        <f>IF(B50&lt;&gt;"",'7thR'!W50+X50,0)</f>
        <v>0</v>
      </c>
      <c r="X50" s="2">
        <f t="shared" si="4"/>
        <v>0</v>
      </c>
    </row>
    <row r="51" spans="1:24" x14ac:dyDescent="0.35">
      <c r="A51">
        <v>45</v>
      </c>
      <c r="B51" s="36">
        <f>'7thR'!B51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5"/>
        <v>0</v>
      </c>
      <c r="V51" s="20">
        <f>'7thR'!V51</f>
        <v>0</v>
      </c>
      <c r="W51" s="2">
        <f>IF(B51&lt;&gt;"",'7thR'!W51+X51,0)</f>
        <v>0</v>
      </c>
      <c r="X51" s="2">
        <f t="shared" si="4"/>
        <v>0</v>
      </c>
    </row>
    <row r="52" spans="1:24" x14ac:dyDescent="0.35">
      <c r="A52">
        <v>46</v>
      </c>
      <c r="B52" s="36">
        <f>'7thR'!B52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5"/>
        <v>0</v>
      </c>
      <c r="V52" s="20">
        <f>'7thR'!V52</f>
        <v>0</v>
      </c>
      <c r="W52" s="2">
        <f>IF(B52&lt;&gt;"",'7thR'!W52+X52,0)</f>
        <v>0</v>
      </c>
      <c r="X52" s="2">
        <f t="shared" si="4"/>
        <v>0</v>
      </c>
    </row>
    <row r="53" spans="1:24" x14ac:dyDescent="0.35">
      <c r="A53">
        <v>47</v>
      </c>
      <c r="B53" s="36">
        <f>'7thR'!B53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5"/>
        <v>0</v>
      </c>
      <c r="V53" s="20">
        <f>'7thR'!V53</f>
        <v>0</v>
      </c>
      <c r="W53" s="2">
        <f>IF(B53&lt;&gt;"",'7thR'!W53+X53,0)</f>
        <v>0</v>
      </c>
      <c r="X53" s="2">
        <f t="shared" si="4"/>
        <v>0</v>
      </c>
    </row>
    <row r="54" spans="1:24" x14ac:dyDescent="0.35">
      <c r="A54">
        <v>48</v>
      </c>
      <c r="B54" s="36">
        <f>'7thR'!B54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5"/>
        <v>0</v>
      </c>
      <c r="V54" s="20">
        <f>'7thR'!V54</f>
        <v>0</v>
      </c>
      <c r="W54" s="2">
        <f>IF(B54&lt;&gt;"",'7thR'!W54+X54,0)</f>
        <v>0</v>
      </c>
      <c r="X54" s="2">
        <f t="shared" si="4"/>
        <v>0</v>
      </c>
    </row>
    <row r="55" spans="1:24" x14ac:dyDescent="0.35">
      <c r="A55">
        <v>49</v>
      </c>
      <c r="B55" s="36">
        <f>'7thR'!B55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5"/>
        <v>0</v>
      </c>
      <c r="V55" s="20">
        <f>'7thR'!V55</f>
        <v>0</v>
      </c>
      <c r="W55" s="2">
        <f>IF(B55&lt;&gt;"",'7thR'!W55+X55,0)</f>
        <v>0</v>
      </c>
      <c r="X55" s="2">
        <f t="shared" si="4"/>
        <v>0</v>
      </c>
    </row>
    <row r="56" spans="1:24" x14ac:dyDescent="0.35">
      <c r="A56">
        <v>50</v>
      </c>
      <c r="B56" s="36">
        <f>'7thR'!B56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5"/>
        <v>0</v>
      </c>
      <c r="V56" s="20">
        <f>'7thR'!V56</f>
        <v>0</v>
      </c>
      <c r="W56" s="2">
        <f>IF(B56&lt;&gt;"",'7thR'!W56+X56,0)</f>
        <v>0</v>
      </c>
      <c r="X56" s="2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5"/>
        <v>64</v>
      </c>
    </row>
  </sheetData>
  <sheetProtection algorithmName="SHA-512" hashValue="ruTCGq2bppdv1gKnKAGKbDHOEZZ0Wxmf7zFmFcEl3Hw08CrkCG1EUg8a2n/vuYW2wDZRpkMO/3fGy/AEUT9NTg==" saltValue="TnEkjmZds/iGKErjNV0Y/g==" spinCount="100000" sheet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7:B56">
    <cfRule type="cellIs" dxfId="1250" priority="214" operator="equal">
      <formula>0</formula>
    </cfRule>
  </conditionalFormatting>
  <conditionalFormatting sqref="C7:C56 F7:F56 L7:L56 O7:O56">
    <cfRule type="cellIs" dxfId="1249" priority="74" operator="greaterThan">
      <formula>5</formula>
    </cfRule>
    <cfRule type="cellIs" dxfId="1248" priority="75" operator="equal">
      <formula>5</formula>
    </cfRule>
    <cfRule type="cellIs" dxfId="1247" priority="76" operator="equal">
      <formula>3</formula>
    </cfRule>
    <cfRule type="cellIs" dxfId="1246" priority="77" operator="equal">
      <formula>2</formula>
    </cfRule>
  </conditionalFormatting>
  <conditionalFormatting sqref="C7:T37">
    <cfRule type="containsBlanks" dxfId="1245" priority="9">
      <formula>LEN(TRIM(C7))=0</formula>
    </cfRule>
  </conditionalFormatting>
  <conditionalFormatting sqref="D7:E56 M7:N56">
    <cfRule type="cellIs" dxfId="1244" priority="69" operator="greaterThan">
      <formula>4</formula>
    </cfRule>
    <cfRule type="cellIs" dxfId="1243" priority="70" operator="equal">
      <formula>4</formula>
    </cfRule>
    <cfRule type="cellIs" dxfId="1242" priority="71" operator="equal">
      <formula>2</formula>
    </cfRule>
    <cfRule type="cellIs" dxfId="1241" priority="72" operator="equal">
      <formula>1</formula>
    </cfRule>
  </conditionalFormatting>
  <conditionalFormatting sqref="G7:K56">
    <cfRule type="cellIs" dxfId="1240" priority="35" operator="greaterThan">
      <formula>4</formula>
    </cfRule>
    <cfRule type="cellIs" dxfId="1239" priority="36" operator="equal">
      <formula>4</formula>
    </cfRule>
    <cfRule type="cellIs" dxfId="1238" priority="37" operator="equal">
      <formula>2</formula>
    </cfRule>
    <cfRule type="cellIs" dxfId="1237" priority="38" operator="equal">
      <formula>1</formula>
    </cfRule>
  </conditionalFormatting>
  <conditionalFormatting sqref="P7:T56">
    <cfRule type="cellIs" dxfId="1236" priority="1" operator="greaterThan">
      <formula>4</formula>
    </cfRule>
    <cfRule type="cellIs" dxfId="1235" priority="2" operator="equal">
      <formula>4</formula>
    </cfRule>
    <cfRule type="cellIs" dxfId="1234" priority="3" operator="equal">
      <formula>2</formula>
    </cfRule>
    <cfRule type="cellIs" dxfId="1233" priority="4" operator="equal">
      <formula>1</formula>
    </cfRule>
  </conditionalFormatting>
  <conditionalFormatting sqref="U38:U57">
    <cfRule type="cellIs" dxfId="1232" priority="79" operator="equal">
      <formula>0</formula>
    </cfRule>
  </conditionalFormatting>
  <conditionalFormatting sqref="U7:V37 V38:V56">
    <cfRule type="cellIs" dxfId="1231" priority="122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zoomScaleNormal="100" workbookViewId="0">
      <selection activeCell="C7" sqref="C7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56" t="s">
        <v>87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'7thR'!B7</f>
        <v>NIKO ROSTOHAR</v>
      </c>
      <c r="C7" s="52">
        <v>4</v>
      </c>
      <c r="D7" s="52">
        <v>3</v>
      </c>
      <c r="E7" s="52">
        <v>3</v>
      </c>
      <c r="F7" s="52">
        <v>4</v>
      </c>
      <c r="G7" s="52">
        <v>6</v>
      </c>
      <c r="H7" s="52">
        <v>4</v>
      </c>
      <c r="I7" s="52">
        <v>6</v>
      </c>
      <c r="J7" s="52">
        <v>4</v>
      </c>
      <c r="K7" s="52">
        <v>3</v>
      </c>
      <c r="L7" s="52">
        <v>5</v>
      </c>
      <c r="M7" s="52">
        <v>3</v>
      </c>
      <c r="N7" s="52">
        <v>4</v>
      </c>
      <c r="O7" s="52">
        <v>4</v>
      </c>
      <c r="P7" s="52">
        <v>5</v>
      </c>
      <c r="Q7" s="52">
        <v>4</v>
      </c>
      <c r="R7" s="52">
        <v>3</v>
      </c>
      <c r="S7" s="52">
        <v>8</v>
      </c>
      <c r="T7" s="52">
        <v>5</v>
      </c>
      <c r="U7" s="20">
        <f t="shared" ref="U7:U37" si="0">SUM(C7:T7)</f>
        <v>78</v>
      </c>
      <c r="V7" s="20">
        <f>'8thR'!V7</f>
        <v>14.1</v>
      </c>
      <c r="W7" s="2">
        <f>IF(B7&lt;&gt;"",'8thR'!W7+X7,0)</f>
        <v>9</v>
      </c>
      <c r="X7" s="2">
        <f t="shared" ref="X7:X36" si="1">IF(U7&gt;0,1,0)</f>
        <v>1</v>
      </c>
    </row>
    <row r="8" spans="1:24" x14ac:dyDescent="0.35">
      <c r="A8">
        <v>2</v>
      </c>
      <c r="B8" s="36" t="str">
        <f>'7thR'!B8</f>
        <v>ANDREJA ROSTOHAR</v>
      </c>
      <c r="C8" s="52">
        <v>8</v>
      </c>
      <c r="D8" s="52">
        <v>5</v>
      </c>
      <c r="E8" s="52">
        <v>4</v>
      </c>
      <c r="F8" s="52">
        <v>4</v>
      </c>
      <c r="G8" s="52">
        <v>5</v>
      </c>
      <c r="H8" s="52">
        <v>3</v>
      </c>
      <c r="I8" s="52">
        <v>4</v>
      </c>
      <c r="J8" s="52">
        <v>5</v>
      </c>
      <c r="K8" s="52">
        <v>3</v>
      </c>
      <c r="L8" s="52">
        <v>5</v>
      </c>
      <c r="M8" s="52">
        <v>3</v>
      </c>
      <c r="N8" s="52">
        <v>4</v>
      </c>
      <c r="O8" s="52">
        <v>5</v>
      </c>
      <c r="P8" s="52">
        <v>5</v>
      </c>
      <c r="Q8" s="52">
        <v>4</v>
      </c>
      <c r="R8" s="52">
        <v>3</v>
      </c>
      <c r="S8" s="52">
        <v>4</v>
      </c>
      <c r="T8" s="52">
        <v>2</v>
      </c>
      <c r="U8" s="20">
        <f t="shared" si="0"/>
        <v>76</v>
      </c>
      <c r="V8" s="20">
        <f>'8thR'!V8</f>
        <v>17.399999999999999</v>
      </c>
      <c r="W8" s="2">
        <f>IF(B8&lt;&gt;"",'8thR'!W8+X8,0)</f>
        <v>8</v>
      </c>
      <c r="X8" s="2">
        <f t="shared" si="1"/>
        <v>1</v>
      </c>
    </row>
    <row r="9" spans="1:24" x14ac:dyDescent="0.35">
      <c r="A9">
        <v>3</v>
      </c>
      <c r="B9" s="36" t="str">
        <f>'7thR'!B9</f>
        <v>EMIL TAVČAR</v>
      </c>
      <c r="C9" s="52">
        <v>6</v>
      </c>
      <c r="D9" s="52">
        <v>3</v>
      </c>
      <c r="E9" s="52">
        <v>6</v>
      </c>
      <c r="F9" s="52">
        <v>9</v>
      </c>
      <c r="G9" s="52">
        <v>6</v>
      </c>
      <c r="H9" s="52">
        <v>5</v>
      </c>
      <c r="I9" s="52">
        <v>4</v>
      </c>
      <c r="J9" s="52">
        <v>5</v>
      </c>
      <c r="K9" s="52">
        <v>4</v>
      </c>
      <c r="L9" s="52">
        <v>5</v>
      </c>
      <c r="M9" s="52">
        <v>4</v>
      </c>
      <c r="N9" s="52">
        <v>4</v>
      </c>
      <c r="O9" s="52">
        <v>5</v>
      </c>
      <c r="P9" s="52">
        <v>4</v>
      </c>
      <c r="Q9" s="52">
        <v>8</v>
      </c>
      <c r="R9" s="52">
        <v>9</v>
      </c>
      <c r="S9" s="52">
        <v>6</v>
      </c>
      <c r="T9" s="52">
        <v>5</v>
      </c>
      <c r="U9" s="20">
        <f t="shared" si="0"/>
        <v>98</v>
      </c>
      <c r="V9" s="20">
        <f>'8thR'!V9</f>
        <v>32.700000000000003</v>
      </c>
      <c r="W9" s="2">
        <f>IF(B9&lt;&gt;"",'8thR'!W9+X9,0)</f>
        <v>6</v>
      </c>
      <c r="X9" s="2">
        <f t="shared" si="1"/>
        <v>1</v>
      </c>
    </row>
    <row r="10" spans="1:24" x14ac:dyDescent="0.35">
      <c r="A10">
        <v>4</v>
      </c>
      <c r="B10" s="36" t="str">
        <f>'7thR'!B10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'8thR'!V10</f>
        <v>41.1</v>
      </c>
      <c r="W10" s="2">
        <f>IF(B10&lt;&gt;"",'8thR'!W10+X10,0)</f>
        <v>5</v>
      </c>
      <c r="X10" s="2">
        <f t="shared" si="1"/>
        <v>0</v>
      </c>
    </row>
    <row r="11" spans="1:24" x14ac:dyDescent="0.35">
      <c r="A11">
        <v>5</v>
      </c>
      <c r="B11" s="36" t="str">
        <f>'7thR'!B11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'8thR'!V11</f>
        <v>32.1</v>
      </c>
      <c r="W11" s="2">
        <f>IF(B11&lt;&gt;"",'8thR'!W11+X11,0)</f>
        <v>4</v>
      </c>
      <c r="X11" s="2">
        <f t="shared" si="1"/>
        <v>0</v>
      </c>
    </row>
    <row r="12" spans="1:24" x14ac:dyDescent="0.35">
      <c r="A12">
        <v>6</v>
      </c>
      <c r="B12" s="36" t="str">
        <f>'8thR'!B12</f>
        <v>BOJAN LAZAR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20">
        <f t="shared" si="0"/>
        <v>0</v>
      </c>
      <c r="V12" s="20">
        <f>'8thR'!V12</f>
        <v>22.1</v>
      </c>
      <c r="W12" s="2">
        <f>IF(B12&lt;&gt;"",'8thR'!W12+X12,0)</f>
        <v>7</v>
      </c>
      <c r="X12" s="2">
        <f t="shared" si="1"/>
        <v>0</v>
      </c>
    </row>
    <row r="13" spans="1:24" x14ac:dyDescent="0.35">
      <c r="A13">
        <v>7</v>
      </c>
      <c r="B13" s="36" t="str">
        <f>'8thR'!B13</f>
        <v>JANKO KRŽIČ</v>
      </c>
      <c r="C13" s="52">
        <v>7</v>
      </c>
      <c r="D13" s="52">
        <v>6</v>
      </c>
      <c r="E13" s="52">
        <v>4</v>
      </c>
      <c r="F13" s="52">
        <v>6</v>
      </c>
      <c r="G13" s="52">
        <v>9</v>
      </c>
      <c r="H13" s="52">
        <v>7</v>
      </c>
      <c r="I13" s="52">
        <v>4</v>
      </c>
      <c r="J13" s="52">
        <v>5</v>
      </c>
      <c r="K13" s="52">
        <v>7</v>
      </c>
      <c r="L13" s="52">
        <v>5</v>
      </c>
      <c r="M13" s="52">
        <v>3</v>
      </c>
      <c r="N13" s="52">
        <v>5</v>
      </c>
      <c r="O13" s="52">
        <v>5</v>
      </c>
      <c r="P13" s="52">
        <v>3</v>
      </c>
      <c r="Q13" s="52">
        <v>5</v>
      </c>
      <c r="R13" s="52">
        <v>3</v>
      </c>
      <c r="S13" s="52">
        <v>6</v>
      </c>
      <c r="T13" s="52">
        <v>5</v>
      </c>
      <c r="U13" s="20">
        <f t="shared" si="0"/>
        <v>95</v>
      </c>
      <c r="V13" s="20">
        <f>'8thR'!V13</f>
        <v>33.6</v>
      </c>
      <c r="W13" s="2">
        <f>IF(B13&lt;&gt;"",'8thR'!W13+X13,0)</f>
        <v>8</v>
      </c>
      <c r="X13" s="2">
        <f t="shared" si="1"/>
        <v>1</v>
      </c>
    </row>
    <row r="14" spans="1:24" x14ac:dyDescent="0.35">
      <c r="A14">
        <v>8</v>
      </c>
      <c r="B14" s="36" t="str">
        <f>'8thR'!B14</f>
        <v>NEJC ROBIČ ML.</v>
      </c>
      <c r="C14" s="52">
        <v>6</v>
      </c>
      <c r="D14" s="52">
        <v>5</v>
      </c>
      <c r="E14" s="52">
        <v>5</v>
      </c>
      <c r="F14" s="52">
        <v>8</v>
      </c>
      <c r="G14" s="52">
        <v>6</v>
      </c>
      <c r="H14" s="52">
        <v>5</v>
      </c>
      <c r="I14" s="52">
        <v>3</v>
      </c>
      <c r="J14" s="52">
        <v>8</v>
      </c>
      <c r="K14" s="52">
        <v>3</v>
      </c>
      <c r="L14" s="52">
        <v>5</v>
      </c>
      <c r="M14" s="52">
        <v>7</v>
      </c>
      <c r="N14" s="52">
        <v>5</v>
      </c>
      <c r="O14" s="52">
        <v>8</v>
      </c>
      <c r="P14" s="52">
        <v>8</v>
      </c>
      <c r="Q14" s="52">
        <v>6</v>
      </c>
      <c r="R14" s="52">
        <v>3</v>
      </c>
      <c r="S14" s="52">
        <v>5</v>
      </c>
      <c r="T14" s="52">
        <v>5</v>
      </c>
      <c r="U14" s="20">
        <f t="shared" si="0"/>
        <v>101</v>
      </c>
      <c r="V14" s="20">
        <f>'8thR'!V14</f>
        <v>47.2</v>
      </c>
      <c r="W14" s="2">
        <f>IF(B14&lt;&gt;"",'8thR'!W14+X14,0)</f>
        <v>6</v>
      </c>
      <c r="X14" s="2">
        <f t="shared" si="1"/>
        <v>1</v>
      </c>
    </row>
    <row r="15" spans="1:24" x14ac:dyDescent="0.35">
      <c r="A15">
        <v>9</v>
      </c>
      <c r="B15" s="36" t="str">
        <f>'8thR'!B15</f>
        <v>MARINA RAVNIKAR</v>
      </c>
      <c r="C15" s="52">
        <v>5</v>
      </c>
      <c r="D15" s="52">
        <v>5</v>
      </c>
      <c r="E15" s="52">
        <v>4</v>
      </c>
      <c r="F15" s="52">
        <v>4</v>
      </c>
      <c r="G15" s="52">
        <v>5</v>
      </c>
      <c r="H15" s="52">
        <v>5</v>
      </c>
      <c r="I15" s="52">
        <v>4</v>
      </c>
      <c r="J15" s="52">
        <v>6</v>
      </c>
      <c r="K15" s="52">
        <v>2</v>
      </c>
      <c r="L15" s="52">
        <v>6</v>
      </c>
      <c r="M15" s="52">
        <v>4</v>
      </c>
      <c r="N15" s="52">
        <v>4</v>
      </c>
      <c r="O15" s="52">
        <v>5</v>
      </c>
      <c r="P15" s="52">
        <v>4</v>
      </c>
      <c r="Q15" s="52">
        <v>7</v>
      </c>
      <c r="R15" s="52">
        <v>3</v>
      </c>
      <c r="S15" s="52">
        <v>6</v>
      </c>
      <c r="T15" s="52">
        <v>4</v>
      </c>
      <c r="U15" s="20">
        <f t="shared" si="0"/>
        <v>83</v>
      </c>
      <c r="V15" s="20">
        <f>'8thR'!V15</f>
        <v>19</v>
      </c>
      <c r="W15" s="2">
        <f>IF(B15&lt;&gt;"",'8thR'!W15+X15,0)</f>
        <v>5</v>
      </c>
      <c r="X15" s="2">
        <f t="shared" si="1"/>
        <v>1</v>
      </c>
    </row>
    <row r="16" spans="1:24" x14ac:dyDescent="0.35">
      <c r="A16">
        <v>10</v>
      </c>
      <c r="B16" s="36" t="str">
        <f>'8thR'!B16</f>
        <v>CVETKA BURJA</v>
      </c>
      <c r="C16" s="52">
        <v>7</v>
      </c>
      <c r="D16" s="52">
        <v>3</v>
      </c>
      <c r="E16" s="52">
        <v>4</v>
      </c>
      <c r="F16" s="52">
        <v>6</v>
      </c>
      <c r="G16" s="52">
        <v>6</v>
      </c>
      <c r="H16" s="52">
        <v>7</v>
      </c>
      <c r="I16" s="52">
        <v>5</v>
      </c>
      <c r="J16" s="52">
        <v>9</v>
      </c>
      <c r="K16" s="52">
        <v>7</v>
      </c>
      <c r="L16" s="52">
        <v>7</v>
      </c>
      <c r="M16" s="52">
        <v>6</v>
      </c>
      <c r="N16" s="52">
        <v>4</v>
      </c>
      <c r="O16" s="52">
        <v>5</v>
      </c>
      <c r="P16" s="52">
        <v>7</v>
      </c>
      <c r="Q16" s="52">
        <v>5</v>
      </c>
      <c r="R16" s="52">
        <v>6</v>
      </c>
      <c r="S16" s="52">
        <v>7</v>
      </c>
      <c r="T16" s="52">
        <v>5</v>
      </c>
      <c r="U16" s="20">
        <f t="shared" si="0"/>
        <v>106</v>
      </c>
      <c r="V16" s="20">
        <f>'8thR'!V16</f>
        <v>32.799999999999997</v>
      </c>
      <c r="W16" s="2">
        <f>IF(B16&lt;&gt;"",'8thR'!W16+X16,0)</f>
        <v>6</v>
      </c>
      <c r="X16" s="2">
        <f t="shared" si="1"/>
        <v>1</v>
      </c>
    </row>
    <row r="17" spans="1:24" x14ac:dyDescent="0.35">
      <c r="A17">
        <v>11</v>
      </c>
      <c r="B17" s="36" t="str">
        <f>'8thR'!B17</f>
        <v>IRENA MUSTER</v>
      </c>
      <c r="C17" s="52">
        <v>5</v>
      </c>
      <c r="D17" s="52">
        <v>4</v>
      </c>
      <c r="E17" s="52">
        <v>4</v>
      </c>
      <c r="F17" s="52">
        <v>4</v>
      </c>
      <c r="G17" s="52">
        <v>6</v>
      </c>
      <c r="H17" s="52">
        <v>7</v>
      </c>
      <c r="I17" s="52">
        <v>9</v>
      </c>
      <c r="J17" s="52">
        <v>9</v>
      </c>
      <c r="K17" s="52">
        <v>3</v>
      </c>
      <c r="L17" s="52">
        <v>7</v>
      </c>
      <c r="M17" s="52">
        <v>5</v>
      </c>
      <c r="N17" s="52">
        <v>3</v>
      </c>
      <c r="O17" s="52">
        <v>6</v>
      </c>
      <c r="P17" s="52">
        <v>5</v>
      </c>
      <c r="Q17" s="52">
        <v>8</v>
      </c>
      <c r="R17" s="52">
        <v>4</v>
      </c>
      <c r="S17" s="52">
        <v>9</v>
      </c>
      <c r="T17" s="52">
        <v>4</v>
      </c>
      <c r="U17" s="20">
        <f t="shared" si="0"/>
        <v>102</v>
      </c>
      <c r="V17" s="20">
        <f>'8thR'!V17</f>
        <v>40.200000000000003</v>
      </c>
      <c r="W17" s="2">
        <f>IF(B17&lt;&gt;"",'8thR'!W17+X17,0)</f>
        <v>4</v>
      </c>
      <c r="X17" s="2">
        <f t="shared" si="1"/>
        <v>1</v>
      </c>
    </row>
    <row r="18" spans="1:24" x14ac:dyDescent="0.35">
      <c r="A18">
        <v>12</v>
      </c>
      <c r="B18" s="36" t="str">
        <f>'8thR'!B18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0"/>
        <v>0</v>
      </c>
      <c r="V18" s="20">
        <f>'8thR'!V18</f>
        <v>19.8</v>
      </c>
      <c r="W18" s="2">
        <f>IF(B18&lt;&gt;"",'8thR'!W18+X18,0)</f>
        <v>5</v>
      </c>
      <c r="X18" s="2">
        <f t="shared" si="1"/>
        <v>0</v>
      </c>
    </row>
    <row r="19" spans="1:24" x14ac:dyDescent="0.35">
      <c r="A19">
        <v>13</v>
      </c>
      <c r="B19" s="36" t="str">
        <f>'8thR'!B19</f>
        <v>VITO ŠMIT</v>
      </c>
      <c r="C19" s="52">
        <v>6</v>
      </c>
      <c r="D19" s="52">
        <v>3</v>
      </c>
      <c r="E19" s="52">
        <v>3</v>
      </c>
      <c r="F19" s="52">
        <v>4</v>
      </c>
      <c r="G19" s="52">
        <v>7</v>
      </c>
      <c r="H19" s="52">
        <v>5</v>
      </c>
      <c r="I19" s="52">
        <v>4</v>
      </c>
      <c r="J19" s="52">
        <v>4</v>
      </c>
      <c r="K19" s="52">
        <v>3</v>
      </c>
      <c r="L19" s="52">
        <v>5</v>
      </c>
      <c r="M19" s="52">
        <v>4</v>
      </c>
      <c r="N19" s="52">
        <v>3</v>
      </c>
      <c r="O19" s="52">
        <v>5</v>
      </c>
      <c r="P19" s="52">
        <v>5</v>
      </c>
      <c r="Q19" s="52">
        <v>5</v>
      </c>
      <c r="R19" s="52">
        <v>4</v>
      </c>
      <c r="S19" s="52">
        <v>5</v>
      </c>
      <c r="T19" s="52">
        <v>2</v>
      </c>
      <c r="U19" s="20">
        <f t="shared" si="0"/>
        <v>77</v>
      </c>
      <c r="V19" s="20">
        <f>'8thR'!V19</f>
        <v>16.399999999999999</v>
      </c>
      <c r="W19" s="2">
        <f>IF(B19&lt;&gt;"",'8thR'!W19+X19,0)</f>
        <v>7</v>
      </c>
      <c r="X19" s="2">
        <f t="shared" si="1"/>
        <v>1</v>
      </c>
    </row>
    <row r="20" spans="1:24" x14ac:dyDescent="0.35">
      <c r="A20">
        <v>14</v>
      </c>
      <c r="B20" s="36" t="str">
        <f>'8thR'!B20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0"/>
        <v>0</v>
      </c>
      <c r="V20" s="20">
        <f>'8thR'!V20</f>
        <v>30.4</v>
      </c>
      <c r="W20" s="2">
        <f>IF(B20&lt;&gt;"",'8thR'!W20+X20,0)</f>
        <v>3</v>
      </c>
      <c r="X20" s="2">
        <f t="shared" si="1"/>
        <v>0</v>
      </c>
    </row>
    <row r="21" spans="1:24" x14ac:dyDescent="0.35">
      <c r="A21">
        <v>15</v>
      </c>
      <c r="B21" s="36" t="str">
        <f>'8thR'!B21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0"/>
        <v>0</v>
      </c>
      <c r="V21" s="20">
        <f>'8thR'!V21</f>
        <v>22.1</v>
      </c>
      <c r="W21" s="2">
        <f>IF(B21&lt;&gt;"",'8thR'!W21+X21,0)</f>
        <v>3</v>
      </c>
      <c r="X21" s="2">
        <f t="shared" si="1"/>
        <v>0</v>
      </c>
    </row>
    <row r="22" spans="1:24" x14ac:dyDescent="0.35">
      <c r="A22">
        <v>16</v>
      </c>
      <c r="B22" s="36" t="str">
        <f>'8thR'!B22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0"/>
        <v>0</v>
      </c>
      <c r="V22" s="20">
        <f>'8thR'!V22</f>
        <v>30.8</v>
      </c>
      <c r="W22" s="2">
        <f>IF(B22&lt;&gt;"",'8thR'!W22+X22,0)</f>
        <v>2</v>
      </c>
      <c r="X22" s="2">
        <f t="shared" si="1"/>
        <v>0</v>
      </c>
    </row>
    <row r="23" spans="1:24" x14ac:dyDescent="0.35">
      <c r="A23">
        <v>17</v>
      </c>
      <c r="B23" s="36" t="str">
        <f>'8thR'!B23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0"/>
        <v>0</v>
      </c>
      <c r="V23" s="20">
        <f>'8thR'!V23</f>
        <v>13.4</v>
      </c>
      <c r="W23" s="2">
        <f>IF(B23&lt;&gt;"",'8thR'!W23+X23,0)</f>
        <v>2</v>
      </c>
      <c r="X23" s="2">
        <f t="shared" si="1"/>
        <v>0</v>
      </c>
    </row>
    <row r="24" spans="1:24" x14ac:dyDescent="0.35">
      <c r="A24">
        <v>18</v>
      </c>
      <c r="B24" s="36" t="str">
        <f>'8thR'!B24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0"/>
        <v>0</v>
      </c>
      <c r="V24" s="20">
        <f>'8thR'!V24</f>
        <v>14.6</v>
      </c>
      <c r="W24" s="2">
        <f>IF(B24&lt;&gt;"",'8thR'!W24+X24,0)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'8thR'!B25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0"/>
        <v>0</v>
      </c>
      <c r="V25" s="20">
        <f>'8thR'!V25</f>
        <v>22</v>
      </c>
      <c r="W25" s="2">
        <f>IF(B25&lt;&gt;"",'8thR'!W25+X25,0)</f>
        <v>2</v>
      </c>
      <c r="X25" s="2">
        <f t="shared" si="1"/>
        <v>0</v>
      </c>
    </row>
    <row r="26" spans="1:24" x14ac:dyDescent="0.35">
      <c r="A26">
        <v>20</v>
      </c>
      <c r="B26" s="36" t="str">
        <f>'8thR'!B26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0"/>
        <v>0</v>
      </c>
      <c r="V26" s="20">
        <f>'8thR'!V26</f>
        <v>54</v>
      </c>
      <c r="W26" s="2">
        <f>IF(B26&lt;&gt;"",'8thR'!W26+X26,0)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'8thR'!B27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0"/>
        <v>0</v>
      </c>
      <c r="V27" s="20">
        <f>'8thR'!V27</f>
        <v>12.3</v>
      </c>
      <c r="W27" s="2">
        <f>IF(B27&lt;&gt;"",'8thR'!W27+X27,0)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'8thR'!B28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0"/>
        <v>0</v>
      </c>
      <c r="V28" s="20">
        <f>'8thR'!V28</f>
        <v>54</v>
      </c>
      <c r="W28" s="2">
        <f>IF(B28&lt;&gt;"",'8thR'!W28+X28,0)</f>
        <v>3</v>
      </c>
      <c r="X28" s="2">
        <f t="shared" si="1"/>
        <v>0</v>
      </c>
    </row>
    <row r="29" spans="1:24" x14ac:dyDescent="0.35">
      <c r="A29">
        <v>23</v>
      </c>
      <c r="B29" s="36" t="str">
        <f>'8thR'!B29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0"/>
        <v>0</v>
      </c>
      <c r="V29" s="20">
        <f>'8thR'!V29</f>
        <v>48</v>
      </c>
      <c r="W29" s="2">
        <f>IF(B29&lt;&gt;"",'8thR'!W29+X29,0)</f>
        <v>2</v>
      </c>
      <c r="X29" s="2">
        <f t="shared" si="1"/>
        <v>0</v>
      </c>
    </row>
    <row r="30" spans="1:24" x14ac:dyDescent="0.35">
      <c r="A30">
        <v>24</v>
      </c>
      <c r="B30" s="36" t="str">
        <f>'8thR'!B30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0"/>
        <v>0</v>
      </c>
      <c r="V30" s="20">
        <f>'8thR'!V30</f>
        <v>20</v>
      </c>
      <c r="W30" s="2">
        <f>IF(B30&lt;&gt;"",'8thR'!W30+X30,0)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'8thR'!B31</f>
        <v>ANDREJ REBOLJ</v>
      </c>
      <c r="C31" s="52">
        <v>5</v>
      </c>
      <c r="D31" s="52">
        <v>4</v>
      </c>
      <c r="E31" s="52">
        <v>4</v>
      </c>
      <c r="F31" s="52">
        <v>4</v>
      </c>
      <c r="G31" s="52">
        <v>5</v>
      </c>
      <c r="H31" s="52">
        <v>4</v>
      </c>
      <c r="I31" s="52">
        <v>2</v>
      </c>
      <c r="J31" s="52">
        <v>6</v>
      </c>
      <c r="K31" s="52">
        <v>4</v>
      </c>
      <c r="L31" s="52">
        <v>2</v>
      </c>
      <c r="M31" s="52">
        <v>4</v>
      </c>
      <c r="N31" s="52">
        <v>3</v>
      </c>
      <c r="O31" s="52">
        <v>4</v>
      </c>
      <c r="P31" s="52">
        <v>5</v>
      </c>
      <c r="Q31" s="52">
        <v>4</v>
      </c>
      <c r="R31" s="52">
        <v>3</v>
      </c>
      <c r="S31" s="52">
        <v>5</v>
      </c>
      <c r="T31" s="52">
        <v>3</v>
      </c>
      <c r="U31" s="20">
        <f t="shared" si="0"/>
        <v>71</v>
      </c>
      <c r="V31" s="20">
        <f>'8thR'!V31</f>
        <v>18.399999999999999</v>
      </c>
      <c r="W31" s="2">
        <f>IF(B31&lt;&gt;"",'8thR'!W31+X31,0)</f>
        <v>3</v>
      </c>
      <c r="X31" s="2">
        <f t="shared" si="1"/>
        <v>1</v>
      </c>
    </row>
    <row r="32" spans="1:24" x14ac:dyDescent="0.35">
      <c r="A32">
        <v>26</v>
      </c>
      <c r="B32" s="36" t="str">
        <f>'8thR'!B32</f>
        <v>MAJA REBOLJ</v>
      </c>
      <c r="C32" s="52">
        <v>5</v>
      </c>
      <c r="D32" s="52">
        <v>6</v>
      </c>
      <c r="E32" s="52">
        <v>4</v>
      </c>
      <c r="F32" s="52">
        <v>5</v>
      </c>
      <c r="G32" s="52">
        <v>6</v>
      </c>
      <c r="H32" s="52">
        <v>5</v>
      </c>
      <c r="I32" s="52">
        <v>3</v>
      </c>
      <c r="J32" s="52">
        <v>5</v>
      </c>
      <c r="K32" s="52">
        <v>4</v>
      </c>
      <c r="L32" s="52">
        <v>5</v>
      </c>
      <c r="M32" s="52">
        <v>4</v>
      </c>
      <c r="N32" s="52">
        <v>5</v>
      </c>
      <c r="O32" s="52">
        <v>6</v>
      </c>
      <c r="P32" s="52">
        <v>5</v>
      </c>
      <c r="Q32" s="52">
        <v>5</v>
      </c>
      <c r="R32" s="52">
        <v>3</v>
      </c>
      <c r="S32" s="52">
        <v>5</v>
      </c>
      <c r="T32" s="52">
        <v>5</v>
      </c>
      <c r="U32" s="20">
        <f t="shared" si="0"/>
        <v>86</v>
      </c>
      <c r="V32" s="20">
        <f>'8thR'!V32</f>
        <v>25</v>
      </c>
      <c r="W32" s="2">
        <f>IF(B32&lt;&gt;"",'8thR'!W32+X32,0)</f>
        <v>3</v>
      </c>
      <c r="X32" s="2">
        <f t="shared" si="1"/>
        <v>1</v>
      </c>
    </row>
    <row r="33" spans="1:24" x14ac:dyDescent="0.35">
      <c r="A33">
        <v>27</v>
      </c>
      <c r="B33" s="36" t="str">
        <f>'8thR'!B33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0"/>
        <v>0</v>
      </c>
      <c r="V33" s="20">
        <f>'8thR'!V33</f>
        <v>20.2</v>
      </c>
      <c r="W33" s="2">
        <f>IF(B33&lt;&gt;"",'8thR'!W33+X33,0)</f>
        <v>2</v>
      </c>
      <c r="X33" s="2">
        <f t="shared" si="1"/>
        <v>0</v>
      </c>
    </row>
    <row r="34" spans="1:24" x14ac:dyDescent="0.35">
      <c r="A34">
        <v>28</v>
      </c>
      <c r="B34" s="36" t="str">
        <f>'8thR'!B34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0"/>
        <v>0</v>
      </c>
      <c r="V34" s="20">
        <f>'8thR'!V34</f>
        <v>17.100000000000001</v>
      </c>
      <c r="W34" s="2">
        <f>IF(B34&lt;&gt;"",'8thR'!W34+X34,0)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'8thR'!B35</f>
        <v>SIMON ŽGAVEC</v>
      </c>
      <c r="C35" s="52">
        <v>7</v>
      </c>
      <c r="D35" s="52">
        <v>5</v>
      </c>
      <c r="E35" s="52">
        <v>5</v>
      </c>
      <c r="F35" s="52">
        <v>6</v>
      </c>
      <c r="G35" s="52">
        <v>7</v>
      </c>
      <c r="H35" s="52">
        <v>9</v>
      </c>
      <c r="I35" s="52">
        <v>5</v>
      </c>
      <c r="J35" s="52">
        <v>9</v>
      </c>
      <c r="K35" s="52">
        <v>5</v>
      </c>
      <c r="L35" s="52">
        <v>6</v>
      </c>
      <c r="M35" s="52">
        <v>4</v>
      </c>
      <c r="N35" s="52">
        <v>4</v>
      </c>
      <c r="O35" s="52">
        <v>6</v>
      </c>
      <c r="P35" s="52">
        <v>9</v>
      </c>
      <c r="Q35" s="52">
        <v>6</v>
      </c>
      <c r="R35" s="52">
        <v>5</v>
      </c>
      <c r="S35" s="52">
        <v>4</v>
      </c>
      <c r="T35" s="52">
        <v>4</v>
      </c>
      <c r="U35" s="20">
        <f t="shared" si="0"/>
        <v>106</v>
      </c>
      <c r="V35" s="20">
        <f>'8thR'!V35</f>
        <v>49.9</v>
      </c>
      <c r="W35" s="2">
        <f>IF(B35&lt;&gt;"",'8thR'!W35+X35,0)</f>
        <v>3</v>
      </c>
      <c r="X35" s="2">
        <f t="shared" si="1"/>
        <v>1</v>
      </c>
    </row>
    <row r="36" spans="1:24" x14ac:dyDescent="0.35">
      <c r="A36">
        <v>30</v>
      </c>
      <c r="B36" s="36" t="str">
        <f>'8thR'!B36</f>
        <v>RADO ZALAZNIK</v>
      </c>
      <c r="C36" s="52">
        <v>7</v>
      </c>
      <c r="D36" s="52">
        <v>5</v>
      </c>
      <c r="E36" s="52">
        <v>5</v>
      </c>
      <c r="F36" s="52">
        <v>7</v>
      </c>
      <c r="G36" s="52">
        <v>5</v>
      </c>
      <c r="H36" s="52">
        <v>6</v>
      </c>
      <c r="I36" s="52">
        <v>4</v>
      </c>
      <c r="J36" s="52">
        <v>7</v>
      </c>
      <c r="K36" s="52">
        <v>4</v>
      </c>
      <c r="L36" s="52">
        <v>5</v>
      </c>
      <c r="M36" s="52">
        <v>4</v>
      </c>
      <c r="N36" s="52">
        <v>5</v>
      </c>
      <c r="O36" s="52">
        <v>4</v>
      </c>
      <c r="P36" s="52">
        <v>9</v>
      </c>
      <c r="Q36" s="52">
        <v>5</v>
      </c>
      <c r="R36" s="52">
        <v>4</v>
      </c>
      <c r="S36" s="52">
        <v>5</v>
      </c>
      <c r="T36" s="52">
        <v>4</v>
      </c>
      <c r="U36" s="20">
        <f t="shared" si="0"/>
        <v>95</v>
      </c>
      <c r="V36" s="20">
        <f>'8thR'!V36</f>
        <v>24.4</v>
      </c>
      <c r="W36" s="2">
        <f>IF(B36&lt;&gt;"",'8thR'!W36+X36,0)</f>
        <v>3</v>
      </c>
      <c r="X36" s="2">
        <f t="shared" si="1"/>
        <v>1</v>
      </c>
    </row>
    <row r="37" spans="1:24" x14ac:dyDescent="0.35">
      <c r="A37">
        <v>31</v>
      </c>
      <c r="B37" s="36" t="str">
        <f>'8thR'!B37</f>
        <v>SAŠO KRANJC</v>
      </c>
      <c r="C37" s="52">
        <v>6</v>
      </c>
      <c r="D37" s="52">
        <v>3</v>
      </c>
      <c r="E37" s="52">
        <v>4</v>
      </c>
      <c r="F37" s="52">
        <v>7</v>
      </c>
      <c r="G37" s="52">
        <v>4</v>
      </c>
      <c r="H37" s="52">
        <v>4</v>
      </c>
      <c r="I37" s="52">
        <v>3</v>
      </c>
      <c r="J37" s="52">
        <v>5</v>
      </c>
      <c r="K37" s="52">
        <v>3</v>
      </c>
      <c r="L37" s="52">
        <v>5</v>
      </c>
      <c r="M37" s="52">
        <v>3</v>
      </c>
      <c r="N37" s="52">
        <v>3</v>
      </c>
      <c r="O37" s="52">
        <v>4</v>
      </c>
      <c r="P37" s="52">
        <v>5</v>
      </c>
      <c r="Q37" s="52">
        <v>5</v>
      </c>
      <c r="R37" s="52">
        <v>4</v>
      </c>
      <c r="S37" s="52">
        <v>4</v>
      </c>
      <c r="T37" s="52">
        <v>3</v>
      </c>
      <c r="U37" s="20">
        <f t="shared" si="0"/>
        <v>75</v>
      </c>
      <c r="V37" s="20">
        <f>'8thR'!V37</f>
        <v>14.7</v>
      </c>
      <c r="W37" s="2">
        <f>IF(B37&lt;&gt;"",'8thR'!W37+X37,0)</f>
        <v>3</v>
      </c>
      <c r="X37" s="2">
        <f t="shared" ref="X37:X56" si="2">IF(U37&gt;0,1,0)</f>
        <v>1</v>
      </c>
    </row>
    <row r="38" spans="1:24" x14ac:dyDescent="0.35">
      <c r="A38">
        <v>32</v>
      </c>
      <c r="B38" s="36" t="str">
        <f>'8thR'!B38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3">SUM(C38:T38)</f>
        <v>0</v>
      </c>
      <c r="V38" s="20">
        <f>'8thR'!V38</f>
        <v>26.9</v>
      </c>
      <c r="W38" s="2">
        <f>IF(B38&lt;&gt;"",'8thR'!W38+X38,0)</f>
        <v>1</v>
      </c>
      <c r="X38" s="2">
        <f t="shared" si="2"/>
        <v>0</v>
      </c>
    </row>
    <row r="39" spans="1:24" x14ac:dyDescent="0.35">
      <c r="A39">
        <v>33</v>
      </c>
      <c r="B39" s="36" t="str">
        <f>'8thR'!B39</f>
        <v>MAJDA LAZAR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3"/>
        <v>0</v>
      </c>
      <c r="V39" s="20">
        <f>'8thR'!V39</f>
        <v>29.4</v>
      </c>
      <c r="W39" s="2">
        <f>IF(B39&lt;&gt;"",'8thR'!W39+X39,0)</f>
        <v>2</v>
      </c>
      <c r="X39" s="2">
        <f t="shared" si="2"/>
        <v>0</v>
      </c>
    </row>
    <row r="40" spans="1:24" x14ac:dyDescent="0.35">
      <c r="A40">
        <v>34</v>
      </c>
      <c r="B40" s="36" t="str">
        <f>'8thR'!B40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3"/>
        <v>0</v>
      </c>
      <c r="V40" s="20">
        <f>'8thR'!V40</f>
        <v>20.399999999999999</v>
      </c>
      <c r="W40" s="2">
        <f>IF(B40&lt;&gt;"",'8thR'!W40+X40,0)</f>
        <v>2</v>
      </c>
      <c r="X40" s="2">
        <f t="shared" si="2"/>
        <v>0</v>
      </c>
    </row>
    <row r="41" spans="1:24" x14ac:dyDescent="0.35">
      <c r="A41">
        <v>35</v>
      </c>
      <c r="B41" s="36">
        <f>'8thR'!B41</f>
        <v>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3"/>
        <v>0</v>
      </c>
      <c r="V41" s="20">
        <f>'8thR'!V41</f>
        <v>0</v>
      </c>
      <c r="W41" s="2">
        <f>IF(B41&lt;&gt;"",'8thR'!W41+X41,0)</f>
        <v>0</v>
      </c>
      <c r="X41" s="2">
        <f t="shared" si="2"/>
        <v>0</v>
      </c>
    </row>
    <row r="42" spans="1:24" x14ac:dyDescent="0.35">
      <c r="A42">
        <v>36</v>
      </c>
      <c r="B42" s="36">
        <f>'8thR'!B42</f>
        <v>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3"/>
        <v>0</v>
      </c>
      <c r="V42" s="20">
        <f>'8thR'!V42</f>
        <v>0</v>
      </c>
      <c r="W42" s="2">
        <f>IF(B42&lt;&gt;"",'8thR'!W42+X42,0)</f>
        <v>0</v>
      </c>
      <c r="X42" s="2">
        <f t="shared" si="2"/>
        <v>0</v>
      </c>
    </row>
    <row r="43" spans="1:24" x14ac:dyDescent="0.35">
      <c r="A43">
        <v>37</v>
      </c>
      <c r="B43" s="36">
        <f>'8thR'!B43</f>
        <v>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3"/>
        <v>0</v>
      </c>
      <c r="V43" s="20">
        <f>'8thR'!V43</f>
        <v>0</v>
      </c>
      <c r="W43" s="2">
        <f>IF(B43&lt;&gt;"",'8thR'!W43+X43,0)</f>
        <v>0</v>
      </c>
      <c r="X43" s="2">
        <f t="shared" si="2"/>
        <v>0</v>
      </c>
    </row>
    <row r="44" spans="1:24" x14ac:dyDescent="0.35">
      <c r="A44">
        <v>38</v>
      </c>
      <c r="B44" s="36">
        <f>'8thR'!B44</f>
        <v>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>
        <f>'8thR'!V44</f>
        <v>0</v>
      </c>
      <c r="W44" s="2">
        <f>IF(B44&lt;&gt;"",'8thR'!W44+X44,0)</f>
        <v>0</v>
      </c>
      <c r="X44" s="2">
        <f t="shared" si="2"/>
        <v>0</v>
      </c>
    </row>
    <row r="45" spans="1:24" x14ac:dyDescent="0.35">
      <c r="A45">
        <v>39</v>
      </c>
      <c r="B45" s="36">
        <f>'8thR'!B45</f>
        <v>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>
        <f>'8thR'!V45</f>
        <v>0</v>
      </c>
      <c r="W45" s="2">
        <f>IF(B45&lt;&gt;"",'8thR'!W45+X45,0)</f>
        <v>0</v>
      </c>
      <c r="X45" s="2">
        <f t="shared" si="2"/>
        <v>0</v>
      </c>
    </row>
    <row r="46" spans="1:24" x14ac:dyDescent="0.35">
      <c r="A46">
        <v>40</v>
      </c>
      <c r="B46" s="36">
        <f>'8thR'!B46</f>
        <v>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>
        <f>'8thR'!V46</f>
        <v>0</v>
      </c>
      <c r="W46" s="2">
        <f>IF(B46&lt;&gt;"",'8thR'!W46+X46,0)</f>
        <v>0</v>
      </c>
      <c r="X46" s="2">
        <f t="shared" si="2"/>
        <v>0</v>
      </c>
    </row>
    <row r="47" spans="1:24" x14ac:dyDescent="0.35">
      <c r="A47">
        <v>41</v>
      </c>
      <c r="B47" s="36">
        <f>'8thR'!B47</f>
        <v>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>
        <f>'8thR'!V47</f>
        <v>0</v>
      </c>
      <c r="W47" s="2">
        <f>IF(B47&lt;&gt;"",'8thR'!W47+X47,0)</f>
        <v>0</v>
      </c>
      <c r="X47" s="2">
        <f t="shared" si="2"/>
        <v>0</v>
      </c>
    </row>
    <row r="48" spans="1:24" x14ac:dyDescent="0.35">
      <c r="A48">
        <v>42</v>
      </c>
      <c r="B48" s="36">
        <f>'8thR'!B48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>
        <f>'8thR'!V48</f>
        <v>0</v>
      </c>
      <c r="W48" s="2">
        <f>IF(B48&lt;&gt;"",'8thR'!W48+X48,0)</f>
        <v>0</v>
      </c>
      <c r="X48" s="2">
        <f t="shared" si="2"/>
        <v>0</v>
      </c>
    </row>
    <row r="49" spans="1:24" x14ac:dyDescent="0.35">
      <c r="A49">
        <v>43</v>
      </c>
      <c r="B49" s="36">
        <f>'8thR'!B49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>
        <f>'8thR'!V49</f>
        <v>0</v>
      </c>
      <c r="W49" s="2">
        <f>IF(B49&lt;&gt;"",'8thR'!W49+X49,0)</f>
        <v>0</v>
      </c>
      <c r="X49" s="2">
        <f t="shared" si="2"/>
        <v>0</v>
      </c>
    </row>
    <row r="50" spans="1:24" x14ac:dyDescent="0.35">
      <c r="A50">
        <v>44</v>
      </c>
      <c r="B50" s="36">
        <f>'8thR'!B50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3"/>
        <v>0</v>
      </c>
      <c r="V50" s="20">
        <f>'8thR'!V50</f>
        <v>0</v>
      </c>
      <c r="W50" s="2">
        <f>IF(B50&lt;&gt;"",'8thR'!W50+X50,0)</f>
        <v>0</v>
      </c>
      <c r="X50" s="2">
        <f t="shared" si="2"/>
        <v>0</v>
      </c>
    </row>
    <row r="51" spans="1:24" x14ac:dyDescent="0.35">
      <c r="A51">
        <v>45</v>
      </c>
      <c r="B51" s="36">
        <f>'8thR'!B51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20">
        <f>'8thR'!V51</f>
        <v>0</v>
      </c>
      <c r="W51" s="2">
        <f>IF(B51&lt;&gt;"",'8thR'!W51+X51,0)</f>
        <v>0</v>
      </c>
      <c r="X51" s="2">
        <f t="shared" si="2"/>
        <v>0</v>
      </c>
    </row>
    <row r="52" spans="1:24" x14ac:dyDescent="0.35">
      <c r="A52">
        <v>46</v>
      </c>
      <c r="B52" s="36">
        <f>'8thR'!B52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3"/>
        <v>0</v>
      </c>
      <c r="V52" s="20">
        <f>'8thR'!V52</f>
        <v>0</v>
      </c>
      <c r="W52" s="2">
        <f>IF(B52&lt;&gt;"",'8thR'!W52+X52,0)</f>
        <v>0</v>
      </c>
      <c r="X52" s="2">
        <f t="shared" si="2"/>
        <v>0</v>
      </c>
    </row>
    <row r="53" spans="1:24" x14ac:dyDescent="0.35">
      <c r="A53">
        <v>47</v>
      </c>
      <c r="B53" s="36">
        <f>'8thR'!B53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>
        <f>'8thR'!V53</f>
        <v>0</v>
      </c>
      <c r="W53" s="2">
        <f>IF(B53&lt;&gt;"",'8thR'!W53+X53,0)</f>
        <v>0</v>
      </c>
      <c r="X53" s="2">
        <f t="shared" si="2"/>
        <v>0</v>
      </c>
    </row>
    <row r="54" spans="1:24" x14ac:dyDescent="0.35">
      <c r="A54">
        <v>48</v>
      </c>
      <c r="B54" s="36">
        <f>'8thR'!B54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>
        <f>'8thR'!V54</f>
        <v>0</v>
      </c>
      <c r="W54" s="2">
        <f>IF(B54&lt;&gt;"",'8thR'!W54+X54,0)</f>
        <v>0</v>
      </c>
      <c r="X54" s="2">
        <f t="shared" si="2"/>
        <v>0</v>
      </c>
    </row>
    <row r="55" spans="1:24" x14ac:dyDescent="0.35">
      <c r="A55">
        <v>49</v>
      </c>
      <c r="B55" s="36">
        <f>'8thR'!B55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>
        <f>'8thR'!V55</f>
        <v>0</v>
      </c>
      <c r="W55" s="2">
        <f>IF(B55&lt;&gt;"",'8thR'!W55+X55,0)</f>
        <v>0</v>
      </c>
      <c r="X55" s="2">
        <f t="shared" si="2"/>
        <v>0</v>
      </c>
    </row>
    <row r="56" spans="1:24" x14ac:dyDescent="0.35">
      <c r="A56">
        <v>50</v>
      </c>
      <c r="B56" s="36">
        <f>'8thR'!B56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>
        <f>'8thR'!V56</f>
        <v>0</v>
      </c>
      <c r="W56" s="2">
        <f>IF(B56&lt;&gt;"",'8thR'!W56+X56,0)</f>
        <v>0</v>
      </c>
      <c r="X56" s="2">
        <f t="shared" si="2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algorithmName="SHA-512" hashValue="OreW0JeEXeYy2wiWR7TkByMsX4sBm5LdUaKmCPPmvoxq1OgFFYfDmTga4idpp5pQVo7f6qAuS3r/vVVnUSH7qw==" saltValue="7fZtQrnZc5DCBvBdS0pe1w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230" priority="153" operator="equal">
      <formula>0</formula>
    </cfRule>
  </conditionalFormatting>
  <conditionalFormatting sqref="C7:C56 F7:F56 L7:L56 O7:O56">
    <cfRule type="cellIs" dxfId="1229" priority="74" operator="greaterThan">
      <formula>5</formula>
    </cfRule>
    <cfRule type="cellIs" dxfId="1228" priority="75" operator="equal">
      <formula>5</formula>
    </cfRule>
    <cfRule type="cellIs" dxfId="1227" priority="76" operator="equal">
      <formula>3</formula>
    </cfRule>
    <cfRule type="cellIs" dxfId="1226" priority="77" operator="equal">
      <formula>2</formula>
    </cfRule>
  </conditionalFormatting>
  <conditionalFormatting sqref="C7:T37">
    <cfRule type="containsBlanks" dxfId="1225" priority="9">
      <formula>LEN(TRIM(C7))=0</formula>
    </cfRule>
  </conditionalFormatting>
  <conditionalFormatting sqref="D7:E56 M7:N56">
    <cfRule type="cellIs" dxfId="1224" priority="69" operator="greaterThan">
      <formula>4</formula>
    </cfRule>
    <cfRule type="cellIs" dxfId="1223" priority="70" operator="equal">
      <formula>4</formula>
    </cfRule>
    <cfRule type="cellIs" dxfId="1222" priority="71" operator="equal">
      <formula>2</formula>
    </cfRule>
    <cfRule type="cellIs" dxfId="1221" priority="72" operator="equal">
      <formula>1</formula>
    </cfRule>
  </conditionalFormatting>
  <conditionalFormatting sqref="G7:K56">
    <cfRule type="cellIs" dxfId="1220" priority="35" operator="greaterThan">
      <formula>4</formula>
    </cfRule>
    <cfRule type="cellIs" dxfId="1219" priority="36" operator="equal">
      <formula>4</formula>
    </cfRule>
    <cfRule type="cellIs" dxfId="1218" priority="37" operator="equal">
      <formula>2</formula>
    </cfRule>
    <cfRule type="cellIs" dxfId="1217" priority="38" operator="equal">
      <formula>1</formula>
    </cfRule>
  </conditionalFormatting>
  <conditionalFormatting sqref="P7:T56">
    <cfRule type="cellIs" dxfId="1216" priority="1" operator="greaterThan">
      <formula>4</formula>
    </cfRule>
    <cfRule type="cellIs" dxfId="1215" priority="2" operator="equal">
      <formula>4</formula>
    </cfRule>
    <cfRule type="cellIs" dxfId="1214" priority="3" operator="equal">
      <formula>2</formula>
    </cfRule>
    <cfRule type="cellIs" dxfId="1213" priority="4" operator="equal">
      <formula>1</formula>
    </cfRule>
  </conditionalFormatting>
  <conditionalFormatting sqref="U38:U57">
    <cfRule type="cellIs" dxfId="1212" priority="79" operator="equal">
      <formula>0</formula>
    </cfRule>
  </conditionalFormatting>
  <conditionalFormatting sqref="U7:V37 V38:V56">
    <cfRule type="cellIs" dxfId="1211" priority="122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57"/>
  <sheetViews>
    <sheetView workbookViewId="0">
      <selection activeCell="B4" sqref="B4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56" t="s">
        <v>88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'9thR'!B7</f>
        <v>NIKO ROSTOHAR</v>
      </c>
      <c r="C7" s="8">
        <v>5</v>
      </c>
      <c r="D7" s="8">
        <v>4</v>
      </c>
      <c r="E7" s="8">
        <v>5</v>
      </c>
      <c r="F7" s="8">
        <v>6</v>
      </c>
      <c r="G7" s="8">
        <v>3</v>
      </c>
      <c r="H7" s="8">
        <v>4</v>
      </c>
      <c r="I7" s="52">
        <v>3</v>
      </c>
      <c r="J7" s="8">
        <v>4</v>
      </c>
      <c r="K7" s="8">
        <v>3</v>
      </c>
      <c r="L7" s="8">
        <v>4</v>
      </c>
      <c r="M7" s="8">
        <v>4</v>
      </c>
      <c r="N7" s="8">
        <v>4</v>
      </c>
      <c r="O7" s="8">
        <v>5</v>
      </c>
      <c r="P7" s="8">
        <v>5</v>
      </c>
      <c r="Q7" s="8">
        <v>4</v>
      </c>
      <c r="R7" s="52">
        <v>3</v>
      </c>
      <c r="S7" s="8">
        <v>6</v>
      </c>
      <c r="T7" s="8">
        <v>3</v>
      </c>
      <c r="U7" s="20">
        <f t="shared" ref="U7:U37" si="0">SUM(C7:T7)</f>
        <v>75</v>
      </c>
      <c r="V7" s="59">
        <v>14.5</v>
      </c>
      <c r="W7" s="2">
        <f>IF(B7&lt;&gt;"",'9thR'!W7+X7,0)</f>
        <v>10</v>
      </c>
      <c r="X7" s="2">
        <f t="shared" ref="X7:X36" si="1">IF(U7&gt;0,1,0)</f>
        <v>1</v>
      </c>
    </row>
    <row r="8" spans="1:24" x14ac:dyDescent="0.35">
      <c r="A8">
        <v>2</v>
      </c>
      <c r="B8" s="36" t="str">
        <f>'9thR'!B8</f>
        <v>ANDREJA ROSTOHAR</v>
      </c>
      <c r="C8" s="8">
        <v>5</v>
      </c>
      <c r="D8" s="8">
        <v>3</v>
      </c>
      <c r="E8" s="8">
        <v>3</v>
      </c>
      <c r="F8" s="8">
        <v>4</v>
      </c>
      <c r="G8" s="8">
        <v>9</v>
      </c>
      <c r="H8" s="8">
        <v>4</v>
      </c>
      <c r="I8" s="52">
        <v>4</v>
      </c>
      <c r="J8" s="8">
        <v>3</v>
      </c>
      <c r="K8" s="8">
        <v>3</v>
      </c>
      <c r="L8" s="8">
        <v>5</v>
      </c>
      <c r="M8" s="8">
        <v>3</v>
      </c>
      <c r="N8" s="8">
        <v>4</v>
      </c>
      <c r="O8" s="8">
        <v>6</v>
      </c>
      <c r="P8" s="8">
        <v>4</v>
      </c>
      <c r="Q8" s="8">
        <v>7</v>
      </c>
      <c r="R8" s="52">
        <v>3</v>
      </c>
      <c r="S8" s="8">
        <v>5</v>
      </c>
      <c r="T8" s="8">
        <v>4</v>
      </c>
      <c r="U8" s="20">
        <f t="shared" si="0"/>
        <v>79</v>
      </c>
      <c r="V8" s="59">
        <v>16.399999999999999</v>
      </c>
      <c r="W8" s="2">
        <f>IF(B8&lt;&gt;"",'9thR'!W8+X8,0)</f>
        <v>9</v>
      </c>
      <c r="X8" s="2">
        <f t="shared" si="1"/>
        <v>1</v>
      </c>
    </row>
    <row r="9" spans="1:24" x14ac:dyDescent="0.35">
      <c r="A9">
        <v>3</v>
      </c>
      <c r="B9" s="36" t="str">
        <f>'9thR'!B9</f>
        <v>EMIL TAVČAR</v>
      </c>
      <c r="C9" s="8">
        <v>7</v>
      </c>
      <c r="D9" s="8">
        <v>3</v>
      </c>
      <c r="E9" s="8">
        <v>7</v>
      </c>
      <c r="F9" s="8">
        <v>8</v>
      </c>
      <c r="G9" s="8">
        <v>4</v>
      </c>
      <c r="H9" s="8">
        <v>4</v>
      </c>
      <c r="I9" s="52">
        <v>4</v>
      </c>
      <c r="J9" s="8">
        <v>9</v>
      </c>
      <c r="K9" s="8">
        <v>5</v>
      </c>
      <c r="L9" s="8">
        <v>4</v>
      </c>
      <c r="M9" s="8">
        <v>4</v>
      </c>
      <c r="N9" s="8">
        <v>7</v>
      </c>
      <c r="O9" s="8">
        <v>7</v>
      </c>
      <c r="P9" s="8">
        <v>9</v>
      </c>
      <c r="Q9" s="8">
        <v>5</v>
      </c>
      <c r="R9" s="52">
        <v>4</v>
      </c>
      <c r="S9" s="8">
        <v>6</v>
      </c>
      <c r="T9" s="8">
        <v>4</v>
      </c>
      <c r="U9" s="20">
        <f t="shared" si="0"/>
        <v>101</v>
      </c>
      <c r="V9" s="59">
        <v>32.299999999999997</v>
      </c>
      <c r="W9" s="2">
        <f>IF(B9&lt;&gt;"",'9thR'!W9+X9,0)</f>
        <v>7</v>
      </c>
      <c r="X9" s="2">
        <f t="shared" si="1"/>
        <v>1</v>
      </c>
    </row>
    <row r="10" spans="1:24" x14ac:dyDescent="0.35">
      <c r="A10">
        <v>4</v>
      </c>
      <c r="B10" s="36" t="str">
        <f>'9thR'!B10</f>
        <v>SVIT KOREN</v>
      </c>
      <c r="C10" s="8">
        <v>5</v>
      </c>
      <c r="D10" s="8">
        <v>3</v>
      </c>
      <c r="E10" s="8">
        <v>9</v>
      </c>
      <c r="F10" s="8">
        <v>6</v>
      </c>
      <c r="G10" s="8">
        <v>4</v>
      </c>
      <c r="H10" s="8">
        <v>9</v>
      </c>
      <c r="I10" s="52">
        <v>6</v>
      </c>
      <c r="J10" s="8">
        <v>6</v>
      </c>
      <c r="K10" s="8">
        <v>5</v>
      </c>
      <c r="L10" s="8">
        <v>9</v>
      </c>
      <c r="M10" s="8">
        <v>4</v>
      </c>
      <c r="N10" s="8">
        <v>4</v>
      </c>
      <c r="O10" s="8">
        <v>3</v>
      </c>
      <c r="P10" s="8">
        <v>9</v>
      </c>
      <c r="Q10" s="8">
        <v>9</v>
      </c>
      <c r="R10" s="52">
        <v>3</v>
      </c>
      <c r="S10" s="8">
        <v>6</v>
      </c>
      <c r="T10" s="8">
        <v>5</v>
      </c>
      <c r="U10" s="20">
        <f t="shared" si="0"/>
        <v>105</v>
      </c>
      <c r="V10" s="59">
        <v>30.8</v>
      </c>
      <c r="W10" s="2">
        <f>IF(B10&lt;&gt;"",'9thR'!W10+X10,0)</f>
        <v>6</v>
      </c>
      <c r="X10" s="2">
        <f t="shared" si="1"/>
        <v>1</v>
      </c>
    </row>
    <row r="11" spans="1:24" x14ac:dyDescent="0.35">
      <c r="A11">
        <v>5</v>
      </c>
      <c r="B11" s="36" t="str">
        <f>'9thR'!B11</f>
        <v>LUCIJA ZALOKAR</v>
      </c>
      <c r="C11" s="8">
        <v>6</v>
      </c>
      <c r="D11" s="8">
        <v>5</v>
      </c>
      <c r="E11" s="8">
        <v>6</v>
      </c>
      <c r="F11" s="8">
        <v>5</v>
      </c>
      <c r="G11" s="8">
        <v>8</v>
      </c>
      <c r="H11" s="8">
        <v>9</v>
      </c>
      <c r="I11" s="52">
        <v>2</v>
      </c>
      <c r="J11" s="8">
        <v>7</v>
      </c>
      <c r="K11" s="8">
        <v>5</v>
      </c>
      <c r="L11" s="8"/>
      <c r="M11" s="8"/>
      <c r="N11" s="8"/>
      <c r="O11" s="8"/>
      <c r="P11" s="8"/>
      <c r="Q11" s="8"/>
      <c r="R11" s="52"/>
      <c r="S11" s="8"/>
      <c r="T11" s="8"/>
      <c r="U11" s="20">
        <f t="shared" si="0"/>
        <v>53</v>
      </c>
      <c r="V11" s="59">
        <v>32.200000000000003</v>
      </c>
      <c r="W11" s="2">
        <f>IF(B11&lt;&gt;"",'9thR'!W11+X11,0)</f>
        <v>5</v>
      </c>
      <c r="X11" s="2">
        <f t="shared" si="1"/>
        <v>1</v>
      </c>
    </row>
    <row r="12" spans="1:24" x14ac:dyDescent="0.35">
      <c r="A12">
        <v>6</v>
      </c>
      <c r="B12" s="36" t="str">
        <f>'9thR'!B12</f>
        <v>BOJAN LAZAR</v>
      </c>
      <c r="C12" s="8">
        <v>6</v>
      </c>
      <c r="D12" s="8">
        <v>4</v>
      </c>
      <c r="E12" s="8">
        <v>3</v>
      </c>
      <c r="F12" s="8">
        <v>5</v>
      </c>
      <c r="G12" s="8">
        <v>5</v>
      </c>
      <c r="H12" s="8">
        <v>5</v>
      </c>
      <c r="I12" s="52">
        <v>2</v>
      </c>
      <c r="J12" s="8">
        <v>6</v>
      </c>
      <c r="K12" s="8">
        <v>3</v>
      </c>
      <c r="L12" s="8">
        <v>5</v>
      </c>
      <c r="M12" s="8">
        <v>4</v>
      </c>
      <c r="N12" s="8">
        <v>3</v>
      </c>
      <c r="O12" s="8">
        <v>6</v>
      </c>
      <c r="P12" s="8">
        <v>4</v>
      </c>
      <c r="Q12" s="8">
        <v>5</v>
      </c>
      <c r="R12" s="52">
        <v>2</v>
      </c>
      <c r="S12" s="8">
        <v>6</v>
      </c>
      <c r="T12" s="8">
        <v>3</v>
      </c>
      <c r="U12" s="20">
        <f t="shared" si="0"/>
        <v>77</v>
      </c>
      <c r="V12" s="59">
        <v>21.8</v>
      </c>
      <c r="W12" s="2">
        <f>IF(B12&lt;&gt;"",'9thR'!W12+X12,0)</f>
        <v>8</v>
      </c>
      <c r="X12" s="2">
        <f t="shared" si="1"/>
        <v>1</v>
      </c>
    </row>
    <row r="13" spans="1:24" x14ac:dyDescent="0.35">
      <c r="A13">
        <v>7</v>
      </c>
      <c r="B13" s="36" t="str">
        <f>'9thR'!B13</f>
        <v>JANKO KRŽIČ</v>
      </c>
      <c r="C13" s="8">
        <v>6</v>
      </c>
      <c r="D13" s="8">
        <v>6</v>
      </c>
      <c r="E13" s="8">
        <v>5</v>
      </c>
      <c r="F13" s="8">
        <v>8</v>
      </c>
      <c r="G13" s="8">
        <v>5</v>
      </c>
      <c r="H13" s="8">
        <v>5</v>
      </c>
      <c r="I13" s="52">
        <v>5</v>
      </c>
      <c r="J13" s="8">
        <v>9</v>
      </c>
      <c r="K13" s="8">
        <v>4</v>
      </c>
      <c r="L13" s="8">
        <v>6</v>
      </c>
      <c r="M13" s="8">
        <v>4</v>
      </c>
      <c r="N13" s="8">
        <v>5</v>
      </c>
      <c r="O13" s="8">
        <v>8</v>
      </c>
      <c r="P13" s="8">
        <v>7</v>
      </c>
      <c r="Q13" s="8">
        <v>4</v>
      </c>
      <c r="R13" s="52">
        <v>9</v>
      </c>
      <c r="S13" s="8">
        <v>9</v>
      </c>
      <c r="T13" s="8">
        <v>3</v>
      </c>
      <c r="U13" s="20">
        <f t="shared" si="0"/>
        <v>108</v>
      </c>
      <c r="V13" s="59">
        <v>32.799999999999997</v>
      </c>
      <c r="W13" s="2">
        <f>IF(B13&lt;&gt;"",'9thR'!W13+X13,0)</f>
        <v>9</v>
      </c>
      <c r="X13" s="2">
        <f t="shared" si="1"/>
        <v>1</v>
      </c>
    </row>
    <row r="14" spans="1:24" x14ac:dyDescent="0.35">
      <c r="A14">
        <v>8</v>
      </c>
      <c r="B14" s="36" t="str">
        <f>'9thR'!B14</f>
        <v>NEJC ROBIČ ML.</v>
      </c>
      <c r="C14" s="8">
        <v>5</v>
      </c>
      <c r="D14" s="8">
        <v>6</v>
      </c>
      <c r="E14" s="8">
        <v>6</v>
      </c>
      <c r="F14" s="8">
        <v>8</v>
      </c>
      <c r="G14" s="8">
        <v>4</v>
      </c>
      <c r="H14" s="8">
        <v>6</v>
      </c>
      <c r="I14" s="52">
        <v>5</v>
      </c>
      <c r="J14" s="8">
        <v>9</v>
      </c>
      <c r="K14" s="8">
        <v>5</v>
      </c>
      <c r="L14" s="8">
        <v>6</v>
      </c>
      <c r="M14" s="8">
        <v>5</v>
      </c>
      <c r="N14" s="8">
        <v>4</v>
      </c>
      <c r="O14" s="8">
        <v>6</v>
      </c>
      <c r="P14" s="8">
        <v>5</v>
      </c>
      <c r="Q14" s="8">
        <v>5</v>
      </c>
      <c r="R14" s="52">
        <v>4</v>
      </c>
      <c r="S14" s="8">
        <v>6</v>
      </c>
      <c r="T14" s="8">
        <v>3</v>
      </c>
      <c r="U14" s="20">
        <f t="shared" si="0"/>
        <v>98</v>
      </c>
      <c r="V14" s="59">
        <v>44.7</v>
      </c>
      <c r="W14" s="2">
        <f>IF(B14&lt;&gt;"",'9thR'!W14+X14,0)</f>
        <v>7</v>
      </c>
      <c r="X14" s="2">
        <f t="shared" si="1"/>
        <v>1</v>
      </c>
    </row>
    <row r="15" spans="1:24" x14ac:dyDescent="0.35">
      <c r="A15">
        <v>9</v>
      </c>
      <c r="B15" s="36" t="str">
        <f>'9thR'!B15</f>
        <v>MARINA RAVNIKAR</v>
      </c>
      <c r="C15" s="8">
        <v>6</v>
      </c>
      <c r="D15" s="8">
        <v>3</v>
      </c>
      <c r="E15" s="8">
        <v>4</v>
      </c>
      <c r="F15" s="8">
        <v>6</v>
      </c>
      <c r="G15" s="8">
        <v>6</v>
      </c>
      <c r="H15" s="8">
        <v>6</v>
      </c>
      <c r="I15" s="52">
        <v>3</v>
      </c>
      <c r="J15" s="8">
        <v>9</v>
      </c>
      <c r="K15" s="8">
        <v>3</v>
      </c>
      <c r="L15" s="8">
        <v>8</v>
      </c>
      <c r="M15" s="8">
        <v>5</v>
      </c>
      <c r="N15" s="8">
        <v>3</v>
      </c>
      <c r="O15" s="8">
        <v>6</v>
      </c>
      <c r="P15" s="8">
        <v>6</v>
      </c>
      <c r="Q15" s="8">
        <v>6</v>
      </c>
      <c r="R15" s="52">
        <v>3</v>
      </c>
      <c r="S15" s="8">
        <v>9</v>
      </c>
      <c r="T15" s="8">
        <v>4</v>
      </c>
      <c r="U15" s="20">
        <f t="shared" si="0"/>
        <v>96</v>
      </c>
      <c r="V15" s="59">
        <v>18.8</v>
      </c>
      <c r="W15" s="2">
        <f>IF(B15&lt;&gt;"",'9thR'!W15+X15,0)</f>
        <v>6</v>
      </c>
      <c r="X15" s="2">
        <f t="shared" si="1"/>
        <v>1</v>
      </c>
    </row>
    <row r="16" spans="1:24" x14ac:dyDescent="0.35">
      <c r="A16">
        <v>10</v>
      </c>
      <c r="B16" s="36" t="str">
        <f>'9thR'!B16</f>
        <v>CVETKA BURJA</v>
      </c>
      <c r="C16" s="8"/>
      <c r="D16" s="8"/>
      <c r="E16" s="8"/>
      <c r="F16" s="8"/>
      <c r="G16" s="8"/>
      <c r="H16" s="8"/>
      <c r="I16" s="52"/>
      <c r="J16" s="8"/>
      <c r="K16" s="8"/>
      <c r="L16" s="8"/>
      <c r="M16" s="8"/>
      <c r="N16" s="8"/>
      <c r="O16" s="8"/>
      <c r="P16" s="8"/>
      <c r="Q16" s="8"/>
      <c r="R16" s="52"/>
      <c r="S16" s="8"/>
      <c r="T16" s="8"/>
      <c r="U16" s="20">
        <f t="shared" si="0"/>
        <v>0</v>
      </c>
      <c r="V16" s="59">
        <f>'9thR'!V16</f>
        <v>32.799999999999997</v>
      </c>
      <c r="W16" s="2">
        <f>IF(B16&lt;&gt;"",'9thR'!W16+X16,0)</f>
        <v>6</v>
      </c>
      <c r="X16" s="2">
        <f t="shared" si="1"/>
        <v>0</v>
      </c>
    </row>
    <row r="17" spans="1:24" x14ac:dyDescent="0.35">
      <c r="A17">
        <v>11</v>
      </c>
      <c r="B17" s="36" t="str">
        <f>'9thR'!B17</f>
        <v>IRENA MUSTER</v>
      </c>
      <c r="C17" s="8">
        <v>8</v>
      </c>
      <c r="D17" s="8">
        <v>5</v>
      </c>
      <c r="E17" s="8">
        <v>3</v>
      </c>
      <c r="F17" s="8">
        <v>6</v>
      </c>
      <c r="G17" s="8">
        <v>7</v>
      </c>
      <c r="H17" s="8">
        <v>5</v>
      </c>
      <c r="I17" s="52">
        <v>4</v>
      </c>
      <c r="J17" s="8">
        <v>6</v>
      </c>
      <c r="K17" s="8">
        <v>4</v>
      </c>
      <c r="L17" s="8">
        <v>7</v>
      </c>
      <c r="M17" s="8">
        <v>5</v>
      </c>
      <c r="N17" s="8">
        <v>4</v>
      </c>
      <c r="O17" s="8">
        <v>6</v>
      </c>
      <c r="P17" s="8">
        <v>5</v>
      </c>
      <c r="Q17" s="8">
        <v>7</v>
      </c>
      <c r="R17" s="52">
        <v>6</v>
      </c>
      <c r="S17" s="8">
        <v>7</v>
      </c>
      <c r="T17" s="8">
        <v>4</v>
      </c>
      <c r="U17" s="20">
        <f t="shared" si="0"/>
        <v>99</v>
      </c>
      <c r="V17" s="59">
        <v>31.9</v>
      </c>
      <c r="W17" s="2">
        <f>IF(B17&lt;&gt;"",'9thR'!W17+X17,0)</f>
        <v>5</v>
      </c>
      <c r="X17" s="2">
        <f t="shared" si="1"/>
        <v>1</v>
      </c>
    </row>
    <row r="18" spans="1:24" x14ac:dyDescent="0.35">
      <c r="A18">
        <v>12</v>
      </c>
      <c r="B18" s="36" t="str">
        <f>'9thR'!B18</f>
        <v>CENA ŠTRAVS</v>
      </c>
      <c r="C18" s="8">
        <v>7</v>
      </c>
      <c r="D18" s="8">
        <v>5</v>
      </c>
      <c r="E18" s="8">
        <v>5</v>
      </c>
      <c r="F18" s="8">
        <v>5</v>
      </c>
      <c r="G18" s="8">
        <v>4</v>
      </c>
      <c r="H18" s="8">
        <v>5</v>
      </c>
      <c r="I18" s="52">
        <v>3</v>
      </c>
      <c r="J18" s="8">
        <v>5</v>
      </c>
      <c r="K18" s="8">
        <v>3</v>
      </c>
      <c r="L18" s="8">
        <v>6</v>
      </c>
      <c r="M18" s="8">
        <v>4</v>
      </c>
      <c r="N18" s="8">
        <v>6</v>
      </c>
      <c r="O18" s="8">
        <v>6</v>
      </c>
      <c r="P18" s="8">
        <v>4</v>
      </c>
      <c r="Q18" s="8">
        <v>9</v>
      </c>
      <c r="R18" s="52">
        <v>3</v>
      </c>
      <c r="S18" s="8">
        <v>4</v>
      </c>
      <c r="T18" s="8">
        <v>3</v>
      </c>
      <c r="U18" s="20">
        <f t="shared" si="0"/>
        <v>87</v>
      </c>
      <c r="V18" s="59">
        <v>20.399999999999999</v>
      </c>
      <c r="W18" s="2">
        <f>IF(B18&lt;&gt;"",'9thR'!W18+X18,0)</f>
        <v>6</v>
      </c>
      <c r="X18" s="2">
        <f t="shared" si="1"/>
        <v>1</v>
      </c>
    </row>
    <row r="19" spans="1:24" x14ac:dyDescent="0.35">
      <c r="A19">
        <v>13</v>
      </c>
      <c r="B19" s="36" t="str">
        <f>'9thR'!B19</f>
        <v>VITO ŠMIT</v>
      </c>
      <c r="C19" s="8">
        <v>5</v>
      </c>
      <c r="D19" s="8">
        <v>4</v>
      </c>
      <c r="E19" s="8">
        <v>3</v>
      </c>
      <c r="F19" s="8">
        <v>5</v>
      </c>
      <c r="G19" s="8">
        <v>5</v>
      </c>
      <c r="H19" s="8">
        <v>4</v>
      </c>
      <c r="I19" s="52">
        <v>3</v>
      </c>
      <c r="J19" s="8">
        <v>4</v>
      </c>
      <c r="K19" s="8">
        <v>4</v>
      </c>
      <c r="L19" s="8">
        <v>5</v>
      </c>
      <c r="M19" s="8">
        <v>4</v>
      </c>
      <c r="N19" s="8">
        <v>4</v>
      </c>
      <c r="O19" s="8">
        <v>5</v>
      </c>
      <c r="P19" s="8">
        <v>4</v>
      </c>
      <c r="Q19" s="8">
        <v>5</v>
      </c>
      <c r="R19" s="52">
        <v>4</v>
      </c>
      <c r="S19" s="8">
        <v>5</v>
      </c>
      <c r="T19" s="8">
        <v>3</v>
      </c>
      <c r="U19" s="20">
        <f t="shared" si="0"/>
        <v>76</v>
      </c>
      <c r="V19" s="59">
        <v>15.1</v>
      </c>
      <c r="W19" s="2">
        <f>IF(B19&lt;&gt;"",'9thR'!W19+X19,0)</f>
        <v>8</v>
      </c>
      <c r="X19" s="2">
        <f t="shared" si="1"/>
        <v>1</v>
      </c>
    </row>
    <row r="20" spans="1:24" x14ac:dyDescent="0.35">
      <c r="A20">
        <v>14</v>
      </c>
      <c r="B20" s="36" t="str">
        <f>'9thR'!B20</f>
        <v>RADE NARANČIĆ</v>
      </c>
      <c r="C20" s="8">
        <v>5</v>
      </c>
      <c r="D20" s="8">
        <v>4</v>
      </c>
      <c r="E20" s="8">
        <v>4</v>
      </c>
      <c r="F20" s="8">
        <v>7</v>
      </c>
      <c r="G20" s="8">
        <v>6</v>
      </c>
      <c r="H20" s="8">
        <v>4</v>
      </c>
      <c r="I20" s="52">
        <v>4</v>
      </c>
      <c r="J20" s="8">
        <v>6</v>
      </c>
      <c r="K20" s="8">
        <v>4</v>
      </c>
      <c r="L20" s="8">
        <v>5</v>
      </c>
      <c r="M20" s="8">
        <v>3</v>
      </c>
      <c r="N20" s="8">
        <v>4</v>
      </c>
      <c r="O20" s="8">
        <v>9</v>
      </c>
      <c r="P20" s="8">
        <v>5</v>
      </c>
      <c r="Q20" s="8">
        <v>5</v>
      </c>
      <c r="R20" s="52">
        <v>5</v>
      </c>
      <c r="S20" s="8">
        <v>6</v>
      </c>
      <c r="T20" s="8">
        <v>3</v>
      </c>
      <c r="U20" s="20">
        <f t="shared" si="0"/>
        <v>89</v>
      </c>
      <c r="V20" s="59">
        <v>31.8</v>
      </c>
      <c r="W20" s="2">
        <f>IF(B20&lt;&gt;"",'9thR'!W20+X20,0)</f>
        <v>4</v>
      </c>
      <c r="X20" s="2">
        <f t="shared" si="1"/>
        <v>1</v>
      </c>
    </row>
    <row r="21" spans="1:24" x14ac:dyDescent="0.35">
      <c r="A21">
        <v>15</v>
      </c>
      <c r="B21" s="36" t="str">
        <f>'9thR'!B21</f>
        <v>ZORAN KLEMENČIČ</v>
      </c>
      <c r="C21" s="8">
        <v>4</v>
      </c>
      <c r="D21" s="8">
        <v>4</v>
      </c>
      <c r="E21" s="8">
        <v>3</v>
      </c>
      <c r="F21" s="8">
        <v>6</v>
      </c>
      <c r="G21" s="8">
        <v>6</v>
      </c>
      <c r="H21" s="8">
        <v>5</v>
      </c>
      <c r="I21" s="52">
        <v>6</v>
      </c>
      <c r="J21" s="8">
        <v>5</v>
      </c>
      <c r="K21" s="8">
        <v>4</v>
      </c>
      <c r="L21" s="8">
        <v>5</v>
      </c>
      <c r="M21" s="8">
        <v>2</v>
      </c>
      <c r="N21" s="8">
        <v>4</v>
      </c>
      <c r="O21" s="8">
        <v>6</v>
      </c>
      <c r="P21" s="8">
        <v>6</v>
      </c>
      <c r="Q21" s="8">
        <v>5</v>
      </c>
      <c r="R21" s="52">
        <v>3</v>
      </c>
      <c r="S21" s="8">
        <v>4</v>
      </c>
      <c r="T21" s="8">
        <v>4</v>
      </c>
      <c r="U21" s="20">
        <f t="shared" si="0"/>
        <v>82</v>
      </c>
      <c r="V21" s="59">
        <v>20.399999999999999</v>
      </c>
      <c r="W21" s="2">
        <f>IF(B21&lt;&gt;"",'9thR'!W21+X21,0)</f>
        <v>4</v>
      </c>
      <c r="X21" s="2">
        <f t="shared" si="1"/>
        <v>1</v>
      </c>
    </row>
    <row r="22" spans="1:24" x14ac:dyDescent="0.35">
      <c r="A22">
        <v>16</v>
      </c>
      <c r="B22" s="36" t="str">
        <f>'9thR'!B22</f>
        <v>BOŽA ČUK</v>
      </c>
      <c r="C22" s="8">
        <v>4</v>
      </c>
      <c r="D22" s="8">
        <v>4</v>
      </c>
      <c r="E22" s="8">
        <v>5</v>
      </c>
      <c r="F22" s="8">
        <v>7</v>
      </c>
      <c r="G22" s="8">
        <v>8</v>
      </c>
      <c r="H22" s="8">
        <v>5</v>
      </c>
      <c r="I22" s="52">
        <v>6</v>
      </c>
      <c r="J22" s="8">
        <v>7</v>
      </c>
      <c r="K22" s="8">
        <v>5</v>
      </c>
      <c r="L22" s="8">
        <v>6</v>
      </c>
      <c r="M22" s="8">
        <v>4</v>
      </c>
      <c r="N22" s="8">
        <v>3</v>
      </c>
      <c r="O22" s="8">
        <v>7</v>
      </c>
      <c r="P22" s="8">
        <v>7</v>
      </c>
      <c r="Q22" s="8">
        <v>5</v>
      </c>
      <c r="R22" s="52">
        <v>6</v>
      </c>
      <c r="S22" s="8">
        <v>6</v>
      </c>
      <c r="T22" s="8">
        <v>5</v>
      </c>
      <c r="U22" s="20">
        <f t="shared" si="0"/>
        <v>100</v>
      </c>
      <c r="V22" s="59">
        <f>'9thR'!V22</f>
        <v>30.8</v>
      </c>
      <c r="W22" s="2">
        <f>IF(B22&lt;&gt;"",'9thR'!W22+X22,0)</f>
        <v>3</v>
      </c>
      <c r="X22" s="2">
        <f t="shared" si="1"/>
        <v>1</v>
      </c>
    </row>
    <row r="23" spans="1:24" x14ac:dyDescent="0.35">
      <c r="A23">
        <v>17</v>
      </c>
      <c r="B23" s="36" t="str">
        <f>'9thR'!B23</f>
        <v>VASJA BAJC</v>
      </c>
      <c r="C23" s="8">
        <v>5</v>
      </c>
      <c r="D23" s="8">
        <v>9</v>
      </c>
      <c r="E23" s="8">
        <v>4</v>
      </c>
      <c r="F23" s="8">
        <v>4</v>
      </c>
      <c r="G23" s="8">
        <v>5</v>
      </c>
      <c r="H23" s="8">
        <v>7</v>
      </c>
      <c r="I23" s="52">
        <v>3</v>
      </c>
      <c r="J23" s="8">
        <v>4</v>
      </c>
      <c r="K23" s="8">
        <v>3</v>
      </c>
      <c r="L23" s="8">
        <v>5</v>
      </c>
      <c r="M23" s="8">
        <v>5</v>
      </c>
      <c r="N23" s="8">
        <v>5</v>
      </c>
      <c r="O23" s="8">
        <v>6</v>
      </c>
      <c r="P23" s="8">
        <v>5</v>
      </c>
      <c r="Q23" s="8">
        <v>4</v>
      </c>
      <c r="R23" s="52">
        <v>5</v>
      </c>
      <c r="S23" s="8">
        <v>5</v>
      </c>
      <c r="T23" s="8">
        <v>3</v>
      </c>
      <c r="U23" s="20">
        <f t="shared" si="0"/>
        <v>87</v>
      </c>
      <c r="V23" s="59">
        <v>13.2</v>
      </c>
      <c r="W23" s="2">
        <f>IF(B23&lt;&gt;"",'9thR'!W23+X23,0)</f>
        <v>3</v>
      </c>
      <c r="X23" s="2">
        <f t="shared" si="1"/>
        <v>1</v>
      </c>
    </row>
    <row r="24" spans="1:24" x14ac:dyDescent="0.35">
      <c r="A24">
        <v>18</v>
      </c>
      <c r="B24" s="36" t="str">
        <f>'9thR'!B24</f>
        <v>MIRJANA BENEDIK</v>
      </c>
      <c r="C24" s="8"/>
      <c r="D24" s="8"/>
      <c r="E24" s="8"/>
      <c r="F24" s="8"/>
      <c r="G24" s="8"/>
      <c r="H24" s="8"/>
      <c r="I24" s="52"/>
      <c r="J24" s="8"/>
      <c r="K24" s="8"/>
      <c r="L24" s="8"/>
      <c r="M24" s="8"/>
      <c r="N24" s="8"/>
      <c r="O24" s="8"/>
      <c r="P24" s="8"/>
      <c r="Q24" s="8"/>
      <c r="R24" s="52"/>
      <c r="S24" s="8"/>
      <c r="T24" s="8"/>
      <c r="U24" s="20">
        <f t="shared" si="0"/>
        <v>0</v>
      </c>
      <c r="V24" s="59">
        <f>'9thR'!V24</f>
        <v>14.6</v>
      </c>
      <c r="W24" s="2">
        <f>IF(B24&lt;&gt;"",'9thR'!W24+X24,0)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'9thR'!B25</f>
        <v>FRANCI KUNŠIČ</v>
      </c>
      <c r="C25" s="8">
        <v>8</v>
      </c>
      <c r="D25" s="8">
        <v>5</v>
      </c>
      <c r="E25" s="8">
        <v>4</v>
      </c>
      <c r="F25" s="8">
        <v>4</v>
      </c>
      <c r="G25" s="8">
        <v>5</v>
      </c>
      <c r="H25" s="8">
        <v>5</v>
      </c>
      <c r="I25" s="52">
        <v>3</v>
      </c>
      <c r="J25" s="8">
        <v>5</v>
      </c>
      <c r="K25" s="8">
        <v>4</v>
      </c>
      <c r="L25" s="8">
        <v>5</v>
      </c>
      <c r="M25" s="8">
        <v>5</v>
      </c>
      <c r="N25" s="8">
        <v>4</v>
      </c>
      <c r="O25" s="8">
        <v>5</v>
      </c>
      <c r="P25" s="8">
        <v>5</v>
      </c>
      <c r="Q25" s="8">
        <v>5</v>
      </c>
      <c r="R25" s="52">
        <v>3</v>
      </c>
      <c r="S25" s="8">
        <v>5</v>
      </c>
      <c r="T25" s="8">
        <v>5</v>
      </c>
      <c r="U25" s="20">
        <f t="shared" si="0"/>
        <v>85</v>
      </c>
      <c r="V25" s="59">
        <f>'9thR'!V25</f>
        <v>22</v>
      </c>
      <c r="W25" s="2">
        <f>IF(B25&lt;&gt;"",'9thR'!W25+X25,0)</f>
        <v>3</v>
      </c>
      <c r="X25" s="2">
        <f t="shared" si="1"/>
        <v>1</v>
      </c>
    </row>
    <row r="26" spans="1:24" x14ac:dyDescent="0.35">
      <c r="A26">
        <v>20</v>
      </c>
      <c r="B26" s="36" t="str">
        <f>'9thR'!B26</f>
        <v>BLAŽ MERTELJ</v>
      </c>
      <c r="C26" s="8"/>
      <c r="D26" s="8"/>
      <c r="E26" s="8"/>
      <c r="F26" s="8"/>
      <c r="G26" s="8"/>
      <c r="H26" s="8"/>
      <c r="I26" s="52"/>
      <c r="J26" s="8"/>
      <c r="K26" s="8"/>
      <c r="L26" s="8"/>
      <c r="M26" s="8"/>
      <c r="N26" s="8"/>
      <c r="O26" s="8"/>
      <c r="P26" s="8"/>
      <c r="Q26" s="8"/>
      <c r="R26" s="52"/>
      <c r="S26" s="8"/>
      <c r="T26" s="8"/>
      <c r="U26" s="20">
        <f t="shared" si="0"/>
        <v>0</v>
      </c>
      <c r="V26" s="59">
        <f>'9thR'!V26</f>
        <v>54</v>
      </c>
      <c r="W26" s="2">
        <f>IF(B26&lt;&gt;"",'9thR'!W26+X26,0)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'9thR'!B27</f>
        <v>MARKO ROBIČ</v>
      </c>
      <c r="C27" s="8"/>
      <c r="D27" s="8"/>
      <c r="E27" s="8"/>
      <c r="F27" s="8"/>
      <c r="G27" s="8"/>
      <c r="H27" s="8"/>
      <c r="I27" s="52"/>
      <c r="J27" s="8"/>
      <c r="K27" s="8"/>
      <c r="L27" s="8"/>
      <c r="M27" s="8"/>
      <c r="N27" s="8"/>
      <c r="O27" s="8"/>
      <c r="P27" s="8"/>
      <c r="Q27" s="8"/>
      <c r="R27" s="52"/>
      <c r="S27" s="8"/>
      <c r="T27" s="8"/>
      <c r="U27" s="20">
        <f t="shared" si="0"/>
        <v>0</v>
      </c>
      <c r="V27" s="59">
        <f>'9thR'!V27</f>
        <v>12.3</v>
      </c>
      <c r="W27" s="2">
        <f>IF(B27&lt;&gt;"",'9thR'!W27+X27,0)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'9thR'!B28</f>
        <v>SAŠA BOHINC</v>
      </c>
      <c r="C28" s="8"/>
      <c r="D28" s="8"/>
      <c r="E28" s="8"/>
      <c r="F28" s="8"/>
      <c r="G28" s="8"/>
      <c r="H28" s="8"/>
      <c r="I28" s="52"/>
      <c r="J28" s="8"/>
      <c r="K28" s="8"/>
      <c r="L28" s="8"/>
      <c r="M28" s="8"/>
      <c r="N28" s="8"/>
      <c r="O28" s="8"/>
      <c r="P28" s="8"/>
      <c r="Q28" s="8"/>
      <c r="R28" s="52"/>
      <c r="S28" s="8"/>
      <c r="T28" s="8"/>
      <c r="U28" s="20">
        <f t="shared" si="0"/>
        <v>0</v>
      </c>
      <c r="V28" s="59">
        <f>'9thR'!V28</f>
        <v>54</v>
      </c>
      <c r="W28" s="2">
        <f>IF(B28&lt;&gt;"",'9thR'!W28+X28,0)</f>
        <v>3</v>
      </c>
      <c r="X28" s="2">
        <f t="shared" si="1"/>
        <v>0</v>
      </c>
    </row>
    <row r="29" spans="1:24" x14ac:dyDescent="0.35">
      <c r="A29">
        <v>23</v>
      </c>
      <c r="B29" s="36" t="str">
        <f>'9thR'!B29</f>
        <v>NIKA ZALAZNIK</v>
      </c>
      <c r="C29" s="8">
        <v>9</v>
      </c>
      <c r="D29" s="8">
        <v>6</v>
      </c>
      <c r="E29" s="8">
        <v>3</v>
      </c>
      <c r="F29" s="8">
        <v>8</v>
      </c>
      <c r="G29" s="8">
        <v>7</v>
      </c>
      <c r="H29" s="8">
        <v>5</v>
      </c>
      <c r="I29" s="52">
        <v>6</v>
      </c>
      <c r="J29" s="8">
        <v>9</v>
      </c>
      <c r="K29" s="8">
        <v>3</v>
      </c>
      <c r="L29" s="8">
        <v>7</v>
      </c>
      <c r="M29" s="8">
        <v>4</v>
      </c>
      <c r="N29" s="8">
        <v>4</v>
      </c>
      <c r="O29" s="8">
        <v>7</v>
      </c>
      <c r="P29" s="8">
        <v>7</v>
      </c>
      <c r="Q29" s="8">
        <v>7</v>
      </c>
      <c r="R29" s="52">
        <v>6</v>
      </c>
      <c r="S29" s="8">
        <v>5</v>
      </c>
      <c r="T29" s="8">
        <v>4</v>
      </c>
      <c r="U29" s="20">
        <f t="shared" si="0"/>
        <v>107</v>
      </c>
      <c r="V29" s="59">
        <v>46</v>
      </c>
      <c r="W29" s="2">
        <f>IF(B29&lt;&gt;"",'9thR'!W29+X29,0)</f>
        <v>3</v>
      </c>
      <c r="X29" s="2">
        <f t="shared" si="1"/>
        <v>1</v>
      </c>
    </row>
    <row r="30" spans="1:24" x14ac:dyDescent="0.35">
      <c r="A30">
        <v>24</v>
      </c>
      <c r="B30" s="36" t="str">
        <f>'9thR'!B30</f>
        <v>GAL GRUDNIK</v>
      </c>
      <c r="C30" s="8"/>
      <c r="D30" s="8"/>
      <c r="E30" s="8"/>
      <c r="F30" s="8"/>
      <c r="G30" s="8"/>
      <c r="H30" s="8"/>
      <c r="I30" s="52"/>
      <c r="J30" s="8"/>
      <c r="K30" s="8"/>
      <c r="L30" s="8"/>
      <c r="M30" s="8"/>
      <c r="N30" s="8"/>
      <c r="O30" s="8"/>
      <c r="P30" s="8"/>
      <c r="Q30" s="8"/>
      <c r="R30" s="52"/>
      <c r="S30" s="8"/>
      <c r="T30" s="8"/>
      <c r="U30" s="20">
        <f t="shared" si="0"/>
        <v>0</v>
      </c>
      <c r="V30" s="59">
        <f>'9thR'!V30</f>
        <v>20</v>
      </c>
      <c r="W30" s="2">
        <f>IF(B30&lt;&gt;"",'9thR'!W30+X30,0)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'9thR'!B31</f>
        <v>ANDREJ REBOLJ</v>
      </c>
      <c r="C31" s="8"/>
      <c r="D31" s="8"/>
      <c r="E31" s="8"/>
      <c r="F31" s="8"/>
      <c r="G31" s="8"/>
      <c r="H31" s="8"/>
      <c r="I31" s="52"/>
      <c r="J31" s="8"/>
      <c r="K31" s="8"/>
      <c r="L31" s="8"/>
      <c r="M31" s="8"/>
      <c r="N31" s="8"/>
      <c r="O31" s="8"/>
      <c r="P31" s="8"/>
      <c r="Q31" s="8"/>
      <c r="R31" s="52"/>
      <c r="S31" s="8"/>
      <c r="T31" s="8"/>
      <c r="U31" s="20">
        <f t="shared" si="0"/>
        <v>0</v>
      </c>
      <c r="V31" s="59">
        <f>'9thR'!V31</f>
        <v>18.399999999999999</v>
      </c>
      <c r="W31" s="2">
        <f>IF(B31&lt;&gt;"",'9thR'!W31+X31,0)</f>
        <v>3</v>
      </c>
      <c r="X31" s="2">
        <f t="shared" si="1"/>
        <v>0</v>
      </c>
    </row>
    <row r="32" spans="1:24" x14ac:dyDescent="0.35">
      <c r="A32">
        <v>26</v>
      </c>
      <c r="B32" s="36" t="str">
        <f>'9thR'!B32</f>
        <v>MAJA REBOLJ</v>
      </c>
      <c r="C32" s="8"/>
      <c r="D32" s="8"/>
      <c r="E32" s="8"/>
      <c r="F32" s="8"/>
      <c r="G32" s="8"/>
      <c r="H32" s="8"/>
      <c r="I32" s="52"/>
      <c r="J32" s="8"/>
      <c r="K32" s="8"/>
      <c r="L32" s="8"/>
      <c r="M32" s="8"/>
      <c r="N32" s="8"/>
      <c r="O32" s="8"/>
      <c r="P32" s="8"/>
      <c r="Q32" s="8"/>
      <c r="R32" s="52"/>
      <c r="S32" s="8"/>
      <c r="T32" s="8"/>
      <c r="U32" s="20">
        <f t="shared" si="0"/>
        <v>0</v>
      </c>
      <c r="V32" s="59">
        <f>'9thR'!V32</f>
        <v>25</v>
      </c>
      <c r="W32" s="2">
        <f>IF(B32&lt;&gt;"",'9thR'!W32+X32,0)</f>
        <v>3</v>
      </c>
      <c r="X32" s="2">
        <f t="shared" si="1"/>
        <v>0</v>
      </c>
    </row>
    <row r="33" spans="1:24" x14ac:dyDescent="0.35">
      <c r="A33">
        <v>27</v>
      </c>
      <c r="B33" s="36" t="str">
        <f>'9thR'!B33</f>
        <v>BORIS DEBEVEC</v>
      </c>
      <c r="C33" s="8"/>
      <c r="D33" s="8"/>
      <c r="E33" s="8"/>
      <c r="F33" s="8"/>
      <c r="G33" s="8"/>
      <c r="H33" s="8"/>
      <c r="I33" s="52"/>
      <c r="J33" s="8"/>
      <c r="K33" s="8"/>
      <c r="L33" s="8"/>
      <c r="M33" s="8"/>
      <c r="N33" s="8"/>
      <c r="O33" s="8"/>
      <c r="P33" s="8"/>
      <c r="Q33" s="8"/>
      <c r="R33" s="52"/>
      <c r="S33" s="8"/>
      <c r="T33" s="8"/>
      <c r="U33" s="20">
        <f t="shared" si="0"/>
        <v>0</v>
      </c>
      <c r="V33" s="59">
        <f>'9thR'!V33</f>
        <v>20.2</v>
      </c>
      <c r="W33" s="2">
        <f>IF(B33&lt;&gt;"",'9thR'!W33+X33,0)</f>
        <v>2</v>
      </c>
      <c r="X33" s="2">
        <f t="shared" si="1"/>
        <v>0</v>
      </c>
    </row>
    <row r="34" spans="1:24" x14ac:dyDescent="0.35">
      <c r="A34">
        <v>28</v>
      </c>
      <c r="B34" s="36" t="str">
        <f>'9thR'!B34</f>
        <v>BOJAN ZUPANČIČ</v>
      </c>
      <c r="C34" s="8"/>
      <c r="D34" s="8"/>
      <c r="E34" s="8"/>
      <c r="F34" s="8"/>
      <c r="G34" s="8"/>
      <c r="H34" s="8"/>
      <c r="I34" s="52"/>
      <c r="J34" s="8"/>
      <c r="K34" s="8"/>
      <c r="L34" s="8"/>
      <c r="M34" s="8"/>
      <c r="N34" s="8"/>
      <c r="O34" s="8"/>
      <c r="P34" s="8"/>
      <c r="Q34" s="8"/>
      <c r="R34" s="52"/>
      <c r="S34" s="8"/>
      <c r="T34" s="8"/>
      <c r="U34" s="20">
        <f t="shared" si="0"/>
        <v>0</v>
      </c>
      <c r="V34" s="59">
        <f>'9thR'!V34</f>
        <v>17.100000000000001</v>
      </c>
      <c r="W34" s="2">
        <f>IF(B34&lt;&gt;"",'9thR'!W34+X34,0)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'9thR'!B35</f>
        <v>SIMON ŽGAVEC</v>
      </c>
      <c r="C35" s="8"/>
      <c r="D35" s="8"/>
      <c r="E35" s="8"/>
      <c r="F35" s="8"/>
      <c r="G35" s="8"/>
      <c r="H35" s="8"/>
      <c r="I35" s="52"/>
      <c r="J35" s="8"/>
      <c r="K35" s="8"/>
      <c r="L35" s="8"/>
      <c r="M35" s="8"/>
      <c r="N35" s="8"/>
      <c r="O35" s="8"/>
      <c r="P35" s="8"/>
      <c r="Q35" s="8"/>
      <c r="R35" s="52"/>
      <c r="S35" s="8"/>
      <c r="T35" s="8"/>
      <c r="U35" s="20">
        <f t="shared" si="0"/>
        <v>0</v>
      </c>
      <c r="V35" s="59">
        <f>'9thR'!V35</f>
        <v>49.9</v>
      </c>
      <c r="W35" s="2">
        <f>IF(B35&lt;&gt;"",'9thR'!W35+X35,0)</f>
        <v>3</v>
      </c>
      <c r="X35" s="2">
        <f t="shared" si="1"/>
        <v>0</v>
      </c>
    </row>
    <row r="36" spans="1:24" x14ac:dyDescent="0.35">
      <c r="A36">
        <v>30</v>
      </c>
      <c r="B36" s="36" t="str">
        <f>'9thR'!B36</f>
        <v>RADO ZALAZNIK</v>
      </c>
      <c r="C36" s="8">
        <v>4</v>
      </c>
      <c r="D36" s="8">
        <v>3</v>
      </c>
      <c r="E36" s="8">
        <v>4</v>
      </c>
      <c r="F36" s="8">
        <v>4</v>
      </c>
      <c r="G36" s="8">
        <v>9</v>
      </c>
      <c r="H36" s="8">
        <v>8</v>
      </c>
      <c r="I36" s="52">
        <v>2</v>
      </c>
      <c r="J36" s="8">
        <v>4</v>
      </c>
      <c r="K36" s="8">
        <v>3</v>
      </c>
      <c r="L36" s="8">
        <v>6</v>
      </c>
      <c r="M36" s="8">
        <v>3</v>
      </c>
      <c r="N36" s="8">
        <v>9</v>
      </c>
      <c r="O36" s="8">
        <v>7</v>
      </c>
      <c r="P36" s="8">
        <v>4</v>
      </c>
      <c r="Q36" s="8">
        <v>5</v>
      </c>
      <c r="R36" s="52">
        <v>5</v>
      </c>
      <c r="S36" s="8">
        <v>9</v>
      </c>
      <c r="T36" s="8">
        <v>3</v>
      </c>
      <c r="U36" s="20">
        <f t="shared" si="0"/>
        <v>92</v>
      </c>
      <c r="V36" s="59">
        <v>25.4</v>
      </c>
      <c r="W36" s="2">
        <f>IF(B36&lt;&gt;"",'9thR'!W36+X36,0)</f>
        <v>4</v>
      </c>
      <c r="X36" s="2">
        <f t="shared" si="1"/>
        <v>1</v>
      </c>
    </row>
    <row r="37" spans="1:24" x14ac:dyDescent="0.35">
      <c r="A37">
        <v>31</v>
      </c>
      <c r="B37" s="36" t="str">
        <f>'9thR'!B37</f>
        <v>SAŠO KRANJC</v>
      </c>
      <c r="C37" s="8">
        <v>3</v>
      </c>
      <c r="D37" s="8">
        <v>3</v>
      </c>
      <c r="E37" s="8">
        <v>2</v>
      </c>
      <c r="F37" s="8">
        <v>4</v>
      </c>
      <c r="G37" s="8">
        <v>5</v>
      </c>
      <c r="H37" s="8">
        <v>6</v>
      </c>
      <c r="I37" s="52">
        <v>2</v>
      </c>
      <c r="J37" s="8">
        <v>6</v>
      </c>
      <c r="K37" s="8">
        <v>5</v>
      </c>
      <c r="L37" s="8">
        <v>3</v>
      </c>
      <c r="M37" s="8">
        <v>3</v>
      </c>
      <c r="N37" s="8">
        <v>3</v>
      </c>
      <c r="O37" s="8">
        <v>5</v>
      </c>
      <c r="P37" s="8">
        <v>5</v>
      </c>
      <c r="Q37" s="8">
        <v>5</v>
      </c>
      <c r="R37" s="52">
        <v>3</v>
      </c>
      <c r="S37" s="8">
        <v>4</v>
      </c>
      <c r="T37" s="8">
        <v>4</v>
      </c>
      <c r="U37" s="20">
        <f t="shared" si="0"/>
        <v>71</v>
      </c>
      <c r="V37" s="59">
        <v>13.4</v>
      </c>
      <c r="W37" s="2">
        <f>IF(B37&lt;&gt;"",'9thR'!W37+X37,0)</f>
        <v>4</v>
      </c>
      <c r="X37" s="2">
        <f t="shared" ref="X37:X56" si="2">IF(U37&gt;0,1,0)</f>
        <v>1</v>
      </c>
    </row>
    <row r="38" spans="1:24" x14ac:dyDescent="0.35">
      <c r="A38">
        <v>32</v>
      </c>
      <c r="B38" s="36" t="str">
        <f>'9thR'!B38</f>
        <v>GEERT MEIRE</v>
      </c>
      <c r="C38" s="8"/>
      <c r="D38" s="8"/>
      <c r="E38" s="8"/>
      <c r="F38" s="8"/>
      <c r="G38" s="8"/>
      <c r="H38" s="8"/>
      <c r="I38" s="52"/>
      <c r="J38" s="8"/>
      <c r="K38" s="8"/>
      <c r="L38" s="8"/>
      <c r="M38" s="8"/>
      <c r="N38" s="8"/>
      <c r="O38" s="8"/>
      <c r="P38" s="8"/>
      <c r="Q38" s="8"/>
      <c r="R38" s="52"/>
      <c r="S38" s="8"/>
      <c r="T38" s="8"/>
      <c r="U38" s="20">
        <f t="shared" ref="U38:U57" si="3">SUM(C38:T38)</f>
        <v>0</v>
      </c>
      <c r="V38" s="59">
        <f>'9thR'!V38</f>
        <v>26.9</v>
      </c>
      <c r="W38" s="2">
        <f>IF(B38&lt;&gt;"",'9thR'!W38+X38,0)</f>
        <v>1</v>
      </c>
      <c r="X38" s="2">
        <f t="shared" si="2"/>
        <v>0</v>
      </c>
    </row>
    <row r="39" spans="1:24" x14ac:dyDescent="0.35">
      <c r="A39">
        <v>33</v>
      </c>
      <c r="B39" s="36" t="str">
        <f>'9thR'!B39</f>
        <v>MAJDA LAZAR</v>
      </c>
      <c r="C39" s="8"/>
      <c r="D39" s="8"/>
      <c r="E39" s="8"/>
      <c r="F39" s="8"/>
      <c r="G39" s="8"/>
      <c r="H39" s="8"/>
      <c r="I39" s="52"/>
      <c r="J39" s="8"/>
      <c r="K39" s="8"/>
      <c r="L39" s="8"/>
      <c r="M39" s="8"/>
      <c r="N39" s="8"/>
      <c r="O39" s="8"/>
      <c r="P39" s="8"/>
      <c r="Q39" s="8"/>
      <c r="R39" s="52"/>
      <c r="S39" s="8"/>
      <c r="T39" s="8"/>
      <c r="U39" s="20">
        <f t="shared" si="3"/>
        <v>0</v>
      </c>
      <c r="V39" s="59">
        <f>'9thR'!V39</f>
        <v>29.4</v>
      </c>
      <c r="W39" s="2">
        <f>IF(B39&lt;&gt;"",'9thR'!W39+X39,0)</f>
        <v>2</v>
      </c>
      <c r="X39" s="2">
        <f t="shared" si="2"/>
        <v>0</v>
      </c>
    </row>
    <row r="40" spans="1:24" x14ac:dyDescent="0.35">
      <c r="A40">
        <v>34</v>
      </c>
      <c r="B40" s="36" t="str">
        <f>'9thR'!B40</f>
        <v>JANEZ  LOČNIŠKAR</v>
      </c>
      <c r="C40" s="8"/>
      <c r="D40" s="8"/>
      <c r="E40" s="8"/>
      <c r="F40" s="8"/>
      <c r="G40" s="8"/>
      <c r="H40" s="8"/>
      <c r="I40" s="52"/>
      <c r="J40" s="8"/>
      <c r="K40" s="8"/>
      <c r="L40" s="8"/>
      <c r="M40" s="8"/>
      <c r="N40" s="8"/>
      <c r="O40" s="8"/>
      <c r="P40" s="8"/>
      <c r="Q40" s="8"/>
      <c r="R40" s="52"/>
      <c r="S40" s="8"/>
      <c r="T40" s="8"/>
      <c r="U40" s="20">
        <f t="shared" si="3"/>
        <v>0</v>
      </c>
      <c r="V40" s="59">
        <f>'9thR'!V40</f>
        <v>20.399999999999999</v>
      </c>
      <c r="W40" s="2">
        <f>IF(B40&lt;&gt;"",'9thR'!W40+X40,0)</f>
        <v>2</v>
      </c>
      <c r="X40" s="2">
        <f t="shared" si="2"/>
        <v>0</v>
      </c>
    </row>
    <row r="41" spans="1:24" x14ac:dyDescent="0.35">
      <c r="A41">
        <v>35</v>
      </c>
      <c r="B41" s="60">
        <f>'9thR'!B41</f>
        <v>0</v>
      </c>
      <c r="C41" s="8"/>
      <c r="D41" s="8"/>
      <c r="E41" s="8"/>
      <c r="F41" s="8"/>
      <c r="G41" s="8"/>
      <c r="H41" s="8"/>
      <c r="I41" s="52"/>
      <c r="J41" s="8"/>
      <c r="K41" s="8"/>
      <c r="L41" s="8"/>
      <c r="M41" s="8"/>
      <c r="N41" s="8"/>
      <c r="O41" s="8"/>
      <c r="P41" s="8"/>
      <c r="Q41" s="8"/>
      <c r="R41" s="52"/>
      <c r="S41" s="8"/>
      <c r="T41" s="8"/>
      <c r="U41" s="20">
        <f t="shared" si="3"/>
        <v>0</v>
      </c>
      <c r="V41" s="59">
        <f>'9thR'!V41</f>
        <v>0</v>
      </c>
      <c r="W41" s="2">
        <f>IF(B41&lt;&gt;"",'9thR'!W41+X41,0)</f>
        <v>0</v>
      </c>
      <c r="X41" s="2">
        <f t="shared" si="2"/>
        <v>0</v>
      </c>
    </row>
    <row r="42" spans="1:24" x14ac:dyDescent="0.35">
      <c r="A42">
        <v>36</v>
      </c>
      <c r="B42" s="60">
        <f>'9thR'!B42</f>
        <v>0</v>
      </c>
      <c r="C42" s="8"/>
      <c r="D42" s="8"/>
      <c r="E42" s="8"/>
      <c r="F42" s="8"/>
      <c r="G42" s="8"/>
      <c r="H42" s="8"/>
      <c r="I42" s="52"/>
      <c r="J42" s="8"/>
      <c r="K42" s="8"/>
      <c r="L42" s="8"/>
      <c r="M42" s="8"/>
      <c r="N42" s="8"/>
      <c r="O42" s="8"/>
      <c r="P42" s="8"/>
      <c r="Q42" s="8"/>
      <c r="R42" s="52"/>
      <c r="S42" s="8"/>
      <c r="T42" s="8"/>
      <c r="U42" s="20">
        <f t="shared" si="3"/>
        <v>0</v>
      </c>
      <c r="V42" s="59">
        <f>'9thR'!V42</f>
        <v>0</v>
      </c>
      <c r="W42" s="2">
        <f>IF(B42&lt;&gt;"",'9thR'!W42+X42,0)</f>
        <v>0</v>
      </c>
      <c r="X42" s="2">
        <f t="shared" si="2"/>
        <v>0</v>
      </c>
    </row>
    <row r="43" spans="1:24" x14ac:dyDescent="0.35">
      <c r="A43">
        <v>37</v>
      </c>
      <c r="B43" s="60">
        <f>'9thR'!B43</f>
        <v>0</v>
      </c>
      <c r="C43" s="8"/>
      <c r="D43" s="8"/>
      <c r="E43" s="8"/>
      <c r="F43" s="8"/>
      <c r="G43" s="8"/>
      <c r="H43" s="8"/>
      <c r="I43" s="52"/>
      <c r="J43" s="8"/>
      <c r="K43" s="8"/>
      <c r="L43" s="8"/>
      <c r="M43" s="8"/>
      <c r="N43" s="8"/>
      <c r="O43" s="8"/>
      <c r="P43" s="8"/>
      <c r="Q43" s="8"/>
      <c r="R43" s="52"/>
      <c r="S43" s="8"/>
      <c r="T43" s="8"/>
      <c r="U43" s="20">
        <f t="shared" si="3"/>
        <v>0</v>
      </c>
      <c r="V43" s="59">
        <f>'9thR'!V43</f>
        <v>0</v>
      </c>
      <c r="W43" s="2">
        <f>IF(B43&lt;&gt;"",'9thR'!W43+X43,0)</f>
        <v>0</v>
      </c>
      <c r="X43" s="2">
        <f t="shared" si="2"/>
        <v>0</v>
      </c>
    </row>
    <row r="44" spans="1:24" x14ac:dyDescent="0.35">
      <c r="A44">
        <v>38</v>
      </c>
      <c r="B44" s="60">
        <f>'9thR'!B44</f>
        <v>0</v>
      </c>
      <c r="C44" s="8"/>
      <c r="D44" s="8"/>
      <c r="E44" s="8"/>
      <c r="F44" s="8"/>
      <c r="G44" s="8"/>
      <c r="H44" s="8"/>
      <c r="I44" s="52"/>
      <c r="J44" s="8"/>
      <c r="K44" s="8"/>
      <c r="L44" s="8"/>
      <c r="M44" s="8"/>
      <c r="N44" s="8"/>
      <c r="O44" s="8"/>
      <c r="P44" s="8"/>
      <c r="Q44" s="8"/>
      <c r="R44" s="52"/>
      <c r="S44" s="8"/>
      <c r="T44" s="8"/>
      <c r="U44" s="20">
        <f t="shared" si="3"/>
        <v>0</v>
      </c>
      <c r="V44" s="59">
        <f>'9thR'!V44</f>
        <v>0</v>
      </c>
      <c r="W44" s="2">
        <f>IF(B44&lt;&gt;"",'9thR'!W44+X44,0)</f>
        <v>0</v>
      </c>
      <c r="X44" s="2">
        <f t="shared" si="2"/>
        <v>0</v>
      </c>
    </row>
    <row r="45" spans="1:24" x14ac:dyDescent="0.35">
      <c r="A45">
        <v>39</v>
      </c>
      <c r="B45" s="60">
        <f>'9thR'!B45</f>
        <v>0</v>
      </c>
      <c r="C45" s="8"/>
      <c r="D45" s="8"/>
      <c r="E45" s="8"/>
      <c r="F45" s="8"/>
      <c r="G45" s="8"/>
      <c r="H45" s="8"/>
      <c r="I45" s="52"/>
      <c r="J45" s="8"/>
      <c r="K45" s="8"/>
      <c r="L45" s="8"/>
      <c r="M45" s="8"/>
      <c r="N45" s="8"/>
      <c r="O45" s="8"/>
      <c r="P45" s="8"/>
      <c r="Q45" s="8"/>
      <c r="R45" s="52"/>
      <c r="S45" s="8"/>
      <c r="T45" s="8"/>
      <c r="U45" s="20">
        <f t="shared" si="3"/>
        <v>0</v>
      </c>
      <c r="V45" s="59">
        <f>'9thR'!V45</f>
        <v>0</v>
      </c>
      <c r="W45" s="2">
        <f>IF(B45&lt;&gt;"",'9thR'!W45+X45,0)</f>
        <v>0</v>
      </c>
      <c r="X45" s="2">
        <f t="shared" si="2"/>
        <v>0</v>
      </c>
    </row>
    <row r="46" spans="1:24" x14ac:dyDescent="0.35">
      <c r="A46">
        <v>40</v>
      </c>
      <c r="B46" s="60">
        <f>'9thR'!B46</f>
        <v>0</v>
      </c>
      <c r="C46" s="8"/>
      <c r="D46" s="8"/>
      <c r="E46" s="8"/>
      <c r="F46" s="8"/>
      <c r="G46" s="8"/>
      <c r="H46" s="8"/>
      <c r="I46" s="52"/>
      <c r="J46" s="8"/>
      <c r="K46" s="8"/>
      <c r="L46" s="8"/>
      <c r="M46" s="8"/>
      <c r="N46" s="8"/>
      <c r="O46" s="8"/>
      <c r="P46" s="8"/>
      <c r="Q46" s="8"/>
      <c r="R46" s="52"/>
      <c r="S46" s="8"/>
      <c r="T46" s="8"/>
      <c r="U46" s="20">
        <f t="shared" si="3"/>
        <v>0</v>
      </c>
      <c r="V46" s="59">
        <f>'9thR'!V46</f>
        <v>0</v>
      </c>
      <c r="W46" s="2">
        <f>IF(B46&lt;&gt;"",'9thR'!W46+X46,0)</f>
        <v>0</v>
      </c>
      <c r="X46" s="2">
        <f t="shared" si="2"/>
        <v>0</v>
      </c>
    </row>
    <row r="47" spans="1:24" x14ac:dyDescent="0.35">
      <c r="A47">
        <v>41</v>
      </c>
      <c r="B47" s="60">
        <f>'9thR'!B47</f>
        <v>0</v>
      </c>
      <c r="C47" s="8"/>
      <c r="D47" s="8"/>
      <c r="E47" s="8"/>
      <c r="F47" s="8"/>
      <c r="G47" s="8"/>
      <c r="H47" s="8"/>
      <c r="I47" s="52"/>
      <c r="J47" s="8"/>
      <c r="K47" s="8"/>
      <c r="L47" s="8"/>
      <c r="M47" s="8"/>
      <c r="N47" s="8"/>
      <c r="O47" s="8"/>
      <c r="P47" s="8"/>
      <c r="Q47" s="8"/>
      <c r="R47" s="52"/>
      <c r="S47" s="8"/>
      <c r="T47" s="8"/>
      <c r="U47" s="20">
        <f t="shared" si="3"/>
        <v>0</v>
      </c>
      <c r="V47" s="59">
        <f>'9thR'!V47</f>
        <v>0</v>
      </c>
      <c r="W47" s="2">
        <f>IF(B47&lt;&gt;"",'9thR'!W47+X47,0)</f>
        <v>0</v>
      </c>
      <c r="X47" s="2">
        <f t="shared" si="2"/>
        <v>0</v>
      </c>
    </row>
    <row r="48" spans="1:24" x14ac:dyDescent="0.35">
      <c r="A48">
        <v>42</v>
      </c>
      <c r="B48" s="60">
        <f>'9thR'!B48</f>
        <v>0</v>
      </c>
      <c r="C48" s="8"/>
      <c r="D48" s="8"/>
      <c r="E48" s="8"/>
      <c r="F48" s="8"/>
      <c r="G48" s="8"/>
      <c r="H48" s="8"/>
      <c r="I48" s="52"/>
      <c r="J48" s="8"/>
      <c r="K48" s="8"/>
      <c r="L48" s="8"/>
      <c r="M48" s="8"/>
      <c r="N48" s="8"/>
      <c r="O48" s="8"/>
      <c r="P48" s="8"/>
      <c r="Q48" s="8"/>
      <c r="R48" s="52"/>
      <c r="S48" s="8"/>
      <c r="T48" s="8"/>
      <c r="U48" s="20">
        <f t="shared" si="3"/>
        <v>0</v>
      </c>
      <c r="V48" s="59">
        <f>'9thR'!V48</f>
        <v>0</v>
      </c>
      <c r="W48" s="2">
        <f>IF(B48&lt;&gt;"",'9thR'!W48+X48,0)</f>
        <v>0</v>
      </c>
      <c r="X48" s="2">
        <f t="shared" si="2"/>
        <v>0</v>
      </c>
    </row>
    <row r="49" spans="1:24" x14ac:dyDescent="0.35">
      <c r="A49">
        <v>43</v>
      </c>
      <c r="B49" s="60">
        <f>'9thR'!B49</f>
        <v>0</v>
      </c>
      <c r="C49" s="8"/>
      <c r="D49" s="8"/>
      <c r="E49" s="8"/>
      <c r="F49" s="8"/>
      <c r="G49" s="8"/>
      <c r="H49" s="8"/>
      <c r="I49" s="52"/>
      <c r="J49" s="8"/>
      <c r="K49" s="8"/>
      <c r="L49" s="8"/>
      <c r="M49" s="8"/>
      <c r="N49" s="8"/>
      <c r="O49" s="8"/>
      <c r="P49" s="8"/>
      <c r="Q49" s="8"/>
      <c r="R49" s="52"/>
      <c r="S49" s="8"/>
      <c r="T49" s="8"/>
      <c r="U49" s="20">
        <f t="shared" si="3"/>
        <v>0</v>
      </c>
      <c r="V49" s="59">
        <f>'9thR'!V49</f>
        <v>0</v>
      </c>
      <c r="W49" s="2">
        <f>IF(B49&lt;&gt;"",'9thR'!W49+X49,0)</f>
        <v>0</v>
      </c>
      <c r="X49" s="2">
        <f t="shared" si="2"/>
        <v>0</v>
      </c>
    </row>
    <row r="50" spans="1:24" x14ac:dyDescent="0.35">
      <c r="A50">
        <v>44</v>
      </c>
      <c r="B50" s="60">
        <f>'9thR'!B50</f>
        <v>0</v>
      </c>
      <c r="C50" s="8"/>
      <c r="D50" s="8"/>
      <c r="E50" s="8"/>
      <c r="F50" s="8"/>
      <c r="G50" s="8"/>
      <c r="H50" s="8"/>
      <c r="I50" s="52"/>
      <c r="J50" s="8"/>
      <c r="K50" s="8"/>
      <c r="L50" s="8"/>
      <c r="M50" s="8"/>
      <c r="N50" s="8"/>
      <c r="O50" s="8"/>
      <c r="P50" s="8"/>
      <c r="Q50" s="8"/>
      <c r="R50" s="52"/>
      <c r="S50" s="8"/>
      <c r="T50" s="8"/>
      <c r="U50" s="20">
        <f t="shared" si="3"/>
        <v>0</v>
      </c>
      <c r="V50" s="59">
        <f>'9thR'!V50</f>
        <v>0</v>
      </c>
      <c r="W50" s="2">
        <f>IF(B50&lt;&gt;"",'9thR'!W50+X50,0)</f>
        <v>0</v>
      </c>
      <c r="X50" s="2">
        <f t="shared" si="2"/>
        <v>0</v>
      </c>
    </row>
    <row r="51" spans="1:24" x14ac:dyDescent="0.35">
      <c r="A51">
        <v>45</v>
      </c>
      <c r="B51" s="60">
        <f>'9thR'!B51</f>
        <v>0</v>
      </c>
      <c r="C51" s="8"/>
      <c r="D51" s="8"/>
      <c r="E51" s="8"/>
      <c r="F51" s="8"/>
      <c r="G51" s="8"/>
      <c r="H51" s="8"/>
      <c r="I51" s="52"/>
      <c r="J51" s="8"/>
      <c r="K51" s="8"/>
      <c r="L51" s="8"/>
      <c r="M51" s="8"/>
      <c r="N51" s="8"/>
      <c r="O51" s="8"/>
      <c r="P51" s="8"/>
      <c r="Q51" s="8"/>
      <c r="R51" s="52"/>
      <c r="S51" s="8"/>
      <c r="T51" s="8"/>
      <c r="U51" s="20">
        <f t="shared" si="3"/>
        <v>0</v>
      </c>
      <c r="V51" s="59">
        <f>'9thR'!V51</f>
        <v>0</v>
      </c>
      <c r="W51" s="2">
        <f>IF(B51&lt;&gt;"",'9thR'!W51+X51,0)</f>
        <v>0</v>
      </c>
      <c r="X51" s="2">
        <f t="shared" si="2"/>
        <v>0</v>
      </c>
    </row>
    <row r="52" spans="1:24" x14ac:dyDescent="0.35">
      <c r="A52">
        <v>46</v>
      </c>
      <c r="B52" s="60">
        <f>'9thR'!B52</f>
        <v>0</v>
      </c>
      <c r="C52" s="8"/>
      <c r="D52" s="8"/>
      <c r="E52" s="8"/>
      <c r="F52" s="8"/>
      <c r="G52" s="8"/>
      <c r="H52" s="8"/>
      <c r="I52" s="52"/>
      <c r="J52" s="8"/>
      <c r="K52" s="8"/>
      <c r="L52" s="8"/>
      <c r="M52" s="8"/>
      <c r="N52" s="8"/>
      <c r="O52" s="8"/>
      <c r="P52" s="8"/>
      <c r="Q52" s="8"/>
      <c r="R52" s="52"/>
      <c r="S52" s="8"/>
      <c r="T52" s="8"/>
      <c r="U52" s="20">
        <f t="shared" si="3"/>
        <v>0</v>
      </c>
      <c r="V52" s="59">
        <f>'9thR'!V52</f>
        <v>0</v>
      </c>
      <c r="W52" s="2">
        <f>IF(B52&lt;&gt;"",'9thR'!W52+X52,0)</f>
        <v>0</v>
      </c>
      <c r="X52" s="2">
        <f t="shared" si="2"/>
        <v>0</v>
      </c>
    </row>
    <row r="53" spans="1:24" x14ac:dyDescent="0.35">
      <c r="A53">
        <v>47</v>
      </c>
      <c r="B53" s="60">
        <f>'9thR'!B53</f>
        <v>0</v>
      </c>
      <c r="C53" s="8"/>
      <c r="D53" s="8"/>
      <c r="E53" s="8"/>
      <c r="F53" s="8"/>
      <c r="G53" s="8"/>
      <c r="H53" s="8"/>
      <c r="I53" s="52"/>
      <c r="J53" s="8"/>
      <c r="K53" s="8"/>
      <c r="L53" s="8"/>
      <c r="M53" s="8"/>
      <c r="N53" s="8"/>
      <c r="O53" s="8"/>
      <c r="P53" s="8"/>
      <c r="Q53" s="8"/>
      <c r="R53" s="52"/>
      <c r="S53" s="8"/>
      <c r="T53" s="8"/>
      <c r="U53" s="20">
        <f t="shared" si="3"/>
        <v>0</v>
      </c>
      <c r="V53" s="59">
        <f>'9thR'!V53</f>
        <v>0</v>
      </c>
      <c r="W53" s="2">
        <f>IF(B53&lt;&gt;"",'9thR'!W53+X53,0)</f>
        <v>0</v>
      </c>
      <c r="X53" s="2">
        <f t="shared" si="2"/>
        <v>0</v>
      </c>
    </row>
    <row r="54" spans="1:24" x14ac:dyDescent="0.35">
      <c r="A54">
        <v>48</v>
      </c>
      <c r="B54" s="60">
        <f>'9thR'!B54</f>
        <v>0</v>
      </c>
      <c r="C54" s="8"/>
      <c r="D54" s="8"/>
      <c r="E54" s="8"/>
      <c r="F54" s="8"/>
      <c r="G54" s="8"/>
      <c r="H54" s="8"/>
      <c r="I54" s="52"/>
      <c r="J54" s="8"/>
      <c r="K54" s="8"/>
      <c r="L54" s="8"/>
      <c r="M54" s="8"/>
      <c r="N54" s="8"/>
      <c r="O54" s="8"/>
      <c r="P54" s="8"/>
      <c r="Q54" s="8"/>
      <c r="R54" s="52"/>
      <c r="S54" s="8"/>
      <c r="T54" s="8"/>
      <c r="U54" s="20">
        <f t="shared" si="3"/>
        <v>0</v>
      </c>
      <c r="V54" s="59">
        <f>'9thR'!V54</f>
        <v>0</v>
      </c>
      <c r="W54" s="2">
        <f>IF(B54&lt;&gt;"",'9thR'!W54+X54,0)</f>
        <v>0</v>
      </c>
      <c r="X54" s="2">
        <f t="shared" si="2"/>
        <v>0</v>
      </c>
    </row>
    <row r="55" spans="1:24" x14ac:dyDescent="0.35">
      <c r="A55">
        <v>49</v>
      </c>
      <c r="B55" s="60">
        <f>'9thR'!B55</f>
        <v>0</v>
      </c>
      <c r="C55" s="8"/>
      <c r="D55" s="8"/>
      <c r="E55" s="8"/>
      <c r="F55" s="8"/>
      <c r="G55" s="8"/>
      <c r="H55" s="8"/>
      <c r="I55" s="52"/>
      <c r="J55" s="8"/>
      <c r="K55" s="8"/>
      <c r="L55" s="8"/>
      <c r="M55" s="8"/>
      <c r="N55" s="8"/>
      <c r="O55" s="8"/>
      <c r="P55" s="8"/>
      <c r="Q55" s="8"/>
      <c r="R55" s="52"/>
      <c r="S55" s="8"/>
      <c r="T55" s="8"/>
      <c r="U55" s="20">
        <f t="shared" si="3"/>
        <v>0</v>
      </c>
      <c r="V55" s="59">
        <f>'9thR'!V55</f>
        <v>0</v>
      </c>
      <c r="W55" s="2">
        <f>IF(B55&lt;&gt;"",'9thR'!W55+X55,0)</f>
        <v>0</v>
      </c>
      <c r="X55" s="2">
        <f t="shared" si="2"/>
        <v>0</v>
      </c>
    </row>
    <row r="56" spans="1:24" x14ac:dyDescent="0.35">
      <c r="A56">
        <v>50</v>
      </c>
      <c r="B56" s="60">
        <f>'9thR'!B56</f>
        <v>0</v>
      </c>
      <c r="C56" s="8"/>
      <c r="D56" s="8"/>
      <c r="E56" s="8"/>
      <c r="F56" s="8"/>
      <c r="G56" s="8"/>
      <c r="H56" s="8"/>
      <c r="I56" s="52"/>
      <c r="J56" s="8"/>
      <c r="K56" s="8"/>
      <c r="L56" s="8"/>
      <c r="M56" s="8"/>
      <c r="N56" s="8"/>
      <c r="O56" s="8"/>
      <c r="P56" s="8"/>
      <c r="Q56" s="8"/>
      <c r="R56" s="52"/>
      <c r="S56" s="8"/>
      <c r="T56" s="8"/>
      <c r="U56" s="20">
        <f t="shared" si="3"/>
        <v>0</v>
      </c>
      <c r="V56" s="59">
        <f>'9thR'!V56</f>
        <v>0</v>
      </c>
      <c r="W56" s="2">
        <f>IF(B56&lt;&gt;"",'9thR'!W56+X56,0)</f>
        <v>0</v>
      </c>
      <c r="X56" s="2">
        <f t="shared" si="2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password="8319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210" priority="153" operator="equal">
      <formula>0</formula>
    </cfRule>
  </conditionalFormatting>
  <conditionalFormatting sqref="C7:C56 F7:F56 L7:L56 O7:O56">
    <cfRule type="cellIs" dxfId="1209" priority="74" operator="greaterThan">
      <formula>5</formula>
    </cfRule>
    <cfRule type="cellIs" dxfId="1208" priority="75" operator="equal">
      <formula>5</formula>
    </cfRule>
    <cfRule type="cellIs" dxfId="1207" priority="76" operator="equal">
      <formula>3</formula>
    </cfRule>
    <cfRule type="cellIs" dxfId="1206" priority="77" operator="equal">
      <formula>2</formula>
    </cfRule>
  </conditionalFormatting>
  <conditionalFormatting sqref="C7:T37">
    <cfRule type="containsBlanks" dxfId="1205" priority="9">
      <formula>LEN(TRIM(C7))=0</formula>
    </cfRule>
  </conditionalFormatting>
  <conditionalFormatting sqref="D7:E56 M7:N56">
    <cfRule type="cellIs" dxfId="1204" priority="69" operator="greaterThan">
      <formula>4</formula>
    </cfRule>
    <cfRule type="cellIs" dxfId="1203" priority="70" operator="equal">
      <formula>4</formula>
    </cfRule>
    <cfRule type="cellIs" dxfId="1202" priority="71" operator="equal">
      <formula>2</formula>
    </cfRule>
    <cfRule type="cellIs" dxfId="1201" priority="72" operator="equal">
      <formula>1</formula>
    </cfRule>
  </conditionalFormatting>
  <conditionalFormatting sqref="G7:K56">
    <cfRule type="cellIs" dxfId="1200" priority="35" operator="greaterThan">
      <formula>4</formula>
    </cfRule>
    <cfRule type="cellIs" dxfId="1199" priority="36" operator="equal">
      <formula>4</formula>
    </cfRule>
    <cfRule type="cellIs" dxfId="1198" priority="37" operator="equal">
      <formula>2</formula>
    </cfRule>
    <cfRule type="cellIs" dxfId="1197" priority="38" operator="equal">
      <formula>1</formula>
    </cfRule>
  </conditionalFormatting>
  <conditionalFormatting sqref="P7:T56">
    <cfRule type="cellIs" dxfId="1196" priority="1" operator="greaterThan">
      <formula>4</formula>
    </cfRule>
    <cfRule type="cellIs" dxfId="1195" priority="2" operator="equal">
      <formula>4</formula>
    </cfRule>
    <cfRule type="cellIs" dxfId="1194" priority="3" operator="equal">
      <formula>2</formula>
    </cfRule>
    <cfRule type="cellIs" dxfId="1193" priority="4" operator="equal">
      <formula>1</formula>
    </cfRule>
  </conditionalFormatting>
  <conditionalFormatting sqref="U38:U57">
    <cfRule type="cellIs" dxfId="1192" priority="79" operator="equal">
      <formula>0</formula>
    </cfRule>
  </conditionalFormatting>
  <conditionalFormatting sqref="U7:V37 V38:V56">
    <cfRule type="cellIs" dxfId="1191" priority="122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topLeftCell="B1" workbookViewId="0">
      <selection activeCell="C2" sqref="C2:T2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35" t="s">
        <v>89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'10thR'!B7</f>
        <v>NIKO ROSTOHAR</v>
      </c>
      <c r="C7" s="52">
        <v>5</v>
      </c>
      <c r="D7" s="52">
        <v>4</v>
      </c>
      <c r="E7" s="52">
        <v>5</v>
      </c>
      <c r="F7" s="52">
        <v>4</v>
      </c>
      <c r="G7" s="52">
        <v>7</v>
      </c>
      <c r="H7" s="52">
        <v>4</v>
      </c>
      <c r="I7" s="52">
        <v>3</v>
      </c>
      <c r="J7" s="52">
        <v>9</v>
      </c>
      <c r="K7" s="52">
        <v>3</v>
      </c>
      <c r="L7" s="52">
        <v>5</v>
      </c>
      <c r="M7" s="52">
        <v>3</v>
      </c>
      <c r="N7" s="52">
        <v>4</v>
      </c>
      <c r="O7" s="52">
        <v>5</v>
      </c>
      <c r="P7" s="52">
        <v>5</v>
      </c>
      <c r="Q7" s="52">
        <v>5</v>
      </c>
      <c r="R7" s="52">
        <v>6</v>
      </c>
      <c r="S7" s="52">
        <v>6</v>
      </c>
      <c r="T7" s="52">
        <v>3</v>
      </c>
      <c r="U7" s="20">
        <f t="shared" ref="U7:U37" si="0">SUM(C7:T7)</f>
        <v>86</v>
      </c>
      <c r="V7" s="20">
        <f>'10thR'!V7</f>
        <v>14.5</v>
      </c>
      <c r="W7" s="2">
        <f>IF(B7&lt;&gt;"",'10thR'!W7+X7,0)</f>
        <v>11</v>
      </c>
      <c r="X7" s="2">
        <f t="shared" ref="X7:X35" si="1">IF(U7&gt;0,1,0)</f>
        <v>1</v>
      </c>
    </row>
    <row r="8" spans="1:24" x14ac:dyDescent="0.35">
      <c r="A8">
        <v>2</v>
      </c>
      <c r="B8" s="36" t="str">
        <f>'10thR'!B8</f>
        <v>ANDREJA ROSTOHAR</v>
      </c>
      <c r="C8" s="52">
        <v>4</v>
      </c>
      <c r="D8" s="52">
        <v>3</v>
      </c>
      <c r="E8" s="52">
        <v>6</v>
      </c>
      <c r="F8" s="52">
        <v>4</v>
      </c>
      <c r="G8" s="52">
        <v>7</v>
      </c>
      <c r="H8" s="52">
        <v>4</v>
      </c>
      <c r="I8" s="52">
        <v>8</v>
      </c>
      <c r="J8" s="52">
        <v>5</v>
      </c>
      <c r="K8" s="52">
        <v>4</v>
      </c>
      <c r="L8" s="52">
        <v>5</v>
      </c>
      <c r="M8" s="52">
        <v>4</v>
      </c>
      <c r="N8" s="52">
        <v>3</v>
      </c>
      <c r="O8" s="52">
        <v>4</v>
      </c>
      <c r="P8" s="52">
        <v>6</v>
      </c>
      <c r="Q8" s="52">
        <v>5</v>
      </c>
      <c r="R8" s="52">
        <v>4</v>
      </c>
      <c r="S8" s="52">
        <v>5</v>
      </c>
      <c r="T8" s="52">
        <v>3</v>
      </c>
      <c r="U8" s="20">
        <f t="shared" si="0"/>
        <v>84</v>
      </c>
      <c r="V8" s="20">
        <f>'10thR'!V8</f>
        <v>16.399999999999999</v>
      </c>
      <c r="W8" s="2">
        <f>IF(B8&lt;&gt;"",'10thR'!W8+X8,0)</f>
        <v>10</v>
      </c>
      <c r="X8" s="2">
        <f t="shared" si="1"/>
        <v>1</v>
      </c>
    </row>
    <row r="9" spans="1:24" x14ac:dyDescent="0.35">
      <c r="A9">
        <v>3</v>
      </c>
      <c r="B9" s="36" t="str">
        <f>'10thR'!B9</f>
        <v>EMIL TAVČAR</v>
      </c>
      <c r="C9" s="52">
        <v>7</v>
      </c>
      <c r="D9" s="52">
        <v>7</v>
      </c>
      <c r="E9" s="52">
        <v>9</v>
      </c>
      <c r="F9" s="52">
        <v>6</v>
      </c>
      <c r="G9" s="52">
        <v>6</v>
      </c>
      <c r="H9" s="52">
        <v>5</v>
      </c>
      <c r="I9" s="52">
        <v>3</v>
      </c>
      <c r="J9" s="52">
        <v>9</v>
      </c>
      <c r="K9" s="52">
        <v>5</v>
      </c>
      <c r="L9" s="52">
        <v>9</v>
      </c>
      <c r="M9" s="52">
        <v>5</v>
      </c>
      <c r="N9" s="52">
        <v>4</v>
      </c>
      <c r="O9" s="52">
        <v>5</v>
      </c>
      <c r="P9" s="52">
        <v>7</v>
      </c>
      <c r="Q9" s="52">
        <v>9</v>
      </c>
      <c r="R9" s="52">
        <v>9</v>
      </c>
      <c r="S9" s="52">
        <v>7</v>
      </c>
      <c r="T9" s="52">
        <v>4</v>
      </c>
      <c r="U9" s="20">
        <f t="shared" si="0"/>
        <v>116</v>
      </c>
      <c r="V9" s="20">
        <f>'10thR'!V9</f>
        <v>32.299999999999997</v>
      </c>
      <c r="W9" s="2">
        <f>IF(B9&lt;&gt;"",'10thR'!W9+X9,0)</f>
        <v>8</v>
      </c>
      <c r="X9" s="2">
        <f t="shared" si="1"/>
        <v>1</v>
      </c>
    </row>
    <row r="10" spans="1:24" x14ac:dyDescent="0.35">
      <c r="A10">
        <v>4</v>
      </c>
      <c r="B10" s="36" t="str">
        <f>'10thR'!B10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'10thR'!V10</f>
        <v>30.8</v>
      </c>
      <c r="W10" s="2">
        <f>IF(B10&lt;&gt;"",'10thR'!W10+X10,0)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'10thR'!B11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'10thR'!V11</f>
        <v>32.200000000000003</v>
      </c>
      <c r="W11" s="2">
        <f>IF(B11&lt;&gt;"",'10thR'!W11+X11,0)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'10thR'!B12</f>
        <v>BOJAN LAZAR</v>
      </c>
      <c r="C12" s="52">
        <v>9</v>
      </c>
      <c r="D12" s="52">
        <v>4</v>
      </c>
      <c r="E12" s="52">
        <v>4</v>
      </c>
      <c r="F12" s="52">
        <v>6</v>
      </c>
      <c r="G12" s="52">
        <v>6</v>
      </c>
      <c r="H12" s="52">
        <v>3</v>
      </c>
      <c r="I12" s="52">
        <v>5</v>
      </c>
      <c r="J12" s="52">
        <v>6</v>
      </c>
      <c r="K12" s="52">
        <v>3</v>
      </c>
      <c r="L12" s="52">
        <v>6</v>
      </c>
      <c r="M12" s="52">
        <v>6</v>
      </c>
      <c r="N12" s="52">
        <v>6</v>
      </c>
      <c r="O12" s="52">
        <v>4</v>
      </c>
      <c r="P12" s="52">
        <v>5</v>
      </c>
      <c r="Q12" s="52">
        <v>5</v>
      </c>
      <c r="R12" s="52">
        <v>4</v>
      </c>
      <c r="S12" s="52">
        <v>7</v>
      </c>
      <c r="T12" s="52">
        <v>4</v>
      </c>
      <c r="U12" s="20">
        <f t="shared" si="0"/>
        <v>93</v>
      </c>
      <c r="V12" s="20">
        <f>'10thR'!V12</f>
        <v>21.8</v>
      </c>
      <c r="W12" s="2">
        <f>IF(B12&lt;&gt;"",'10thR'!W12+X12,0)</f>
        <v>9</v>
      </c>
      <c r="X12" s="2">
        <f t="shared" si="1"/>
        <v>1</v>
      </c>
    </row>
    <row r="13" spans="1:24" x14ac:dyDescent="0.35">
      <c r="A13">
        <v>7</v>
      </c>
      <c r="B13" s="36" t="str">
        <f>'10thR'!B13</f>
        <v>JANKO KRŽIČ</v>
      </c>
      <c r="C13" s="52">
        <v>5</v>
      </c>
      <c r="D13" s="52">
        <v>5</v>
      </c>
      <c r="E13" s="52">
        <v>5</v>
      </c>
      <c r="F13" s="52">
        <v>9</v>
      </c>
      <c r="G13" s="52">
        <v>7</v>
      </c>
      <c r="H13" s="52">
        <v>8</v>
      </c>
      <c r="I13" s="52">
        <v>5</v>
      </c>
      <c r="J13" s="52">
        <v>7</v>
      </c>
      <c r="K13" s="52">
        <v>4</v>
      </c>
      <c r="L13" s="52">
        <v>5</v>
      </c>
      <c r="M13" s="52">
        <v>3</v>
      </c>
      <c r="N13" s="52">
        <v>5</v>
      </c>
      <c r="O13" s="52">
        <v>7</v>
      </c>
      <c r="P13" s="52">
        <v>5</v>
      </c>
      <c r="Q13" s="52">
        <v>6</v>
      </c>
      <c r="R13" s="52">
        <v>3</v>
      </c>
      <c r="S13" s="52">
        <v>6</v>
      </c>
      <c r="T13" s="52">
        <v>3</v>
      </c>
      <c r="U13" s="20">
        <f t="shared" si="0"/>
        <v>98</v>
      </c>
      <c r="V13" s="20">
        <f>'10thR'!V13</f>
        <v>32.799999999999997</v>
      </c>
      <c r="W13" s="2">
        <f>IF(B13&lt;&gt;"",'10thR'!W13+X13,0)</f>
        <v>10</v>
      </c>
      <c r="X13" s="2">
        <f t="shared" si="1"/>
        <v>1</v>
      </c>
    </row>
    <row r="14" spans="1:24" x14ac:dyDescent="0.35">
      <c r="A14">
        <v>8</v>
      </c>
      <c r="B14" s="36" t="str">
        <f>'10thR'!B14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20">
        <f t="shared" si="0"/>
        <v>0</v>
      </c>
      <c r="V14" s="20">
        <f>'10thR'!V14</f>
        <v>44.7</v>
      </c>
      <c r="W14" s="2">
        <f>IF(B14&lt;&gt;"",'10thR'!W14+X14,0)</f>
        <v>7</v>
      </c>
      <c r="X14" s="2">
        <f t="shared" si="1"/>
        <v>0</v>
      </c>
    </row>
    <row r="15" spans="1:24" x14ac:dyDescent="0.35">
      <c r="A15">
        <v>9</v>
      </c>
      <c r="B15" s="36" t="str">
        <f>'10thR'!B15</f>
        <v>MARINA RAVNIKAR</v>
      </c>
      <c r="C15" s="52">
        <v>6</v>
      </c>
      <c r="D15" s="52">
        <v>4</v>
      </c>
      <c r="E15" s="52">
        <v>4</v>
      </c>
      <c r="F15" s="52">
        <v>4</v>
      </c>
      <c r="G15" s="52">
        <v>6</v>
      </c>
      <c r="H15" s="52">
        <v>6</v>
      </c>
      <c r="I15" s="52">
        <v>4</v>
      </c>
      <c r="J15" s="52">
        <v>9</v>
      </c>
      <c r="K15" s="52">
        <v>4</v>
      </c>
      <c r="L15" s="52">
        <v>6</v>
      </c>
      <c r="M15" s="52">
        <v>5</v>
      </c>
      <c r="N15" s="52">
        <v>5</v>
      </c>
      <c r="O15" s="52">
        <v>6</v>
      </c>
      <c r="P15" s="52">
        <v>6</v>
      </c>
      <c r="Q15" s="52">
        <v>6</v>
      </c>
      <c r="R15" s="52">
        <v>5</v>
      </c>
      <c r="S15" s="52">
        <v>9</v>
      </c>
      <c r="T15" s="52">
        <v>3</v>
      </c>
      <c r="U15" s="20">
        <f t="shared" si="0"/>
        <v>98</v>
      </c>
      <c r="V15" s="20">
        <f>'10thR'!V15</f>
        <v>18.8</v>
      </c>
      <c r="W15" s="2">
        <f>IF(B15&lt;&gt;"",'10thR'!W15+X15,0)</f>
        <v>7</v>
      </c>
      <c r="X15" s="2">
        <f t="shared" si="1"/>
        <v>1</v>
      </c>
    </row>
    <row r="16" spans="1:24" x14ac:dyDescent="0.35">
      <c r="A16">
        <v>10</v>
      </c>
      <c r="B16" s="36" t="str">
        <f>'10thR'!B16</f>
        <v>CVETKA BURJA</v>
      </c>
      <c r="C16" s="52">
        <v>7</v>
      </c>
      <c r="D16" s="52">
        <v>4</v>
      </c>
      <c r="E16" s="52">
        <v>5</v>
      </c>
      <c r="F16" s="52">
        <v>5</v>
      </c>
      <c r="G16" s="52">
        <v>6</v>
      </c>
      <c r="H16" s="52">
        <v>9</v>
      </c>
      <c r="I16" s="52">
        <v>8</v>
      </c>
      <c r="J16" s="52">
        <v>6</v>
      </c>
      <c r="K16" s="52">
        <v>3</v>
      </c>
      <c r="L16" s="52">
        <v>6</v>
      </c>
      <c r="M16" s="52">
        <v>5</v>
      </c>
      <c r="N16" s="52">
        <v>5</v>
      </c>
      <c r="O16" s="52">
        <v>5</v>
      </c>
      <c r="P16" s="52">
        <v>6</v>
      </c>
      <c r="Q16" s="52">
        <v>7</v>
      </c>
      <c r="R16" s="52">
        <v>3</v>
      </c>
      <c r="S16" s="52">
        <v>5</v>
      </c>
      <c r="T16" s="52">
        <v>3</v>
      </c>
      <c r="U16" s="20">
        <f t="shared" si="0"/>
        <v>98</v>
      </c>
      <c r="V16" s="20">
        <f>'10thR'!V16</f>
        <v>32.799999999999997</v>
      </c>
      <c r="W16" s="2">
        <f>IF(B16&lt;&gt;"",'10thR'!W16+X16,0)</f>
        <v>7</v>
      </c>
      <c r="X16" s="2">
        <f t="shared" si="1"/>
        <v>1</v>
      </c>
    </row>
    <row r="17" spans="1:24" x14ac:dyDescent="0.35">
      <c r="A17">
        <v>11</v>
      </c>
      <c r="B17" s="36" t="str">
        <f>'10thR'!B17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0"/>
        <v>0</v>
      </c>
      <c r="V17" s="20">
        <f>'10thR'!V17</f>
        <v>31.9</v>
      </c>
      <c r="W17" s="2">
        <f>IF(B17&lt;&gt;"",'10thR'!W17+X17,0)</f>
        <v>5</v>
      </c>
      <c r="X17" s="2">
        <f t="shared" si="1"/>
        <v>0</v>
      </c>
    </row>
    <row r="18" spans="1:24" x14ac:dyDescent="0.35">
      <c r="A18">
        <v>12</v>
      </c>
      <c r="B18" s="36" t="str">
        <f>'10thR'!B18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0"/>
        <v>0</v>
      </c>
      <c r="V18" s="20">
        <f>'10thR'!V18</f>
        <v>20.399999999999999</v>
      </c>
      <c r="W18" s="2">
        <f>IF(B18&lt;&gt;"",'10thR'!W18+X18,0)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'10thR'!B19</f>
        <v>VITO ŠMIT</v>
      </c>
      <c r="C19" s="52">
        <v>6</v>
      </c>
      <c r="D19" s="52">
        <v>4</v>
      </c>
      <c r="E19" s="52">
        <v>5</v>
      </c>
      <c r="F19" s="52">
        <v>5</v>
      </c>
      <c r="G19" s="52">
        <v>5</v>
      </c>
      <c r="H19" s="52">
        <v>5</v>
      </c>
      <c r="I19" s="52">
        <v>6</v>
      </c>
      <c r="J19" s="52">
        <v>5</v>
      </c>
      <c r="K19" s="52">
        <v>3</v>
      </c>
      <c r="L19" s="52">
        <v>5</v>
      </c>
      <c r="M19" s="52">
        <v>4</v>
      </c>
      <c r="N19" s="52">
        <v>4</v>
      </c>
      <c r="O19" s="52">
        <v>6</v>
      </c>
      <c r="P19" s="52">
        <v>6</v>
      </c>
      <c r="Q19" s="52">
        <v>7</v>
      </c>
      <c r="R19" s="52">
        <v>4</v>
      </c>
      <c r="S19" s="52">
        <v>5</v>
      </c>
      <c r="T19" s="52">
        <v>4</v>
      </c>
      <c r="U19" s="20">
        <f t="shared" si="0"/>
        <v>89</v>
      </c>
      <c r="V19" s="20">
        <f>'10thR'!V19</f>
        <v>15.1</v>
      </c>
      <c r="W19" s="2">
        <f>IF(B19&lt;&gt;"",'10thR'!W19+X19,0)</f>
        <v>9</v>
      </c>
      <c r="X19" s="2">
        <f t="shared" si="1"/>
        <v>1</v>
      </c>
    </row>
    <row r="20" spans="1:24" x14ac:dyDescent="0.35">
      <c r="A20">
        <v>14</v>
      </c>
      <c r="B20" s="36" t="str">
        <f>'10thR'!B20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0"/>
        <v>0</v>
      </c>
      <c r="V20" s="20">
        <f>'10thR'!V20</f>
        <v>31.8</v>
      </c>
      <c r="W20" s="2">
        <f>IF(B20&lt;&gt;"",'10thR'!W20+X20,0)</f>
        <v>4</v>
      </c>
      <c r="X20" s="2">
        <f t="shared" si="1"/>
        <v>0</v>
      </c>
    </row>
    <row r="21" spans="1:24" x14ac:dyDescent="0.35">
      <c r="A21">
        <v>15</v>
      </c>
      <c r="B21" s="36" t="str">
        <f>'10thR'!B21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0"/>
        <v>0</v>
      </c>
      <c r="V21" s="20">
        <f>'10thR'!V21</f>
        <v>20.399999999999999</v>
      </c>
      <c r="W21" s="2">
        <f>IF(B21&lt;&gt;"",'10thR'!W21+X21,0)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'10thR'!B22</f>
        <v>BOŽA ČUK</v>
      </c>
      <c r="C22" s="52">
        <v>9</v>
      </c>
      <c r="D22" s="52">
        <v>6</v>
      </c>
      <c r="E22" s="52">
        <v>4</v>
      </c>
      <c r="F22" s="52">
        <v>6</v>
      </c>
      <c r="G22" s="52">
        <v>7</v>
      </c>
      <c r="H22" s="52">
        <v>6</v>
      </c>
      <c r="I22" s="52">
        <v>5</v>
      </c>
      <c r="J22" s="52">
        <v>6</v>
      </c>
      <c r="K22" s="52">
        <v>4</v>
      </c>
      <c r="L22" s="52">
        <v>7</v>
      </c>
      <c r="M22" s="52">
        <v>4</v>
      </c>
      <c r="N22" s="52">
        <v>5</v>
      </c>
      <c r="O22" s="52">
        <v>6</v>
      </c>
      <c r="P22" s="52">
        <v>9</v>
      </c>
      <c r="Q22" s="52">
        <v>8</v>
      </c>
      <c r="R22" s="52">
        <v>4</v>
      </c>
      <c r="S22" s="52">
        <v>8</v>
      </c>
      <c r="T22" s="52">
        <v>4</v>
      </c>
      <c r="U22" s="20">
        <f t="shared" si="0"/>
        <v>108</v>
      </c>
      <c r="V22" s="20">
        <f>'10thR'!V22</f>
        <v>30.8</v>
      </c>
      <c r="W22" s="2">
        <f>IF(B22&lt;&gt;"",'10thR'!W22+X22,0)</f>
        <v>4</v>
      </c>
      <c r="X22" s="2">
        <f t="shared" si="1"/>
        <v>1</v>
      </c>
    </row>
    <row r="23" spans="1:24" x14ac:dyDescent="0.35">
      <c r="A23">
        <v>17</v>
      </c>
      <c r="B23" s="36" t="str">
        <f>'10thR'!B23</f>
        <v>VASJA BAJC</v>
      </c>
      <c r="C23" s="52">
        <v>5</v>
      </c>
      <c r="D23" s="52">
        <v>4</v>
      </c>
      <c r="E23" s="52">
        <v>4</v>
      </c>
      <c r="F23" s="52">
        <v>7</v>
      </c>
      <c r="G23" s="52">
        <v>7</v>
      </c>
      <c r="H23" s="52">
        <v>4</v>
      </c>
      <c r="I23" s="52">
        <v>5</v>
      </c>
      <c r="J23" s="52">
        <v>6</v>
      </c>
      <c r="K23" s="52">
        <v>3</v>
      </c>
      <c r="L23" s="52">
        <v>6</v>
      </c>
      <c r="M23" s="52">
        <v>9</v>
      </c>
      <c r="N23" s="52">
        <v>3</v>
      </c>
      <c r="O23" s="52">
        <v>5</v>
      </c>
      <c r="P23" s="52">
        <v>4</v>
      </c>
      <c r="Q23" s="52">
        <v>4</v>
      </c>
      <c r="R23" s="52">
        <v>4</v>
      </c>
      <c r="S23" s="52">
        <v>5</v>
      </c>
      <c r="T23" s="52">
        <v>3</v>
      </c>
      <c r="U23" s="20">
        <f t="shared" si="0"/>
        <v>88</v>
      </c>
      <c r="V23" s="20">
        <f>'10thR'!V23</f>
        <v>13.2</v>
      </c>
      <c r="W23" s="2">
        <f>IF(B23&lt;&gt;"",'10thR'!W23+X23,0)</f>
        <v>4</v>
      </c>
      <c r="X23" s="2">
        <f t="shared" si="1"/>
        <v>1</v>
      </c>
    </row>
    <row r="24" spans="1:24" x14ac:dyDescent="0.35">
      <c r="A24">
        <v>18</v>
      </c>
      <c r="B24" s="36" t="str">
        <f>'10thR'!B24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0"/>
        <v>0</v>
      </c>
      <c r="V24" s="20">
        <f>'10thR'!V24</f>
        <v>14.6</v>
      </c>
      <c r="W24" s="2">
        <f>IF(B24&lt;&gt;"",'10thR'!W24+X24,0)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'10thR'!B25</f>
        <v>FRANCI KUNŠIČ</v>
      </c>
      <c r="C25" s="52">
        <v>7</v>
      </c>
      <c r="D25" s="52">
        <v>5</v>
      </c>
      <c r="E25" s="52">
        <v>4</v>
      </c>
      <c r="F25" s="52">
        <v>8</v>
      </c>
      <c r="G25" s="52">
        <v>6</v>
      </c>
      <c r="H25" s="52">
        <v>5</v>
      </c>
      <c r="I25" s="52">
        <v>3</v>
      </c>
      <c r="J25" s="52">
        <v>9</v>
      </c>
      <c r="K25" s="52">
        <v>4</v>
      </c>
      <c r="L25" s="52">
        <v>8</v>
      </c>
      <c r="M25" s="52">
        <v>6</v>
      </c>
      <c r="N25" s="52">
        <v>8</v>
      </c>
      <c r="O25" s="52">
        <v>6</v>
      </c>
      <c r="P25" s="52">
        <v>4</v>
      </c>
      <c r="Q25" s="52">
        <v>8</v>
      </c>
      <c r="R25" s="52">
        <v>5</v>
      </c>
      <c r="S25" s="52">
        <v>5</v>
      </c>
      <c r="T25" s="52">
        <v>5</v>
      </c>
      <c r="U25" s="20">
        <f t="shared" si="0"/>
        <v>106</v>
      </c>
      <c r="V25" s="20">
        <f>'10thR'!V25</f>
        <v>22</v>
      </c>
      <c r="W25" s="2">
        <f>IF(B25&lt;&gt;"",'10thR'!W25+X25,0)</f>
        <v>4</v>
      </c>
      <c r="X25" s="2">
        <f t="shared" si="1"/>
        <v>1</v>
      </c>
    </row>
    <row r="26" spans="1:24" x14ac:dyDescent="0.35">
      <c r="A26">
        <v>20</v>
      </c>
      <c r="B26" s="36" t="str">
        <f>'10thR'!B26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0"/>
        <v>0</v>
      </c>
      <c r="V26" s="20">
        <f>'10thR'!V26</f>
        <v>54</v>
      </c>
      <c r="W26" s="2">
        <f>IF(B26&lt;&gt;"",'10thR'!W26+X26,0)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'10thR'!B27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0"/>
        <v>0</v>
      </c>
      <c r="V27" s="20">
        <f>'10thR'!V27</f>
        <v>12.3</v>
      </c>
      <c r="W27" s="2">
        <f>IF(B27&lt;&gt;"",'10thR'!W27+X27,0)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'10thR'!B28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0"/>
        <v>0</v>
      </c>
      <c r="V28" s="20">
        <f>'10thR'!V28</f>
        <v>54</v>
      </c>
      <c r="W28" s="2">
        <f>IF(B28&lt;&gt;"",'10thR'!W28+X28,0)</f>
        <v>3</v>
      </c>
      <c r="X28" s="2">
        <f t="shared" si="1"/>
        <v>0</v>
      </c>
    </row>
    <row r="29" spans="1:24" x14ac:dyDescent="0.35">
      <c r="A29">
        <v>23</v>
      </c>
      <c r="B29" s="36" t="str">
        <f>'10thR'!B29</f>
        <v>NIKA ZALAZNIK</v>
      </c>
      <c r="C29" s="52">
        <v>9</v>
      </c>
      <c r="D29" s="52">
        <v>5</v>
      </c>
      <c r="E29" s="52">
        <v>6</v>
      </c>
      <c r="F29" s="52">
        <v>7</v>
      </c>
      <c r="G29" s="52">
        <v>9</v>
      </c>
      <c r="H29" s="52">
        <v>7</v>
      </c>
      <c r="I29" s="52">
        <v>4</v>
      </c>
      <c r="J29" s="52">
        <v>7</v>
      </c>
      <c r="K29" s="52">
        <v>3</v>
      </c>
      <c r="L29" s="52">
        <v>7</v>
      </c>
      <c r="M29" s="52">
        <v>4</v>
      </c>
      <c r="N29" s="52">
        <v>6</v>
      </c>
      <c r="O29" s="52">
        <v>8</v>
      </c>
      <c r="P29" s="52">
        <v>6</v>
      </c>
      <c r="Q29" s="52">
        <v>5</v>
      </c>
      <c r="R29" s="52">
        <v>5</v>
      </c>
      <c r="S29" s="52">
        <v>9</v>
      </c>
      <c r="T29" s="52">
        <v>2</v>
      </c>
      <c r="U29" s="20">
        <f t="shared" si="0"/>
        <v>109</v>
      </c>
      <c r="V29" s="20">
        <f>'10thR'!V29</f>
        <v>46</v>
      </c>
      <c r="W29" s="2">
        <f>IF(B29&lt;&gt;"",'10thR'!W29+X29,0)</f>
        <v>4</v>
      </c>
      <c r="X29" s="2">
        <f t="shared" si="1"/>
        <v>1</v>
      </c>
    </row>
    <row r="30" spans="1:24" x14ac:dyDescent="0.35">
      <c r="A30">
        <v>24</v>
      </c>
      <c r="B30" s="36" t="str">
        <f>'10thR'!B30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0"/>
        <v>0</v>
      </c>
      <c r="V30" s="20">
        <f>'10thR'!V30</f>
        <v>20</v>
      </c>
      <c r="W30" s="2">
        <f>IF(B30&lt;&gt;"",'10thR'!W30+X30,0)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'10thR'!B31</f>
        <v>ANDREJ REBOLJ</v>
      </c>
      <c r="C31" s="52">
        <v>6</v>
      </c>
      <c r="D31" s="52">
        <v>5</v>
      </c>
      <c r="E31" s="52">
        <v>5</v>
      </c>
      <c r="F31" s="52">
        <v>4</v>
      </c>
      <c r="G31" s="52">
        <v>5</v>
      </c>
      <c r="H31" s="52">
        <v>4</v>
      </c>
      <c r="I31" s="52">
        <v>5</v>
      </c>
      <c r="J31" s="52">
        <v>5</v>
      </c>
      <c r="K31" s="52">
        <v>3</v>
      </c>
      <c r="L31" s="52">
        <v>4</v>
      </c>
      <c r="M31" s="52">
        <v>5</v>
      </c>
      <c r="N31" s="52">
        <v>4</v>
      </c>
      <c r="O31" s="52">
        <v>9</v>
      </c>
      <c r="P31" s="52">
        <v>4</v>
      </c>
      <c r="Q31" s="52">
        <v>4</v>
      </c>
      <c r="R31" s="52">
        <v>4</v>
      </c>
      <c r="S31" s="52">
        <v>5</v>
      </c>
      <c r="T31" s="52">
        <v>2</v>
      </c>
      <c r="U31" s="20">
        <f t="shared" si="0"/>
        <v>83</v>
      </c>
      <c r="V31" s="20">
        <f>'10thR'!V31</f>
        <v>18.399999999999999</v>
      </c>
      <c r="W31" s="2">
        <f>IF(B31&lt;&gt;"",'10thR'!W31+X31,0)</f>
        <v>4</v>
      </c>
      <c r="X31" s="2">
        <f t="shared" si="1"/>
        <v>1</v>
      </c>
    </row>
    <row r="32" spans="1:24" x14ac:dyDescent="0.35">
      <c r="A32">
        <v>26</v>
      </c>
      <c r="B32" s="36" t="str">
        <f>'10thR'!B32</f>
        <v>MAJA REBOLJ</v>
      </c>
      <c r="C32" s="52">
        <v>7</v>
      </c>
      <c r="D32" s="52">
        <v>5</v>
      </c>
      <c r="E32" s="52">
        <v>4</v>
      </c>
      <c r="F32" s="52">
        <v>7</v>
      </c>
      <c r="G32" s="52">
        <v>6</v>
      </c>
      <c r="H32" s="52">
        <v>9</v>
      </c>
      <c r="I32" s="52">
        <v>4</v>
      </c>
      <c r="J32" s="52">
        <v>6</v>
      </c>
      <c r="K32" s="52">
        <v>2</v>
      </c>
      <c r="L32" s="52">
        <v>5</v>
      </c>
      <c r="M32" s="52">
        <v>4</v>
      </c>
      <c r="N32" s="52">
        <v>4</v>
      </c>
      <c r="O32" s="52">
        <v>4</v>
      </c>
      <c r="P32" s="52">
        <v>5</v>
      </c>
      <c r="Q32" s="52">
        <v>5</v>
      </c>
      <c r="R32" s="52">
        <v>4</v>
      </c>
      <c r="S32" s="52">
        <v>8</v>
      </c>
      <c r="T32" s="52">
        <v>4</v>
      </c>
      <c r="U32" s="20">
        <f t="shared" si="0"/>
        <v>93</v>
      </c>
      <c r="V32" s="20">
        <f>'10thR'!V32</f>
        <v>25</v>
      </c>
      <c r="W32" s="2">
        <f>IF(B32&lt;&gt;"",'10thR'!W32+X32,0)</f>
        <v>4</v>
      </c>
      <c r="X32" s="2">
        <f t="shared" si="1"/>
        <v>1</v>
      </c>
    </row>
    <row r="33" spans="1:24" x14ac:dyDescent="0.35">
      <c r="A33">
        <v>27</v>
      </c>
      <c r="B33" s="36" t="str">
        <f>'10thR'!B33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0"/>
        <v>0</v>
      </c>
      <c r="V33" s="20">
        <f>'10thR'!V33</f>
        <v>20.2</v>
      </c>
      <c r="W33" s="2">
        <f>IF(B33&lt;&gt;"",'10thR'!W33+X33,0)</f>
        <v>2</v>
      </c>
      <c r="X33" s="2">
        <f t="shared" si="1"/>
        <v>0</v>
      </c>
    </row>
    <row r="34" spans="1:24" x14ac:dyDescent="0.35">
      <c r="A34">
        <v>28</v>
      </c>
      <c r="B34" s="36" t="str">
        <f>'10thR'!B34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0"/>
        <v>0</v>
      </c>
      <c r="V34" s="20">
        <f>'10thR'!V34</f>
        <v>17.100000000000001</v>
      </c>
      <c r="W34" s="2">
        <f>IF(B34&lt;&gt;"",'10thR'!W34+X34,0)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'10thR'!B35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0"/>
        <v>0</v>
      </c>
      <c r="V35" s="20">
        <f>'10thR'!V35</f>
        <v>49.9</v>
      </c>
      <c r="W35" s="2">
        <f>IF(B35&lt;&gt;"",'10thR'!W35+X35,0)</f>
        <v>3</v>
      </c>
      <c r="X35" s="2">
        <f t="shared" si="1"/>
        <v>0</v>
      </c>
    </row>
    <row r="36" spans="1:24" x14ac:dyDescent="0.35">
      <c r="A36">
        <v>30</v>
      </c>
      <c r="B36" s="36" t="str">
        <f>'10thR'!B36</f>
        <v>RADO ZALAZNIK</v>
      </c>
      <c r="C36" s="52">
        <v>7</v>
      </c>
      <c r="D36" s="52">
        <v>5</v>
      </c>
      <c r="E36" s="52">
        <v>4</v>
      </c>
      <c r="F36" s="52">
        <v>7</v>
      </c>
      <c r="G36" s="52">
        <v>9</v>
      </c>
      <c r="H36" s="52">
        <v>9</v>
      </c>
      <c r="I36" s="52">
        <v>4</v>
      </c>
      <c r="J36" s="52">
        <v>4</v>
      </c>
      <c r="K36" s="52">
        <v>4</v>
      </c>
      <c r="L36" s="52">
        <v>5</v>
      </c>
      <c r="M36" s="52">
        <v>4</v>
      </c>
      <c r="N36" s="52">
        <v>6</v>
      </c>
      <c r="O36" s="52">
        <v>6</v>
      </c>
      <c r="P36" s="52">
        <v>7</v>
      </c>
      <c r="Q36" s="52">
        <v>7</v>
      </c>
      <c r="R36" s="52">
        <v>2</v>
      </c>
      <c r="S36" s="52">
        <v>7</v>
      </c>
      <c r="T36" s="52">
        <v>4</v>
      </c>
      <c r="U36" s="20">
        <f t="shared" si="0"/>
        <v>101</v>
      </c>
      <c r="V36" s="20">
        <f>'10thR'!V36</f>
        <v>25.4</v>
      </c>
      <c r="W36" s="2">
        <f>IF(B36&lt;&gt;"",'10thR'!W36+X36,0)</f>
        <v>5</v>
      </c>
      <c r="X36" s="2">
        <f t="shared" ref="X36:X56" si="2">IF(U36&gt;0,1,0)</f>
        <v>1</v>
      </c>
    </row>
    <row r="37" spans="1:24" x14ac:dyDescent="0.35">
      <c r="A37">
        <v>31</v>
      </c>
      <c r="B37" s="36" t="str">
        <f>'10thR'!B37</f>
        <v>SAŠO KRANJC</v>
      </c>
      <c r="C37" s="52">
        <v>4</v>
      </c>
      <c r="D37" s="52">
        <v>3</v>
      </c>
      <c r="E37" s="52">
        <v>4</v>
      </c>
      <c r="F37" s="52">
        <v>4</v>
      </c>
      <c r="G37" s="52">
        <v>4</v>
      </c>
      <c r="H37" s="52">
        <v>5</v>
      </c>
      <c r="I37" s="52">
        <v>3</v>
      </c>
      <c r="J37" s="52">
        <v>4</v>
      </c>
      <c r="K37" s="52">
        <v>4</v>
      </c>
      <c r="L37" s="52">
        <v>6</v>
      </c>
      <c r="M37" s="52">
        <v>4</v>
      </c>
      <c r="N37" s="52">
        <v>5</v>
      </c>
      <c r="O37" s="52">
        <v>7</v>
      </c>
      <c r="P37" s="52">
        <v>5</v>
      </c>
      <c r="Q37" s="52">
        <v>5</v>
      </c>
      <c r="R37" s="52">
        <v>6</v>
      </c>
      <c r="S37" s="52">
        <v>4</v>
      </c>
      <c r="T37" s="52">
        <v>3</v>
      </c>
      <c r="U37" s="20">
        <f t="shared" si="0"/>
        <v>80</v>
      </c>
      <c r="V37" s="20">
        <f>'10thR'!V37</f>
        <v>13.4</v>
      </c>
      <c r="W37" s="2">
        <f>IF(B37&lt;&gt;"",'10thR'!W37+X37,0)</f>
        <v>5</v>
      </c>
      <c r="X37" s="2">
        <f t="shared" si="2"/>
        <v>1</v>
      </c>
    </row>
    <row r="38" spans="1:24" x14ac:dyDescent="0.35">
      <c r="A38">
        <v>32</v>
      </c>
      <c r="B38" s="36" t="str">
        <f>'10thR'!B38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3">SUM(C38:T38)</f>
        <v>0</v>
      </c>
      <c r="V38" s="20">
        <f>'10thR'!V38</f>
        <v>26.9</v>
      </c>
      <c r="W38" s="2">
        <f>IF(B38&lt;&gt;"",'10thR'!W38+X38,0)</f>
        <v>1</v>
      </c>
      <c r="X38" s="2">
        <f t="shared" si="2"/>
        <v>0</v>
      </c>
    </row>
    <row r="39" spans="1:24" x14ac:dyDescent="0.35">
      <c r="A39">
        <v>33</v>
      </c>
      <c r="B39" s="36" t="str">
        <f>'10thR'!B39</f>
        <v>MAJDA LAZAR</v>
      </c>
      <c r="C39" s="52">
        <v>6</v>
      </c>
      <c r="D39" s="52">
        <v>3</v>
      </c>
      <c r="E39" s="52">
        <v>4</v>
      </c>
      <c r="F39" s="52">
        <v>7</v>
      </c>
      <c r="G39" s="52">
        <v>9</v>
      </c>
      <c r="H39" s="52">
        <v>5</v>
      </c>
      <c r="I39" s="52">
        <v>4</v>
      </c>
      <c r="J39" s="52">
        <v>8</v>
      </c>
      <c r="K39" s="52">
        <v>3</v>
      </c>
      <c r="L39" s="52">
        <v>7</v>
      </c>
      <c r="M39" s="52">
        <v>3</v>
      </c>
      <c r="N39" s="52">
        <v>5</v>
      </c>
      <c r="O39" s="52">
        <v>6</v>
      </c>
      <c r="P39" s="52">
        <v>9</v>
      </c>
      <c r="Q39" s="52">
        <v>6</v>
      </c>
      <c r="R39" s="52">
        <v>5</v>
      </c>
      <c r="S39" s="52">
        <v>7</v>
      </c>
      <c r="T39" s="52">
        <v>3</v>
      </c>
      <c r="U39" s="20">
        <f t="shared" si="3"/>
        <v>100</v>
      </c>
      <c r="V39" s="20">
        <f>'10thR'!V39</f>
        <v>29.4</v>
      </c>
      <c r="W39" s="2">
        <f>IF(B39&lt;&gt;"",'10thR'!W39+X39,0)</f>
        <v>3</v>
      </c>
      <c r="X39" s="2">
        <f t="shared" si="2"/>
        <v>1</v>
      </c>
    </row>
    <row r="40" spans="1:24" x14ac:dyDescent="0.35">
      <c r="A40">
        <v>34</v>
      </c>
      <c r="B40" s="36" t="str">
        <f>'10thR'!B40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3"/>
        <v>0</v>
      </c>
      <c r="V40" s="20">
        <f>'10thR'!V40</f>
        <v>20.399999999999999</v>
      </c>
      <c r="W40" s="2">
        <f>IF(B40&lt;&gt;"",'10thR'!W40+X40,0)</f>
        <v>2</v>
      </c>
      <c r="X40" s="2">
        <f t="shared" si="2"/>
        <v>0</v>
      </c>
    </row>
    <row r="41" spans="1:24" x14ac:dyDescent="0.35">
      <c r="A41">
        <v>35</v>
      </c>
      <c r="B41" s="36" t="s">
        <v>90</v>
      </c>
      <c r="C41" s="52">
        <v>6</v>
      </c>
      <c r="D41" s="52">
        <v>6</v>
      </c>
      <c r="E41" s="52">
        <v>4</v>
      </c>
      <c r="F41" s="52">
        <v>6</v>
      </c>
      <c r="G41" s="52">
        <v>6</v>
      </c>
      <c r="H41" s="52">
        <v>5</v>
      </c>
      <c r="I41" s="52">
        <v>5</v>
      </c>
      <c r="J41" s="52">
        <v>4</v>
      </c>
      <c r="K41" s="52">
        <v>3</v>
      </c>
      <c r="L41" s="52">
        <v>9</v>
      </c>
      <c r="M41" s="52">
        <v>4</v>
      </c>
      <c r="N41" s="52">
        <v>5</v>
      </c>
      <c r="O41" s="52">
        <v>5</v>
      </c>
      <c r="P41" s="52">
        <v>5</v>
      </c>
      <c r="Q41" s="52">
        <v>4</v>
      </c>
      <c r="R41" s="52">
        <v>4</v>
      </c>
      <c r="S41" s="52">
        <v>4</v>
      </c>
      <c r="T41" s="52">
        <v>3</v>
      </c>
      <c r="U41" s="20">
        <f t="shared" si="3"/>
        <v>88</v>
      </c>
      <c r="V41" s="20">
        <v>22.8</v>
      </c>
      <c r="W41" s="2">
        <f>IF(B41&lt;&gt;"",'10thR'!W41+X41,0)</f>
        <v>1</v>
      </c>
      <c r="X41" s="2">
        <f t="shared" si="2"/>
        <v>1</v>
      </c>
    </row>
    <row r="42" spans="1:24" x14ac:dyDescent="0.35">
      <c r="A42">
        <v>36</v>
      </c>
      <c r="B42" s="36" t="s">
        <v>91</v>
      </c>
      <c r="C42" s="52">
        <v>7</v>
      </c>
      <c r="D42" s="52">
        <v>4</v>
      </c>
      <c r="E42" s="52">
        <v>4</v>
      </c>
      <c r="F42" s="52">
        <v>5</v>
      </c>
      <c r="G42" s="52">
        <v>7</v>
      </c>
      <c r="H42" s="52">
        <v>8</v>
      </c>
      <c r="I42" s="52">
        <v>5</v>
      </c>
      <c r="J42" s="52">
        <v>7</v>
      </c>
      <c r="K42" s="52">
        <v>4</v>
      </c>
      <c r="L42" s="52">
        <v>7</v>
      </c>
      <c r="M42" s="52">
        <v>3</v>
      </c>
      <c r="N42" s="52">
        <v>4</v>
      </c>
      <c r="O42" s="52">
        <v>4</v>
      </c>
      <c r="P42" s="52">
        <v>6</v>
      </c>
      <c r="Q42" s="52">
        <v>6</v>
      </c>
      <c r="R42" s="52">
        <v>4</v>
      </c>
      <c r="S42" s="52">
        <v>9</v>
      </c>
      <c r="T42" s="52">
        <v>4</v>
      </c>
      <c r="U42" s="20">
        <f t="shared" si="3"/>
        <v>98</v>
      </c>
      <c r="V42" s="20">
        <v>40.5</v>
      </c>
      <c r="W42" s="2">
        <f>IF(B42&lt;&gt;"",'10thR'!W42+X42,0)</f>
        <v>1</v>
      </c>
      <c r="X42" s="2">
        <f t="shared" si="2"/>
        <v>1</v>
      </c>
    </row>
    <row r="43" spans="1:24" x14ac:dyDescent="0.35">
      <c r="A43">
        <v>37</v>
      </c>
      <c r="B43" s="36" t="s">
        <v>92</v>
      </c>
      <c r="C43" s="52">
        <v>9</v>
      </c>
      <c r="D43" s="52">
        <v>6</v>
      </c>
      <c r="E43" s="52">
        <v>5</v>
      </c>
      <c r="F43" s="52">
        <v>9</v>
      </c>
      <c r="G43" s="52">
        <v>9</v>
      </c>
      <c r="H43" s="52">
        <v>3</v>
      </c>
      <c r="I43" s="52">
        <v>5</v>
      </c>
      <c r="J43" s="52">
        <v>9</v>
      </c>
      <c r="K43" s="52">
        <v>4</v>
      </c>
      <c r="L43" s="52">
        <v>8</v>
      </c>
      <c r="M43" s="52">
        <v>4</v>
      </c>
      <c r="N43" s="52">
        <v>5</v>
      </c>
      <c r="O43" s="52">
        <v>5</v>
      </c>
      <c r="P43" s="52">
        <v>5</v>
      </c>
      <c r="Q43" s="52">
        <v>9</v>
      </c>
      <c r="R43" s="52">
        <v>5</v>
      </c>
      <c r="S43" s="52">
        <v>7</v>
      </c>
      <c r="T43" s="52">
        <v>4</v>
      </c>
      <c r="U43" s="20">
        <f t="shared" si="3"/>
        <v>111</v>
      </c>
      <c r="V43" s="20">
        <v>27.1</v>
      </c>
      <c r="W43" s="2">
        <f>IF(B43&lt;&gt;"",'10thR'!W43+X43,0)</f>
        <v>1</v>
      </c>
      <c r="X43" s="2">
        <f t="shared" si="2"/>
        <v>1</v>
      </c>
    </row>
    <row r="44" spans="1:24" x14ac:dyDescent="0.35">
      <c r="A44">
        <v>38</v>
      </c>
      <c r="B44" s="36">
        <v>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>
        <f>'10thR'!V44</f>
        <v>0</v>
      </c>
      <c r="W44" s="2">
        <f>IF(B44&lt;&gt;"",'10thR'!W44+X44,0)</f>
        <v>0</v>
      </c>
      <c r="X44" s="2">
        <f t="shared" si="2"/>
        <v>0</v>
      </c>
    </row>
    <row r="45" spans="1:24" x14ac:dyDescent="0.35">
      <c r="A45">
        <v>39</v>
      </c>
      <c r="B45" s="36">
        <f>'10thR'!B45</f>
        <v>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>
        <f>'10thR'!V45</f>
        <v>0</v>
      </c>
      <c r="W45" s="2">
        <f>IF(B45&lt;&gt;"",'10thR'!W45+X45,0)</f>
        <v>0</v>
      </c>
      <c r="X45" s="2">
        <f t="shared" si="2"/>
        <v>0</v>
      </c>
    </row>
    <row r="46" spans="1:24" x14ac:dyDescent="0.35">
      <c r="A46">
        <v>40</v>
      </c>
      <c r="B46" s="36">
        <f>'10thR'!B46</f>
        <v>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>
        <f>'10thR'!V46</f>
        <v>0</v>
      </c>
      <c r="W46" s="2">
        <f>IF(B46&lt;&gt;"",'10thR'!W46+X46,0)</f>
        <v>0</v>
      </c>
      <c r="X46" s="2">
        <f t="shared" si="2"/>
        <v>0</v>
      </c>
    </row>
    <row r="47" spans="1:24" x14ac:dyDescent="0.35">
      <c r="A47">
        <v>41</v>
      </c>
      <c r="B47" s="36">
        <f>'10thR'!B47</f>
        <v>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>
        <f>'10thR'!V47</f>
        <v>0</v>
      </c>
      <c r="W47" s="2">
        <f>IF(B47&lt;&gt;"",'10thR'!W47+X47,0)</f>
        <v>0</v>
      </c>
      <c r="X47" s="2">
        <f t="shared" si="2"/>
        <v>0</v>
      </c>
    </row>
    <row r="48" spans="1:24" x14ac:dyDescent="0.35">
      <c r="A48">
        <v>42</v>
      </c>
      <c r="B48" s="36">
        <f>'10thR'!B48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>
        <f>'10thR'!V48</f>
        <v>0</v>
      </c>
      <c r="W48" s="2">
        <f>IF(B48&lt;&gt;"",'10thR'!W48+X48,0)</f>
        <v>0</v>
      </c>
      <c r="X48" s="2">
        <f t="shared" si="2"/>
        <v>0</v>
      </c>
    </row>
    <row r="49" spans="1:24" x14ac:dyDescent="0.35">
      <c r="A49">
        <v>43</v>
      </c>
      <c r="B49" s="36">
        <f>'10thR'!B49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>
        <f>'10thR'!V49</f>
        <v>0</v>
      </c>
      <c r="W49" s="2">
        <f>IF(B49&lt;&gt;"",'10thR'!W49+X49,0)</f>
        <v>0</v>
      </c>
      <c r="X49" s="2">
        <f t="shared" si="2"/>
        <v>0</v>
      </c>
    </row>
    <row r="50" spans="1:24" x14ac:dyDescent="0.35">
      <c r="A50">
        <v>44</v>
      </c>
      <c r="B50" s="36">
        <f>'10thR'!B50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3"/>
        <v>0</v>
      </c>
      <c r="V50" s="20">
        <f>'10thR'!V50</f>
        <v>0</v>
      </c>
      <c r="W50" s="2">
        <f>IF(B50&lt;&gt;"",'10thR'!W50+X50,0)</f>
        <v>0</v>
      </c>
      <c r="X50" s="2">
        <f t="shared" si="2"/>
        <v>0</v>
      </c>
    </row>
    <row r="51" spans="1:24" x14ac:dyDescent="0.35">
      <c r="A51">
        <v>45</v>
      </c>
      <c r="B51" s="36">
        <f>'10thR'!B51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20">
        <f>'10thR'!V51</f>
        <v>0</v>
      </c>
      <c r="W51" s="2">
        <f>IF(B51&lt;&gt;"",'10thR'!W51+X51,0)</f>
        <v>0</v>
      </c>
      <c r="X51" s="2">
        <f t="shared" si="2"/>
        <v>0</v>
      </c>
    </row>
    <row r="52" spans="1:24" x14ac:dyDescent="0.35">
      <c r="A52">
        <v>46</v>
      </c>
      <c r="B52" s="36">
        <f>'10thR'!B52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3"/>
        <v>0</v>
      </c>
      <c r="V52" s="20">
        <f>'10thR'!V52</f>
        <v>0</v>
      </c>
      <c r="W52" s="2">
        <f>IF(B52&lt;&gt;"",'10thR'!W52+X52,0)</f>
        <v>0</v>
      </c>
      <c r="X52" s="2">
        <f t="shared" si="2"/>
        <v>0</v>
      </c>
    </row>
    <row r="53" spans="1:24" x14ac:dyDescent="0.35">
      <c r="A53">
        <v>47</v>
      </c>
      <c r="B53" s="36">
        <f>'10thR'!B53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>
        <f>'10thR'!V53</f>
        <v>0</v>
      </c>
      <c r="W53" s="2">
        <f>IF(B53&lt;&gt;"",'10thR'!W53+X53,0)</f>
        <v>0</v>
      </c>
      <c r="X53" s="2">
        <f t="shared" si="2"/>
        <v>0</v>
      </c>
    </row>
    <row r="54" spans="1:24" x14ac:dyDescent="0.35">
      <c r="A54">
        <v>48</v>
      </c>
      <c r="B54" s="36">
        <f>'10thR'!B54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>
        <f>'10thR'!V54</f>
        <v>0</v>
      </c>
      <c r="W54" s="2">
        <f>IF(B54&lt;&gt;"",'10thR'!W54+X54,0)</f>
        <v>0</v>
      </c>
      <c r="X54" s="2">
        <f t="shared" si="2"/>
        <v>0</v>
      </c>
    </row>
    <row r="55" spans="1:24" x14ac:dyDescent="0.35">
      <c r="A55">
        <v>49</v>
      </c>
      <c r="B55" s="36">
        <f>'10thR'!B55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>
        <f>'10thR'!V55</f>
        <v>0</v>
      </c>
      <c r="W55" s="2">
        <f>IF(B55&lt;&gt;"",'10thR'!W55+X55,0)</f>
        <v>0</v>
      </c>
      <c r="X55" s="2">
        <f t="shared" si="2"/>
        <v>0</v>
      </c>
    </row>
    <row r="56" spans="1:24" x14ac:dyDescent="0.35">
      <c r="A56">
        <v>50</v>
      </c>
      <c r="B56" s="36">
        <f>'10thR'!B56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>
        <f>'10thR'!V56</f>
        <v>0</v>
      </c>
      <c r="W56" s="2">
        <f>IF(B56&lt;&gt;"",'10thR'!W56+X56,0)</f>
        <v>0</v>
      </c>
      <c r="X56" s="2">
        <f t="shared" si="2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password="8319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190" priority="153" operator="equal">
      <formula>0</formula>
    </cfRule>
  </conditionalFormatting>
  <conditionalFormatting sqref="C7:C56 F7:F56 L7:L56 O7:O56">
    <cfRule type="cellIs" dxfId="1189" priority="74" operator="greaterThan">
      <formula>5</formula>
    </cfRule>
    <cfRule type="cellIs" dxfId="1188" priority="75" operator="equal">
      <formula>5</formula>
    </cfRule>
    <cfRule type="cellIs" dxfId="1187" priority="76" operator="equal">
      <formula>3</formula>
    </cfRule>
    <cfRule type="cellIs" dxfId="1186" priority="77" operator="equal">
      <formula>2</formula>
    </cfRule>
  </conditionalFormatting>
  <conditionalFormatting sqref="C7:T37">
    <cfRule type="containsBlanks" dxfId="1185" priority="9">
      <formula>LEN(TRIM(C7))=0</formula>
    </cfRule>
  </conditionalFormatting>
  <conditionalFormatting sqref="D7:E56 M7:N56">
    <cfRule type="cellIs" dxfId="1184" priority="69" operator="greaterThan">
      <formula>4</formula>
    </cfRule>
    <cfRule type="cellIs" dxfId="1183" priority="70" operator="equal">
      <formula>4</formula>
    </cfRule>
    <cfRule type="cellIs" dxfId="1182" priority="71" operator="equal">
      <formula>2</formula>
    </cfRule>
    <cfRule type="cellIs" dxfId="1181" priority="72" operator="equal">
      <formula>1</formula>
    </cfRule>
  </conditionalFormatting>
  <conditionalFormatting sqref="G7:K56">
    <cfRule type="cellIs" dxfId="1180" priority="35" operator="greaterThan">
      <formula>4</formula>
    </cfRule>
    <cfRule type="cellIs" dxfId="1179" priority="36" operator="equal">
      <formula>4</formula>
    </cfRule>
    <cfRule type="cellIs" dxfId="1178" priority="37" operator="equal">
      <formula>2</formula>
    </cfRule>
    <cfRule type="cellIs" dxfId="1177" priority="38" operator="equal">
      <formula>1</formula>
    </cfRule>
  </conditionalFormatting>
  <conditionalFormatting sqref="P7:T56">
    <cfRule type="cellIs" dxfId="1176" priority="1" operator="greaterThan">
      <formula>4</formula>
    </cfRule>
    <cfRule type="cellIs" dxfId="1175" priority="2" operator="equal">
      <formula>4</formula>
    </cfRule>
    <cfRule type="cellIs" dxfId="1174" priority="3" operator="equal">
      <formula>2</formula>
    </cfRule>
    <cfRule type="cellIs" dxfId="1173" priority="4" operator="equal">
      <formula>1</formula>
    </cfRule>
  </conditionalFormatting>
  <conditionalFormatting sqref="U38:U57">
    <cfRule type="cellIs" dxfId="1172" priority="79" operator="equal">
      <formula>0</formula>
    </cfRule>
  </conditionalFormatting>
  <conditionalFormatting sqref="U7:V37 V38:V56">
    <cfRule type="cellIs" dxfId="1171" priority="122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57"/>
  <sheetViews>
    <sheetView workbookViewId="0">
      <selection activeCell="B4" sqref="B4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2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55" t="s">
        <v>95</v>
      </c>
      <c r="C4" s="132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58"/>
      <c r="V4" s="58"/>
    </row>
    <row r="5" spans="1:24" ht="15" customHeight="1" x14ac:dyDescent="0.35">
      <c r="B5" s="76" t="s">
        <v>44</v>
      </c>
      <c r="C5" s="79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135" t="s">
        <v>20</v>
      </c>
      <c r="V5" s="135" t="s">
        <v>1</v>
      </c>
      <c r="W5" s="2" t="s">
        <v>16</v>
      </c>
    </row>
    <row r="6" spans="1:24" x14ac:dyDescent="0.35">
      <c r="A6" t="s">
        <v>15</v>
      </c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36"/>
      <c r="V6" s="136"/>
    </row>
    <row r="7" spans="1:24" x14ac:dyDescent="0.35">
      <c r="A7">
        <v>1</v>
      </c>
      <c r="B7" s="36" t="str">
        <f>'11thR'!B7</f>
        <v>NIKO ROSTOHAR</v>
      </c>
      <c r="C7" s="52">
        <v>5</v>
      </c>
      <c r="D7" s="52">
        <v>2</v>
      </c>
      <c r="E7" s="52">
        <v>5</v>
      </c>
      <c r="F7" s="52">
        <v>5</v>
      </c>
      <c r="G7" s="52">
        <v>4</v>
      </c>
      <c r="H7" s="52">
        <v>4</v>
      </c>
      <c r="I7" s="52">
        <v>4</v>
      </c>
      <c r="J7" s="52">
        <v>4</v>
      </c>
      <c r="K7" s="52">
        <v>3</v>
      </c>
      <c r="L7" s="52">
        <v>5</v>
      </c>
      <c r="M7" s="52">
        <v>3</v>
      </c>
      <c r="N7" s="52">
        <v>5</v>
      </c>
      <c r="O7" s="52">
        <v>4</v>
      </c>
      <c r="P7" s="52">
        <v>5</v>
      </c>
      <c r="Q7" s="52">
        <v>5</v>
      </c>
      <c r="R7" s="52">
        <v>5</v>
      </c>
      <c r="S7" s="52">
        <v>4</v>
      </c>
      <c r="T7" s="52">
        <v>5</v>
      </c>
      <c r="U7" s="34">
        <f t="shared" ref="U7:U13" si="0">SUM(C7:T7)</f>
        <v>77</v>
      </c>
      <c r="V7" s="34">
        <v>14.6</v>
      </c>
      <c r="W7" s="2">
        <f>IF(B7&lt;&gt;"",'11thR'!W7+X7,0)</f>
        <v>12</v>
      </c>
      <c r="X7" s="2">
        <f>IF(U7&gt;0,1,0)</f>
        <v>1</v>
      </c>
    </row>
    <row r="8" spans="1:24" x14ac:dyDescent="0.35">
      <c r="A8">
        <v>2</v>
      </c>
      <c r="B8" s="36" t="str">
        <f>'11thR'!B8</f>
        <v>ANDREJA ROSTOHAR</v>
      </c>
      <c r="C8" s="52">
        <v>7</v>
      </c>
      <c r="D8" s="52">
        <v>6</v>
      </c>
      <c r="E8" s="52">
        <v>5</v>
      </c>
      <c r="F8" s="52">
        <v>4</v>
      </c>
      <c r="G8" s="52">
        <v>5</v>
      </c>
      <c r="H8" s="52">
        <v>5</v>
      </c>
      <c r="I8" s="52">
        <v>3</v>
      </c>
      <c r="J8" s="52">
        <v>4</v>
      </c>
      <c r="K8" s="52">
        <v>5</v>
      </c>
      <c r="L8" s="52">
        <v>6</v>
      </c>
      <c r="M8" s="52">
        <v>5</v>
      </c>
      <c r="N8" s="52">
        <v>4</v>
      </c>
      <c r="O8" s="52">
        <v>5</v>
      </c>
      <c r="P8" s="52">
        <v>6</v>
      </c>
      <c r="Q8" s="52">
        <v>6</v>
      </c>
      <c r="R8" s="52">
        <v>9</v>
      </c>
      <c r="S8" s="52">
        <v>5</v>
      </c>
      <c r="T8" s="52">
        <v>3</v>
      </c>
      <c r="U8" s="34">
        <f t="shared" si="0"/>
        <v>93</v>
      </c>
      <c r="V8" s="34">
        <f>'11thR'!V8</f>
        <v>16.399999999999999</v>
      </c>
      <c r="W8" s="2">
        <f>IF(B8&lt;&gt;"",'11thR'!W8+X8,0)</f>
        <v>11</v>
      </c>
      <c r="X8" s="2">
        <f t="shared" ref="X8:X36" si="1">IF(U8&gt;0,1,0)</f>
        <v>1</v>
      </c>
    </row>
    <row r="9" spans="1:24" x14ac:dyDescent="0.35">
      <c r="A9">
        <v>3</v>
      </c>
      <c r="B9" s="36" t="str">
        <f>'11thR'!B9</f>
        <v>EMIL TAVČAR</v>
      </c>
      <c r="C9" s="52">
        <v>6</v>
      </c>
      <c r="D9" s="52">
        <v>4</v>
      </c>
      <c r="E9" s="52">
        <v>6</v>
      </c>
      <c r="F9" s="52">
        <v>8</v>
      </c>
      <c r="G9" s="52">
        <v>7</v>
      </c>
      <c r="H9" s="52">
        <v>9</v>
      </c>
      <c r="I9" s="52">
        <v>5</v>
      </c>
      <c r="J9" s="52">
        <v>5</v>
      </c>
      <c r="K9" s="52">
        <v>3</v>
      </c>
      <c r="L9" s="52">
        <v>5</v>
      </c>
      <c r="M9" s="52">
        <v>5</v>
      </c>
      <c r="N9" s="52">
        <v>4</v>
      </c>
      <c r="O9" s="52">
        <v>7</v>
      </c>
      <c r="P9" s="52">
        <v>8</v>
      </c>
      <c r="Q9" s="52">
        <v>5</v>
      </c>
      <c r="R9" s="52">
        <v>3</v>
      </c>
      <c r="S9" s="52">
        <v>5</v>
      </c>
      <c r="T9" s="52">
        <v>5</v>
      </c>
      <c r="U9" s="34">
        <f t="shared" si="0"/>
        <v>100</v>
      </c>
      <c r="V9" s="34">
        <f>'11thR'!V9</f>
        <v>32.299999999999997</v>
      </c>
      <c r="W9" s="2">
        <f>IF(B9&lt;&gt;"",'11thR'!W9+X9,0)</f>
        <v>9</v>
      </c>
      <c r="X9" s="2">
        <f t="shared" si="1"/>
        <v>1</v>
      </c>
    </row>
    <row r="10" spans="1:24" x14ac:dyDescent="0.35">
      <c r="A10">
        <v>4</v>
      </c>
      <c r="B10" s="36" t="str">
        <f>'11thR'!B10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34">
        <f t="shared" si="0"/>
        <v>0</v>
      </c>
      <c r="V10" s="34">
        <f>'11thR'!V10</f>
        <v>30.8</v>
      </c>
      <c r="W10" s="2">
        <f>IF(B10&lt;&gt;"",'11thR'!W10+X10,0)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'11thR'!B11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34">
        <f t="shared" si="0"/>
        <v>0</v>
      </c>
      <c r="V11" s="34">
        <f>'11thR'!V11</f>
        <v>32.200000000000003</v>
      </c>
      <c r="W11" s="2">
        <f>IF(B11&lt;&gt;"",'11thR'!W11+X11,0)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'11thR'!B12</f>
        <v>BOJAN LAZAR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34">
        <f t="shared" si="0"/>
        <v>0</v>
      </c>
      <c r="V12" s="34">
        <f>'11thR'!V12</f>
        <v>21.8</v>
      </c>
      <c r="W12" s="2">
        <f>IF(B12&lt;&gt;"",'11thR'!W12+X12,0)</f>
        <v>9</v>
      </c>
      <c r="X12" s="2">
        <f t="shared" si="1"/>
        <v>0</v>
      </c>
    </row>
    <row r="13" spans="1:24" x14ac:dyDescent="0.35">
      <c r="A13">
        <v>7</v>
      </c>
      <c r="B13" s="36" t="str">
        <f>'11thR'!B13</f>
        <v>JANKO KRŽIČ</v>
      </c>
      <c r="C13" s="52">
        <v>8</v>
      </c>
      <c r="D13" s="52">
        <v>6</v>
      </c>
      <c r="E13" s="52">
        <v>4</v>
      </c>
      <c r="F13" s="52">
        <v>5</v>
      </c>
      <c r="G13" s="52">
        <v>7</v>
      </c>
      <c r="H13" s="52">
        <v>6</v>
      </c>
      <c r="I13" s="52">
        <v>4</v>
      </c>
      <c r="J13" s="52">
        <v>5</v>
      </c>
      <c r="K13" s="52">
        <v>4</v>
      </c>
      <c r="L13" s="52">
        <v>7</v>
      </c>
      <c r="M13" s="52">
        <v>4</v>
      </c>
      <c r="N13" s="52">
        <v>6</v>
      </c>
      <c r="O13" s="52">
        <v>4</v>
      </c>
      <c r="P13" s="52">
        <v>6</v>
      </c>
      <c r="Q13" s="52">
        <v>4</v>
      </c>
      <c r="R13" s="52">
        <v>6</v>
      </c>
      <c r="S13" s="52">
        <v>6</v>
      </c>
      <c r="T13" s="52">
        <v>6</v>
      </c>
      <c r="U13" s="34">
        <f t="shared" si="0"/>
        <v>98</v>
      </c>
      <c r="V13" s="34">
        <f>'11thR'!V13</f>
        <v>32.799999999999997</v>
      </c>
      <c r="W13" s="2">
        <f>IF(B13&lt;&gt;"",'11thR'!W13+X13,0)</f>
        <v>11</v>
      </c>
      <c r="X13" s="2">
        <f t="shared" si="1"/>
        <v>1</v>
      </c>
    </row>
    <row r="14" spans="1:24" x14ac:dyDescent="0.35">
      <c r="A14">
        <v>8</v>
      </c>
      <c r="B14" s="36" t="str">
        <f>'11thR'!B14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34">
        <f t="shared" ref="U14:U37" si="2">SUM(C14:T14)</f>
        <v>0</v>
      </c>
      <c r="V14" s="34">
        <f>'11thR'!V14</f>
        <v>44.7</v>
      </c>
      <c r="W14" s="2">
        <f>IF(B14&lt;&gt;"",'11thR'!W14+X14,0)</f>
        <v>7</v>
      </c>
      <c r="X14" s="2">
        <f t="shared" si="1"/>
        <v>0</v>
      </c>
    </row>
    <row r="15" spans="1:24" x14ac:dyDescent="0.35">
      <c r="A15">
        <v>9</v>
      </c>
      <c r="B15" s="36" t="str">
        <f>'11thR'!B15</f>
        <v>MARINA RAVNIKAR</v>
      </c>
      <c r="C15" s="52">
        <v>8</v>
      </c>
      <c r="D15" s="52">
        <v>5</v>
      </c>
      <c r="E15" s="52">
        <v>4</v>
      </c>
      <c r="F15" s="52">
        <v>5</v>
      </c>
      <c r="G15" s="52">
        <v>5</v>
      </c>
      <c r="H15" s="52">
        <v>7</v>
      </c>
      <c r="I15" s="52">
        <v>3</v>
      </c>
      <c r="J15" s="52">
        <v>6</v>
      </c>
      <c r="K15" s="52">
        <v>3</v>
      </c>
      <c r="L15" s="52">
        <v>4</v>
      </c>
      <c r="M15" s="52">
        <v>4</v>
      </c>
      <c r="N15" s="52">
        <v>4</v>
      </c>
      <c r="O15" s="52">
        <v>6</v>
      </c>
      <c r="P15" s="52">
        <v>6</v>
      </c>
      <c r="Q15" s="52">
        <v>8</v>
      </c>
      <c r="R15" s="52">
        <v>3</v>
      </c>
      <c r="S15" s="52">
        <v>9</v>
      </c>
      <c r="T15" s="52">
        <v>5</v>
      </c>
      <c r="U15" s="34">
        <f t="shared" si="2"/>
        <v>95</v>
      </c>
      <c r="V15" s="34">
        <f>'11thR'!V15</f>
        <v>18.8</v>
      </c>
      <c r="W15" s="2">
        <f>IF(B15&lt;&gt;"",'11thR'!W15+X15,0)</f>
        <v>8</v>
      </c>
      <c r="X15" s="2">
        <f t="shared" si="1"/>
        <v>1</v>
      </c>
    </row>
    <row r="16" spans="1:24" x14ac:dyDescent="0.35">
      <c r="A16">
        <v>10</v>
      </c>
      <c r="B16" s="36" t="str">
        <f>'11thR'!B16</f>
        <v>CVETKA BURJA</v>
      </c>
      <c r="C16" s="52">
        <v>7</v>
      </c>
      <c r="D16" s="52">
        <v>5</v>
      </c>
      <c r="E16" s="52">
        <v>4</v>
      </c>
      <c r="F16" s="52">
        <v>7</v>
      </c>
      <c r="G16" s="52">
        <v>6</v>
      </c>
      <c r="H16" s="52">
        <v>8</v>
      </c>
      <c r="I16" s="52">
        <v>4</v>
      </c>
      <c r="J16" s="52">
        <v>9</v>
      </c>
      <c r="K16" s="52">
        <v>5</v>
      </c>
      <c r="L16" s="52">
        <v>6</v>
      </c>
      <c r="M16" s="52">
        <v>5</v>
      </c>
      <c r="N16" s="52">
        <v>4</v>
      </c>
      <c r="O16" s="52">
        <v>6</v>
      </c>
      <c r="P16" s="52">
        <v>6</v>
      </c>
      <c r="Q16" s="52">
        <v>6</v>
      </c>
      <c r="R16" s="52">
        <v>7</v>
      </c>
      <c r="S16" s="52">
        <v>9</v>
      </c>
      <c r="T16" s="52">
        <v>4</v>
      </c>
      <c r="U16" s="34">
        <f t="shared" si="2"/>
        <v>108</v>
      </c>
      <c r="V16" s="34">
        <f>'11thR'!V16</f>
        <v>32.799999999999997</v>
      </c>
      <c r="W16" s="2">
        <f>IF(B16&lt;&gt;"",'11thR'!W16+X16,0)</f>
        <v>8</v>
      </c>
      <c r="X16" s="2">
        <f t="shared" si="1"/>
        <v>1</v>
      </c>
    </row>
    <row r="17" spans="1:24" x14ac:dyDescent="0.35">
      <c r="A17">
        <v>11</v>
      </c>
      <c r="B17" s="36" t="str">
        <f>'11thR'!B17</f>
        <v>IRENA MUSTER</v>
      </c>
      <c r="C17" s="52">
        <v>9</v>
      </c>
      <c r="D17" s="52">
        <v>5</v>
      </c>
      <c r="E17" s="52">
        <v>4</v>
      </c>
      <c r="F17" s="52">
        <v>5</v>
      </c>
      <c r="G17" s="52">
        <v>6</v>
      </c>
      <c r="H17" s="52">
        <v>7</v>
      </c>
      <c r="I17" s="52">
        <v>4</v>
      </c>
      <c r="J17" s="52">
        <v>7</v>
      </c>
      <c r="K17" s="52">
        <v>4</v>
      </c>
      <c r="L17" s="52">
        <v>8</v>
      </c>
      <c r="M17" s="52">
        <v>6</v>
      </c>
      <c r="N17" s="52">
        <v>9</v>
      </c>
      <c r="O17" s="52">
        <v>6</v>
      </c>
      <c r="P17" s="52">
        <v>6</v>
      </c>
      <c r="Q17" s="52">
        <v>5</v>
      </c>
      <c r="R17" s="52">
        <v>7</v>
      </c>
      <c r="S17" s="52">
        <v>9</v>
      </c>
      <c r="T17" s="52">
        <v>3</v>
      </c>
      <c r="U17" s="34">
        <f t="shared" si="2"/>
        <v>110</v>
      </c>
      <c r="V17" s="34">
        <f>'11thR'!V17</f>
        <v>31.9</v>
      </c>
      <c r="W17" s="2">
        <f>IF(B17&lt;&gt;"",'11thR'!W17+X17,0)</f>
        <v>6</v>
      </c>
      <c r="X17" s="2">
        <f t="shared" si="1"/>
        <v>1</v>
      </c>
    </row>
    <row r="18" spans="1:24" x14ac:dyDescent="0.35">
      <c r="A18">
        <v>12</v>
      </c>
      <c r="B18" s="36" t="str">
        <f>'11thR'!B18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34">
        <f t="shared" si="2"/>
        <v>0</v>
      </c>
      <c r="V18" s="34">
        <f>'11thR'!V18</f>
        <v>20.399999999999999</v>
      </c>
      <c r="W18" s="2">
        <f>IF(B18&lt;&gt;"",'11thR'!W18+X18,0)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'11thR'!B19</f>
        <v>VITO ŠMIT</v>
      </c>
      <c r="C19" s="52">
        <v>5</v>
      </c>
      <c r="D19" s="52">
        <v>4</v>
      </c>
      <c r="E19" s="52">
        <v>3</v>
      </c>
      <c r="F19" s="52">
        <v>5</v>
      </c>
      <c r="G19" s="52">
        <v>5</v>
      </c>
      <c r="H19" s="52">
        <v>5</v>
      </c>
      <c r="I19" s="52">
        <v>4</v>
      </c>
      <c r="J19" s="52">
        <v>5</v>
      </c>
      <c r="K19" s="52">
        <v>3</v>
      </c>
      <c r="L19" s="52">
        <v>5</v>
      </c>
      <c r="M19" s="52">
        <v>4</v>
      </c>
      <c r="N19" s="52">
        <v>4</v>
      </c>
      <c r="O19" s="52">
        <v>4</v>
      </c>
      <c r="P19" s="52">
        <v>5</v>
      </c>
      <c r="Q19" s="52">
        <v>6</v>
      </c>
      <c r="R19" s="52">
        <v>4</v>
      </c>
      <c r="S19" s="52">
        <v>4</v>
      </c>
      <c r="T19" s="52">
        <v>2</v>
      </c>
      <c r="U19" s="34">
        <f t="shared" si="2"/>
        <v>77</v>
      </c>
      <c r="V19" s="34">
        <f>'11thR'!V19</f>
        <v>15.1</v>
      </c>
      <c r="W19" s="2">
        <f>IF(B19&lt;&gt;"",'11thR'!W19+X19,0)</f>
        <v>10</v>
      </c>
      <c r="X19" s="2">
        <f t="shared" si="1"/>
        <v>1</v>
      </c>
    </row>
    <row r="20" spans="1:24" x14ac:dyDescent="0.35">
      <c r="A20">
        <v>14</v>
      </c>
      <c r="B20" s="36" t="str">
        <f>'11thR'!B20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34">
        <f t="shared" si="2"/>
        <v>0</v>
      </c>
      <c r="V20" s="34">
        <f>'11thR'!V20</f>
        <v>31.8</v>
      </c>
      <c r="W20" s="2">
        <f>IF(B20&lt;&gt;"",'11thR'!W20+X20,0)</f>
        <v>4</v>
      </c>
      <c r="X20" s="2">
        <f t="shared" si="1"/>
        <v>0</v>
      </c>
    </row>
    <row r="21" spans="1:24" x14ac:dyDescent="0.35">
      <c r="A21">
        <v>15</v>
      </c>
      <c r="B21" s="36" t="str">
        <f>'11thR'!B21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4">
        <f t="shared" si="2"/>
        <v>0</v>
      </c>
      <c r="V21" s="34">
        <f>'11thR'!V21</f>
        <v>20.399999999999999</v>
      </c>
      <c r="W21" s="2">
        <f>IF(B21&lt;&gt;"",'11thR'!W21+X21,0)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'11thR'!B22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34">
        <f t="shared" si="2"/>
        <v>0</v>
      </c>
      <c r="V22" s="34">
        <f>'11thR'!V22</f>
        <v>30.8</v>
      </c>
      <c r="W22" s="2">
        <f>IF(B22&lt;&gt;"",'11thR'!W22+X22,0)</f>
        <v>4</v>
      </c>
      <c r="X22" s="2">
        <f t="shared" si="1"/>
        <v>0</v>
      </c>
    </row>
    <row r="23" spans="1:24" x14ac:dyDescent="0.35">
      <c r="A23">
        <v>17</v>
      </c>
      <c r="B23" s="36" t="str">
        <f>'11thR'!B23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34">
        <f t="shared" si="2"/>
        <v>0</v>
      </c>
      <c r="V23" s="34">
        <f>'11thR'!V23</f>
        <v>13.2</v>
      </c>
      <c r="W23" s="2">
        <f>IF(B23&lt;&gt;"",'11thR'!W23+X23,0)</f>
        <v>4</v>
      </c>
      <c r="X23" s="2">
        <f t="shared" si="1"/>
        <v>0</v>
      </c>
    </row>
    <row r="24" spans="1:24" x14ac:dyDescent="0.35">
      <c r="A24">
        <v>18</v>
      </c>
      <c r="B24" s="36" t="str">
        <f>'11thR'!B24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4">
        <f t="shared" si="2"/>
        <v>0</v>
      </c>
      <c r="V24" s="34">
        <f>'11thR'!V24</f>
        <v>14.6</v>
      </c>
      <c r="W24" s="2">
        <f>IF(B24&lt;&gt;"",'11thR'!W24+X24,0)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'11thR'!B25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4">
        <f t="shared" si="2"/>
        <v>0</v>
      </c>
      <c r="V25" s="34">
        <f>'11thR'!V25</f>
        <v>22</v>
      </c>
      <c r="W25" s="2">
        <f>IF(B25&lt;&gt;"",'11thR'!W25+X25,0)</f>
        <v>4</v>
      </c>
      <c r="X25" s="2">
        <f t="shared" si="1"/>
        <v>0</v>
      </c>
    </row>
    <row r="26" spans="1:24" x14ac:dyDescent="0.35">
      <c r="A26">
        <v>20</v>
      </c>
      <c r="B26" s="36" t="str">
        <f>'11thR'!B26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34">
        <f t="shared" si="2"/>
        <v>0</v>
      </c>
      <c r="V26" s="34">
        <f>'11thR'!V26</f>
        <v>54</v>
      </c>
      <c r="W26" s="2">
        <f>IF(B26&lt;&gt;"",'11thR'!W26+X26,0)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'11thR'!B27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4">
        <f t="shared" si="2"/>
        <v>0</v>
      </c>
      <c r="V27" s="34">
        <f>'11thR'!V27</f>
        <v>12.3</v>
      </c>
      <c r="W27" s="2">
        <f>IF(B27&lt;&gt;"",'11thR'!W27+X27,0)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'11thR'!B28</f>
        <v>SAŠA BOHINC</v>
      </c>
      <c r="C28" s="52">
        <v>7</v>
      </c>
      <c r="D28" s="52">
        <v>8</v>
      </c>
      <c r="E28" s="52">
        <v>5</v>
      </c>
      <c r="F28" s="52">
        <v>5</v>
      </c>
      <c r="G28" s="52">
        <v>9</v>
      </c>
      <c r="H28" s="52">
        <v>9</v>
      </c>
      <c r="I28" s="52">
        <v>9</v>
      </c>
      <c r="J28" s="52">
        <v>9</v>
      </c>
      <c r="K28" s="52">
        <v>4</v>
      </c>
      <c r="L28" s="52">
        <v>8</v>
      </c>
      <c r="M28" s="52">
        <v>6</v>
      </c>
      <c r="N28" s="52">
        <v>3</v>
      </c>
      <c r="O28" s="52">
        <v>8</v>
      </c>
      <c r="P28" s="52">
        <v>6</v>
      </c>
      <c r="Q28" s="52">
        <v>7</v>
      </c>
      <c r="R28" s="52">
        <v>8</v>
      </c>
      <c r="S28" s="52">
        <v>9</v>
      </c>
      <c r="T28" s="52">
        <v>4</v>
      </c>
      <c r="U28" s="34">
        <f t="shared" si="2"/>
        <v>124</v>
      </c>
      <c r="V28" s="34">
        <f>'11thR'!V28</f>
        <v>54</v>
      </c>
      <c r="W28" s="2">
        <f>IF(B28&lt;&gt;"",'11thR'!W28+X28,0)</f>
        <v>4</v>
      </c>
      <c r="X28" s="2">
        <f t="shared" si="1"/>
        <v>1</v>
      </c>
    </row>
    <row r="29" spans="1:24" x14ac:dyDescent="0.35">
      <c r="A29">
        <v>23</v>
      </c>
      <c r="B29" s="36" t="str">
        <f>'11thR'!B29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4">
        <f t="shared" si="2"/>
        <v>0</v>
      </c>
      <c r="V29" s="34">
        <f>'11thR'!V29</f>
        <v>46</v>
      </c>
      <c r="W29" s="2">
        <f>IF(B29&lt;&gt;"",'11thR'!W29+X29,0)</f>
        <v>4</v>
      </c>
      <c r="X29" s="2">
        <f t="shared" si="1"/>
        <v>0</v>
      </c>
    </row>
    <row r="30" spans="1:24" x14ac:dyDescent="0.35">
      <c r="A30">
        <v>24</v>
      </c>
      <c r="B30" s="36" t="str">
        <f>'11thR'!B30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34">
        <f t="shared" si="2"/>
        <v>0</v>
      </c>
      <c r="V30" s="34">
        <f>'11thR'!V30</f>
        <v>20</v>
      </c>
      <c r="W30" s="2">
        <f>IF(B30&lt;&gt;"",'11thR'!W30+X30,0)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'11thR'!B31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34">
        <f t="shared" si="2"/>
        <v>0</v>
      </c>
      <c r="V31" s="34">
        <f>'11thR'!V31</f>
        <v>18.399999999999999</v>
      </c>
      <c r="W31" s="2">
        <f>IF(B31&lt;&gt;"",'11thR'!W31+X31,0)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'11thR'!B32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4">
        <f t="shared" si="2"/>
        <v>0</v>
      </c>
      <c r="V32" s="34">
        <f>'11thR'!V32</f>
        <v>25</v>
      </c>
      <c r="W32" s="2">
        <f>IF(B32&lt;&gt;"",'11thR'!W32+X32,0)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'11thR'!B33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4">
        <f t="shared" si="2"/>
        <v>0</v>
      </c>
      <c r="V33" s="34">
        <f>'11thR'!V33</f>
        <v>20.2</v>
      </c>
      <c r="W33" s="2">
        <f>IF(B33&lt;&gt;"",'11thR'!W33+X33,0)</f>
        <v>2</v>
      </c>
      <c r="X33" s="2">
        <f t="shared" si="1"/>
        <v>0</v>
      </c>
    </row>
    <row r="34" spans="1:24" x14ac:dyDescent="0.35">
      <c r="A34">
        <v>28</v>
      </c>
      <c r="B34" s="36" t="str">
        <f>'11thR'!B34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34">
        <f t="shared" si="2"/>
        <v>0</v>
      </c>
      <c r="V34" s="34">
        <f>'11thR'!V34</f>
        <v>17.100000000000001</v>
      </c>
      <c r="W34" s="2">
        <f>IF(B34&lt;&gt;"",'11thR'!W34+X34,0)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'11thR'!B35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34">
        <f t="shared" si="2"/>
        <v>0</v>
      </c>
      <c r="V35" s="34">
        <f>'11thR'!V35</f>
        <v>49.9</v>
      </c>
      <c r="W35" s="2">
        <f>IF(B35&lt;&gt;"",'11thR'!W35+X35,0)</f>
        <v>3</v>
      </c>
      <c r="X35" s="2">
        <f t="shared" si="1"/>
        <v>0</v>
      </c>
    </row>
    <row r="36" spans="1:24" x14ac:dyDescent="0.35">
      <c r="A36">
        <v>30</v>
      </c>
      <c r="B36" s="36" t="str">
        <f>'11thR'!B36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34">
        <f t="shared" si="2"/>
        <v>0</v>
      </c>
      <c r="V36" s="34">
        <f>'11thR'!V36</f>
        <v>25.4</v>
      </c>
      <c r="W36" s="2">
        <f>IF(B36&lt;&gt;"",'11thR'!W36+X36,0)</f>
        <v>5</v>
      </c>
      <c r="X36" s="2">
        <f t="shared" si="1"/>
        <v>0</v>
      </c>
    </row>
    <row r="37" spans="1:24" x14ac:dyDescent="0.35">
      <c r="A37">
        <v>31</v>
      </c>
      <c r="B37" s="36" t="str">
        <f>'11thR'!B37</f>
        <v>SAŠO KRANJC</v>
      </c>
      <c r="C37" s="52">
        <v>4</v>
      </c>
      <c r="D37" s="52">
        <v>7</v>
      </c>
      <c r="E37" s="52">
        <v>3</v>
      </c>
      <c r="F37" s="52">
        <v>5</v>
      </c>
      <c r="G37" s="52">
        <v>5</v>
      </c>
      <c r="H37" s="52">
        <v>5</v>
      </c>
      <c r="I37" s="52">
        <v>4</v>
      </c>
      <c r="J37" s="52">
        <v>9</v>
      </c>
      <c r="K37" s="52">
        <v>3</v>
      </c>
      <c r="L37" s="52">
        <v>4</v>
      </c>
      <c r="M37" s="52">
        <v>3</v>
      </c>
      <c r="N37" s="52">
        <v>4</v>
      </c>
      <c r="O37" s="52">
        <v>5</v>
      </c>
      <c r="P37" s="52">
        <v>4</v>
      </c>
      <c r="Q37" s="52">
        <v>4</v>
      </c>
      <c r="R37" s="52">
        <v>3</v>
      </c>
      <c r="S37" s="52">
        <v>6</v>
      </c>
      <c r="T37" s="52">
        <v>3</v>
      </c>
      <c r="U37" s="34">
        <f t="shared" si="2"/>
        <v>81</v>
      </c>
      <c r="V37" s="34">
        <v>13.8</v>
      </c>
      <c r="W37" s="2">
        <f>IF(B37&lt;&gt;"",'11thR'!W37+X37,0)</f>
        <v>6</v>
      </c>
      <c r="X37" s="2">
        <f t="shared" ref="X37:X56" si="3">IF(U37&gt;0,1,0)</f>
        <v>1</v>
      </c>
    </row>
    <row r="38" spans="1:24" x14ac:dyDescent="0.35">
      <c r="A38">
        <v>32</v>
      </c>
      <c r="B38" s="36" t="str">
        <f>'11thR'!B38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34">
        <f t="shared" ref="U38:U57" si="4">SUM(C38:T38)</f>
        <v>0</v>
      </c>
      <c r="V38" s="34">
        <f>'11thR'!V38</f>
        <v>26.9</v>
      </c>
      <c r="W38" s="2">
        <f>IF(B38&lt;&gt;"",'11thR'!W38+X38,0)</f>
        <v>1</v>
      </c>
      <c r="X38" s="2">
        <f t="shared" si="3"/>
        <v>0</v>
      </c>
    </row>
    <row r="39" spans="1:24" x14ac:dyDescent="0.35">
      <c r="A39">
        <v>33</v>
      </c>
      <c r="B39" s="36" t="str">
        <f>'11thR'!B39</f>
        <v>MAJDA LAZAR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34">
        <f t="shared" si="4"/>
        <v>0</v>
      </c>
      <c r="V39" s="34">
        <f>'11thR'!V39</f>
        <v>29.4</v>
      </c>
      <c r="W39" s="2">
        <f>IF(B39&lt;&gt;"",'11thR'!W39+X39,0)</f>
        <v>3</v>
      </c>
      <c r="X39" s="2">
        <f t="shared" si="3"/>
        <v>0</v>
      </c>
    </row>
    <row r="40" spans="1:24" x14ac:dyDescent="0.35">
      <c r="A40">
        <v>34</v>
      </c>
      <c r="B40" s="36" t="str">
        <f>'11thR'!B40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34">
        <f t="shared" si="4"/>
        <v>0</v>
      </c>
      <c r="V40" s="34">
        <f>'11thR'!V40</f>
        <v>20.399999999999999</v>
      </c>
      <c r="W40" s="2">
        <f>IF(B40&lt;&gt;"",'11thR'!W40+X40,0)</f>
        <v>2</v>
      </c>
      <c r="X40" s="2">
        <f t="shared" si="3"/>
        <v>0</v>
      </c>
    </row>
    <row r="41" spans="1:24" x14ac:dyDescent="0.35">
      <c r="A41">
        <v>35</v>
      </c>
      <c r="B41" s="36" t="str">
        <f>'11thR'!B41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34">
        <f t="shared" si="4"/>
        <v>0</v>
      </c>
      <c r="V41" s="34">
        <f>'11thR'!V41</f>
        <v>22.8</v>
      </c>
      <c r="W41" s="2">
        <f>IF(B41&lt;&gt;"",'11thR'!W41+X41,0)</f>
        <v>1</v>
      </c>
      <c r="X41" s="2">
        <f t="shared" si="3"/>
        <v>0</v>
      </c>
    </row>
    <row r="42" spans="1:24" x14ac:dyDescent="0.35">
      <c r="A42">
        <v>36</v>
      </c>
      <c r="B42" s="36" t="str">
        <f>'11thR'!B42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34">
        <f t="shared" si="4"/>
        <v>0</v>
      </c>
      <c r="V42" s="34">
        <f>'11thR'!V42</f>
        <v>40.5</v>
      </c>
      <c r="W42" s="2">
        <f>IF(B42&lt;&gt;"",'11thR'!W42+X42,0)</f>
        <v>1</v>
      </c>
      <c r="X42" s="2">
        <f t="shared" si="3"/>
        <v>0</v>
      </c>
    </row>
    <row r="43" spans="1:24" x14ac:dyDescent="0.35">
      <c r="A43">
        <v>37</v>
      </c>
      <c r="B43" s="36" t="str">
        <f>'11thR'!B43</f>
        <v>ANDREJ PIRNAT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34">
        <f t="shared" si="4"/>
        <v>0</v>
      </c>
      <c r="V43" s="34">
        <f>'11thR'!V43</f>
        <v>27.1</v>
      </c>
      <c r="W43" s="2">
        <f>IF(B43&lt;&gt;"",'11thR'!W43+X43,0)</f>
        <v>1</v>
      </c>
      <c r="X43" s="2">
        <f t="shared" si="3"/>
        <v>0</v>
      </c>
    </row>
    <row r="44" spans="1:24" x14ac:dyDescent="0.35">
      <c r="A44">
        <v>38</v>
      </c>
      <c r="B44" s="36" t="s">
        <v>93</v>
      </c>
      <c r="C44" s="52">
        <v>4</v>
      </c>
      <c r="D44" s="52">
        <v>3</v>
      </c>
      <c r="E44" s="52">
        <v>3</v>
      </c>
      <c r="F44" s="52">
        <v>5</v>
      </c>
      <c r="G44" s="52">
        <v>7</v>
      </c>
      <c r="H44" s="52">
        <v>4</v>
      </c>
      <c r="I44" s="52">
        <v>5</v>
      </c>
      <c r="J44" s="52">
        <v>5</v>
      </c>
      <c r="K44" s="52">
        <v>4</v>
      </c>
      <c r="L44" s="52">
        <v>5</v>
      </c>
      <c r="M44" s="52">
        <v>5</v>
      </c>
      <c r="N44" s="52">
        <v>9</v>
      </c>
      <c r="O44" s="52">
        <v>5</v>
      </c>
      <c r="P44" s="52">
        <v>4</v>
      </c>
      <c r="Q44" s="52">
        <v>9</v>
      </c>
      <c r="R44" s="52">
        <v>3</v>
      </c>
      <c r="S44" s="52">
        <v>5</v>
      </c>
      <c r="T44" s="52">
        <v>3</v>
      </c>
      <c r="U44" s="34">
        <f t="shared" si="4"/>
        <v>88</v>
      </c>
      <c r="V44" s="34">
        <v>19.399999999999999</v>
      </c>
      <c r="W44" s="2">
        <f>IF(B44&lt;&gt;"",'11thR'!W44+X44,0)</f>
        <v>1</v>
      </c>
      <c r="X44" s="2">
        <f t="shared" si="3"/>
        <v>1</v>
      </c>
    </row>
    <row r="45" spans="1:24" x14ac:dyDescent="0.35">
      <c r="A45">
        <v>39</v>
      </c>
      <c r="B45" s="36" t="s">
        <v>94</v>
      </c>
      <c r="C45" s="52">
        <v>5</v>
      </c>
      <c r="D45" s="52">
        <v>5</v>
      </c>
      <c r="E45" s="52">
        <v>4</v>
      </c>
      <c r="F45" s="52">
        <v>3</v>
      </c>
      <c r="G45" s="52">
        <v>3</v>
      </c>
      <c r="H45" s="52">
        <v>4</v>
      </c>
      <c r="I45" s="52">
        <v>3</v>
      </c>
      <c r="J45" s="52">
        <v>5</v>
      </c>
      <c r="K45" s="52">
        <v>3</v>
      </c>
      <c r="L45" s="52">
        <v>5</v>
      </c>
      <c r="M45" s="52">
        <v>5</v>
      </c>
      <c r="N45" s="52">
        <v>3</v>
      </c>
      <c r="O45" s="52">
        <v>4</v>
      </c>
      <c r="P45" s="52">
        <v>7</v>
      </c>
      <c r="Q45" s="52">
        <v>5</v>
      </c>
      <c r="R45" s="52">
        <v>3</v>
      </c>
      <c r="S45" s="52">
        <v>5</v>
      </c>
      <c r="T45" s="52">
        <v>4</v>
      </c>
      <c r="U45" s="34">
        <f t="shared" si="4"/>
        <v>76</v>
      </c>
      <c r="V45" s="34">
        <v>18.100000000000001</v>
      </c>
      <c r="W45" s="2">
        <f>IF(B45&lt;&gt;"",'11thR'!W45+X45,0)</f>
        <v>1</v>
      </c>
      <c r="X45" s="2">
        <f t="shared" si="3"/>
        <v>1</v>
      </c>
    </row>
    <row r="46" spans="1:24" x14ac:dyDescent="0.35">
      <c r="A46">
        <v>40</v>
      </c>
      <c r="B46" s="36">
        <f>'11thR'!B46</f>
        <v>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34">
        <f t="shared" si="4"/>
        <v>0</v>
      </c>
      <c r="V46" s="34">
        <f>'11thR'!V46</f>
        <v>0</v>
      </c>
      <c r="W46" s="2">
        <f>IF(B46&lt;&gt;"",'11thR'!W46+X46,0)</f>
        <v>0</v>
      </c>
      <c r="X46" s="2">
        <f t="shared" si="3"/>
        <v>0</v>
      </c>
    </row>
    <row r="47" spans="1:24" x14ac:dyDescent="0.35">
      <c r="A47">
        <v>41</v>
      </c>
      <c r="B47" s="36">
        <f>'11thR'!B47</f>
        <v>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34">
        <f t="shared" si="4"/>
        <v>0</v>
      </c>
      <c r="V47" s="34">
        <f>'11thR'!V47</f>
        <v>0</v>
      </c>
      <c r="W47" s="2">
        <f>IF(B47&lt;&gt;"",'11thR'!W47+X47,0)</f>
        <v>0</v>
      </c>
      <c r="X47" s="2">
        <f t="shared" si="3"/>
        <v>0</v>
      </c>
    </row>
    <row r="48" spans="1:24" x14ac:dyDescent="0.35">
      <c r="A48">
        <v>42</v>
      </c>
      <c r="B48" s="36">
        <f>'11thR'!B48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34">
        <f t="shared" si="4"/>
        <v>0</v>
      </c>
      <c r="V48" s="34">
        <f>'11thR'!V48</f>
        <v>0</v>
      </c>
      <c r="W48" s="2">
        <f>IF(B48&lt;&gt;"",'11thR'!W48+X48,0)</f>
        <v>0</v>
      </c>
      <c r="X48" s="2">
        <f t="shared" si="3"/>
        <v>0</v>
      </c>
    </row>
    <row r="49" spans="1:24" x14ac:dyDescent="0.35">
      <c r="A49">
        <v>43</v>
      </c>
      <c r="B49" s="36">
        <f>'11thR'!B49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34">
        <f t="shared" si="4"/>
        <v>0</v>
      </c>
      <c r="V49" s="34">
        <f>'11thR'!V49</f>
        <v>0</v>
      </c>
      <c r="W49" s="2">
        <f>IF(B49&lt;&gt;"",'11thR'!W49+X49,0)</f>
        <v>0</v>
      </c>
      <c r="X49" s="2">
        <f t="shared" si="3"/>
        <v>0</v>
      </c>
    </row>
    <row r="50" spans="1:24" x14ac:dyDescent="0.35">
      <c r="A50">
        <v>44</v>
      </c>
      <c r="B50" s="36">
        <f>'11thR'!B50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34">
        <f t="shared" si="4"/>
        <v>0</v>
      </c>
      <c r="V50" s="34">
        <f>'11thR'!V50</f>
        <v>0</v>
      </c>
      <c r="W50" s="2">
        <f>IF(B50&lt;&gt;"",'11thR'!W50+X50,0)</f>
        <v>0</v>
      </c>
      <c r="X50" s="2">
        <f t="shared" si="3"/>
        <v>0</v>
      </c>
    </row>
    <row r="51" spans="1:24" x14ac:dyDescent="0.35">
      <c r="A51">
        <v>45</v>
      </c>
      <c r="B51" s="36">
        <f>'11thR'!B51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34">
        <f t="shared" si="4"/>
        <v>0</v>
      </c>
      <c r="V51" s="34">
        <f>'11thR'!V51</f>
        <v>0</v>
      </c>
      <c r="W51" s="2">
        <f>IF(B51&lt;&gt;"",'11thR'!W51+X51,0)</f>
        <v>0</v>
      </c>
      <c r="X51" s="2">
        <f t="shared" si="3"/>
        <v>0</v>
      </c>
    </row>
    <row r="52" spans="1:24" x14ac:dyDescent="0.35">
      <c r="A52">
        <v>46</v>
      </c>
      <c r="B52" s="36">
        <f>'11thR'!B52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34">
        <f t="shared" si="4"/>
        <v>0</v>
      </c>
      <c r="V52" s="34">
        <f>'11thR'!V52</f>
        <v>0</v>
      </c>
      <c r="W52" s="2">
        <f>IF(B52&lt;&gt;"",'11thR'!W52+X52,0)</f>
        <v>0</v>
      </c>
      <c r="X52" s="2">
        <f t="shared" si="3"/>
        <v>0</v>
      </c>
    </row>
    <row r="53" spans="1:24" x14ac:dyDescent="0.35">
      <c r="A53">
        <v>47</v>
      </c>
      <c r="B53" s="36">
        <f>'11thR'!B53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34">
        <f t="shared" si="4"/>
        <v>0</v>
      </c>
      <c r="V53" s="34">
        <f>'11thR'!V53</f>
        <v>0</v>
      </c>
      <c r="W53" s="2">
        <f>IF(B53&lt;&gt;"",'11thR'!W53+X53,0)</f>
        <v>0</v>
      </c>
      <c r="X53" s="2">
        <f t="shared" si="3"/>
        <v>0</v>
      </c>
    </row>
    <row r="54" spans="1:24" x14ac:dyDescent="0.35">
      <c r="A54">
        <v>48</v>
      </c>
      <c r="B54" s="36">
        <f>'11thR'!B54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34">
        <f t="shared" si="4"/>
        <v>0</v>
      </c>
      <c r="V54" s="34">
        <f>'11thR'!V54</f>
        <v>0</v>
      </c>
      <c r="W54" s="2">
        <f>IF(B54&lt;&gt;"",'11thR'!W54+X54,0)</f>
        <v>0</v>
      </c>
      <c r="X54" s="2">
        <f t="shared" si="3"/>
        <v>0</v>
      </c>
    </row>
    <row r="55" spans="1:24" x14ac:dyDescent="0.35">
      <c r="A55">
        <v>49</v>
      </c>
      <c r="B55" s="36">
        <f>'11thR'!B55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34">
        <f t="shared" si="4"/>
        <v>0</v>
      </c>
      <c r="V55" s="34">
        <f>'11thR'!V55</f>
        <v>0</v>
      </c>
      <c r="W55" s="2">
        <f>IF(B55&lt;&gt;"",'11thR'!W55+X55,0)</f>
        <v>0</v>
      </c>
      <c r="X55" s="2">
        <f t="shared" si="3"/>
        <v>0</v>
      </c>
    </row>
    <row r="56" spans="1:24" x14ac:dyDescent="0.35">
      <c r="A56">
        <v>50</v>
      </c>
      <c r="B56" s="36">
        <f>'11thR'!B56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34">
        <f t="shared" si="4"/>
        <v>0</v>
      </c>
      <c r="V56" s="34">
        <f>'11thR'!V56</f>
        <v>0</v>
      </c>
      <c r="W56" s="2">
        <f>IF(B56&lt;&gt;"",'11thR'!W56+X56,0)</f>
        <v>0</v>
      </c>
      <c r="X56" s="2">
        <f t="shared" si="3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4"/>
        <v>64</v>
      </c>
      <c r="W57"/>
      <c r="X57"/>
    </row>
  </sheetData>
  <sheetProtection algorithmName="SHA-512" hashValue="oz0ryQvYNwc1BgVMX7MKtqb0R4SqsFl5mb+Dn2QvmTlHVCTgGRQxFSQUceGAGc+IY50hKGwDb7B5XgO1jtVDqw==" saltValue="P/tMKktPaeAmtKSCe/fYfQ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170" priority="87" operator="equal">
      <formula>0</formula>
    </cfRule>
  </conditionalFormatting>
  <conditionalFormatting sqref="C7:C56 F7:F56 I7:I56 L7:L56 O7:O56 R7:R56">
    <cfRule type="cellIs" dxfId="1169" priority="7" operator="greaterThan">
      <formula>5</formula>
    </cfRule>
    <cfRule type="cellIs" dxfId="1168" priority="8" operator="equal">
      <formula>5</formula>
    </cfRule>
    <cfRule type="cellIs" dxfId="1167" priority="9" operator="equal">
      <formula>3</formula>
    </cfRule>
    <cfRule type="cellIs" dxfId="1166" priority="10" operator="equal">
      <formula>2</formula>
    </cfRule>
  </conditionalFormatting>
  <conditionalFormatting sqref="C7:T37">
    <cfRule type="containsBlanks" dxfId="1165" priority="19">
      <formula>LEN(TRIM(C7))=0</formula>
    </cfRule>
  </conditionalFormatting>
  <conditionalFormatting sqref="D7:E56 G7:H56 J7:K56 M7:N56 P7:Q56 S7:T56">
    <cfRule type="cellIs" dxfId="1164" priority="2" operator="greaterThan">
      <formula>4</formula>
    </cfRule>
    <cfRule type="cellIs" dxfId="1163" priority="3" operator="equal">
      <formula>4</formula>
    </cfRule>
    <cfRule type="cellIs" dxfId="1162" priority="4" operator="equal">
      <formula>2</formula>
    </cfRule>
    <cfRule type="cellIs" dxfId="1161" priority="5" operator="equal">
      <formula>1</formula>
    </cfRule>
  </conditionalFormatting>
  <conditionalFormatting sqref="U57">
    <cfRule type="cellIs" dxfId="1160" priority="12" operator="equal">
      <formula>0</formula>
    </cfRule>
  </conditionalFormatting>
  <conditionalFormatting sqref="U7:V56">
    <cfRule type="cellIs" dxfId="1159" priority="1" operator="equal">
      <formula>0</formula>
    </cfRule>
  </conditionalFormatting>
  <conditionalFormatting sqref="W7:W56">
    <cfRule type="cellIs" dxfId="1158" priority="88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7"/>
  <sheetViews>
    <sheetView workbookViewId="0">
      <selection activeCell="V47" sqref="V47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2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55" t="s">
        <v>101</v>
      </c>
      <c r="C4" s="132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58"/>
      <c r="V4" s="58"/>
    </row>
    <row r="5" spans="1:24" ht="15" customHeight="1" x14ac:dyDescent="0.35">
      <c r="B5" s="76" t="s">
        <v>44</v>
      </c>
      <c r="C5" s="79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135" t="s">
        <v>20</v>
      </c>
      <c r="V5" s="135" t="s">
        <v>1</v>
      </c>
      <c r="W5" s="2" t="s">
        <v>16</v>
      </c>
    </row>
    <row r="6" spans="1:24" x14ac:dyDescent="0.35">
      <c r="A6" t="s">
        <v>15</v>
      </c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36"/>
      <c r="V6" s="136"/>
    </row>
    <row r="7" spans="1:24" x14ac:dyDescent="0.35">
      <c r="A7">
        <v>1</v>
      </c>
      <c r="B7" s="36" t="str">
        <f>'12thR'!B7</f>
        <v>NIKO ROSTOHAR</v>
      </c>
      <c r="C7" s="52">
        <v>7</v>
      </c>
      <c r="D7" s="52">
        <v>3</v>
      </c>
      <c r="E7" s="52">
        <v>4</v>
      </c>
      <c r="F7" s="52">
        <v>6</v>
      </c>
      <c r="G7" s="52">
        <v>5</v>
      </c>
      <c r="H7" s="52">
        <v>4</v>
      </c>
      <c r="I7" s="52">
        <v>4</v>
      </c>
      <c r="J7" s="52">
        <v>5</v>
      </c>
      <c r="K7" s="52">
        <v>4</v>
      </c>
      <c r="L7" s="52">
        <v>5</v>
      </c>
      <c r="M7" s="52">
        <v>5</v>
      </c>
      <c r="N7" s="52">
        <v>8</v>
      </c>
      <c r="O7" s="52">
        <v>5</v>
      </c>
      <c r="P7" s="52">
        <v>6</v>
      </c>
      <c r="Q7" s="52">
        <v>6</v>
      </c>
      <c r="R7" s="52">
        <v>4</v>
      </c>
      <c r="S7" s="52">
        <v>5</v>
      </c>
      <c r="T7" s="52">
        <v>4</v>
      </c>
      <c r="U7" s="34">
        <f t="shared" ref="U7:U13" si="0">SUM(C7:T7)</f>
        <v>90</v>
      </c>
      <c r="V7" s="34">
        <f>'12thR'!V7</f>
        <v>14.6</v>
      </c>
      <c r="W7" s="2">
        <f>IF(B7&lt;&gt;"",'12thR'!W7+X7,0)</f>
        <v>13</v>
      </c>
      <c r="X7" s="2">
        <f>IF(U7&gt;0,1,0)</f>
        <v>1</v>
      </c>
    </row>
    <row r="8" spans="1:24" x14ac:dyDescent="0.35">
      <c r="A8">
        <v>2</v>
      </c>
      <c r="B8" s="36" t="str">
        <f>'12thR'!B8</f>
        <v>ANDREJA ROSTOHAR</v>
      </c>
      <c r="C8" s="52">
        <v>5</v>
      </c>
      <c r="D8" s="52">
        <v>3</v>
      </c>
      <c r="E8" s="52">
        <v>5</v>
      </c>
      <c r="F8" s="52">
        <v>5</v>
      </c>
      <c r="G8" s="52">
        <v>4</v>
      </c>
      <c r="H8" s="52">
        <v>5</v>
      </c>
      <c r="I8" s="52">
        <v>4</v>
      </c>
      <c r="J8" s="52">
        <v>7</v>
      </c>
      <c r="K8" s="52">
        <v>3</v>
      </c>
      <c r="L8" s="52">
        <v>5</v>
      </c>
      <c r="M8" s="52">
        <v>3</v>
      </c>
      <c r="N8" s="52">
        <v>4</v>
      </c>
      <c r="O8" s="52">
        <v>6</v>
      </c>
      <c r="P8" s="52">
        <v>6</v>
      </c>
      <c r="Q8" s="52">
        <v>5</v>
      </c>
      <c r="R8" s="52">
        <v>3</v>
      </c>
      <c r="S8" s="52">
        <v>4</v>
      </c>
      <c r="T8" s="52">
        <v>4</v>
      </c>
      <c r="U8" s="34">
        <f t="shared" si="0"/>
        <v>81</v>
      </c>
      <c r="V8" s="34">
        <f>'12thR'!V8</f>
        <v>16.399999999999999</v>
      </c>
      <c r="W8" s="2">
        <f>IF(B8&lt;&gt;"",'12thR'!W8+X8,0)</f>
        <v>12</v>
      </c>
      <c r="X8" s="2">
        <f t="shared" ref="X8:X36" si="1">IF(U8&gt;0,1,0)</f>
        <v>1</v>
      </c>
    </row>
    <row r="9" spans="1:24" x14ac:dyDescent="0.35">
      <c r="A9">
        <v>3</v>
      </c>
      <c r="B9" s="36" t="str">
        <f>'12thR'!B9</f>
        <v>EMIL TAVČAR</v>
      </c>
      <c r="C9" s="52">
        <v>7</v>
      </c>
      <c r="D9" s="52">
        <v>4</v>
      </c>
      <c r="E9" s="52">
        <v>4</v>
      </c>
      <c r="F9" s="52">
        <v>7</v>
      </c>
      <c r="G9" s="52">
        <v>7</v>
      </c>
      <c r="H9" s="52">
        <v>5</v>
      </c>
      <c r="I9" s="52">
        <v>4</v>
      </c>
      <c r="J9" s="52">
        <v>8</v>
      </c>
      <c r="K9" s="52">
        <v>4</v>
      </c>
      <c r="L9" s="52">
        <v>6</v>
      </c>
      <c r="M9" s="52">
        <v>4</v>
      </c>
      <c r="N9" s="52">
        <v>9</v>
      </c>
      <c r="O9" s="52">
        <v>6</v>
      </c>
      <c r="P9" s="52">
        <v>9</v>
      </c>
      <c r="Q9" s="52">
        <v>6</v>
      </c>
      <c r="R9" s="52">
        <v>6</v>
      </c>
      <c r="S9" s="52">
        <v>5</v>
      </c>
      <c r="T9" s="52">
        <v>4</v>
      </c>
      <c r="U9" s="34">
        <f t="shared" si="0"/>
        <v>105</v>
      </c>
      <c r="V9" s="34">
        <v>34.1</v>
      </c>
      <c r="W9" s="2">
        <f>IF(B9&lt;&gt;"",'12thR'!W9+X9,0)</f>
        <v>10</v>
      </c>
      <c r="X9" s="2">
        <f t="shared" si="1"/>
        <v>1</v>
      </c>
    </row>
    <row r="10" spans="1:24" x14ac:dyDescent="0.35">
      <c r="A10">
        <v>4</v>
      </c>
      <c r="B10" s="36" t="str">
        <f>'12thR'!B10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34">
        <f t="shared" si="0"/>
        <v>0</v>
      </c>
      <c r="V10" s="34">
        <f>'12thR'!V10</f>
        <v>30.8</v>
      </c>
      <c r="W10" s="2">
        <f>IF(B10&lt;&gt;"",'12thR'!W10+X10,0)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'12thR'!B11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34">
        <f t="shared" si="0"/>
        <v>0</v>
      </c>
      <c r="V11" s="34">
        <f>'12thR'!V11</f>
        <v>32.200000000000003</v>
      </c>
      <c r="W11" s="2">
        <f>IF(B11&lt;&gt;"",'12thR'!W11+X11,0)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'12thR'!B12</f>
        <v>BOJAN LAZAR</v>
      </c>
      <c r="C12" s="52">
        <v>5</v>
      </c>
      <c r="D12" s="52">
        <v>9</v>
      </c>
      <c r="E12" s="52">
        <v>6</v>
      </c>
      <c r="F12" s="52">
        <v>6</v>
      </c>
      <c r="G12" s="52">
        <v>5</v>
      </c>
      <c r="H12" s="52">
        <v>5</v>
      </c>
      <c r="I12" s="52">
        <v>4</v>
      </c>
      <c r="J12" s="52">
        <v>4</v>
      </c>
      <c r="K12" s="52">
        <v>4</v>
      </c>
      <c r="L12" s="52">
        <v>5</v>
      </c>
      <c r="M12" s="52">
        <v>5</v>
      </c>
      <c r="N12" s="52">
        <v>4</v>
      </c>
      <c r="O12" s="52">
        <v>5</v>
      </c>
      <c r="P12" s="52">
        <v>4</v>
      </c>
      <c r="Q12" s="52">
        <v>7</v>
      </c>
      <c r="R12" s="52">
        <v>6</v>
      </c>
      <c r="S12" s="52">
        <v>9</v>
      </c>
      <c r="T12" s="52">
        <v>4</v>
      </c>
      <c r="U12" s="34">
        <f t="shared" si="0"/>
        <v>97</v>
      </c>
      <c r="V12" s="34">
        <f>'12thR'!V12</f>
        <v>21.8</v>
      </c>
      <c r="W12" s="2">
        <f>IF(B12&lt;&gt;"",'12thR'!W12+X12,0)</f>
        <v>10</v>
      </c>
      <c r="X12" s="2">
        <f t="shared" si="1"/>
        <v>1</v>
      </c>
    </row>
    <row r="13" spans="1:24" x14ac:dyDescent="0.35">
      <c r="A13">
        <v>7</v>
      </c>
      <c r="B13" s="36" t="str">
        <f>'12thR'!B13</f>
        <v>JANKO KRŽIČ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34">
        <f t="shared" si="0"/>
        <v>0</v>
      </c>
      <c r="V13" s="34">
        <f>'12thR'!V13</f>
        <v>32.799999999999997</v>
      </c>
      <c r="W13" s="2">
        <f>IF(B13&lt;&gt;"",'12thR'!W13+X13,0)</f>
        <v>11</v>
      </c>
      <c r="X13" s="2">
        <f t="shared" si="1"/>
        <v>0</v>
      </c>
    </row>
    <row r="14" spans="1:24" x14ac:dyDescent="0.35">
      <c r="A14">
        <v>8</v>
      </c>
      <c r="B14" s="36" t="str">
        <f>'12thR'!B14</f>
        <v>NEJC ROBIČ ML.</v>
      </c>
      <c r="C14" s="52">
        <v>7</v>
      </c>
      <c r="D14" s="52">
        <v>4</v>
      </c>
      <c r="E14" s="52">
        <v>4</v>
      </c>
      <c r="F14" s="52">
        <v>8</v>
      </c>
      <c r="G14" s="52">
        <v>7</v>
      </c>
      <c r="H14" s="52">
        <v>5</v>
      </c>
      <c r="I14" s="52">
        <v>5</v>
      </c>
      <c r="J14" s="52">
        <v>9</v>
      </c>
      <c r="K14" s="52">
        <v>3</v>
      </c>
      <c r="L14" s="52">
        <v>6</v>
      </c>
      <c r="M14" s="52">
        <v>6</v>
      </c>
      <c r="N14" s="52">
        <v>3</v>
      </c>
      <c r="O14" s="52">
        <v>7</v>
      </c>
      <c r="P14" s="52">
        <v>6</v>
      </c>
      <c r="Q14" s="52">
        <v>6</v>
      </c>
      <c r="R14" s="52">
        <v>4</v>
      </c>
      <c r="S14" s="52">
        <v>8</v>
      </c>
      <c r="T14" s="52">
        <v>5</v>
      </c>
      <c r="U14" s="34">
        <f t="shared" ref="U14:U37" si="2">SUM(C14:T14)</f>
        <v>103</v>
      </c>
      <c r="V14" s="34">
        <f>'12thR'!V14</f>
        <v>44.7</v>
      </c>
      <c r="W14" s="2">
        <f>IF(B14&lt;&gt;"",'12thR'!W14+X14,0)</f>
        <v>8</v>
      </c>
      <c r="X14" s="2">
        <f t="shared" si="1"/>
        <v>1</v>
      </c>
    </row>
    <row r="15" spans="1:24" x14ac:dyDescent="0.35">
      <c r="A15">
        <v>9</v>
      </c>
      <c r="B15" s="36" t="str">
        <f>'12thR'!B15</f>
        <v>MARINA RAVNIKAR</v>
      </c>
      <c r="C15" s="52">
        <v>7</v>
      </c>
      <c r="D15" s="52">
        <v>4</v>
      </c>
      <c r="E15" s="52">
        <v>3</v>
      </c>
      <c r="F15" s="52">
        <v>6</v>
      </c>
      <c r="G15" s="52">
        <v>6</v>
      </c>
      <c r="H15" s="52">
        <v>6</v>
      </c>
      <c r="I15" s="52">
        <v>4</v>
      </c>
      <c r="J15" s="52">
        <v>5</v>
      </c>
      <c r="K15" s="52">
        <v>3</v>
      </c>
      <c r="L15" s="52">
        <v>7</v>
      </c>
      <c r="M15" s="52">
        <v>5</v>
      </c>
      <c r="N15" s="52">
        <v>4</v>
      </c>
      <c r="O15" s="52">
        <v>5</v>
      </c>
      <c r="P15" s="52">
        <v>5</v>
      </c>
      <c r="Q15" s="52">
        <v>7</v>
      </c>
      <c r="R15" s="52">
        <v>5</v>
      </c>
      <c r="S15" s="52">
        <v>9</v>
      </c>
      <c r="T15" s="52">
        <v>4</v>
      </c>
      <c r="U15" s="34">
        <f t="shared" si="2"/>
        <v>95</v>
      </c>
      <c r="V15" s="34">
        <f>'12thR'!V15</f>
        <v>18.8</v>
      </c>
      <c r="W15" s="2">
        <f>IF(B15&lt;&gt;"",'12thR'!W15+X15,0)</f>
        <v>9</v>
      </c>
      <c r="X15" s="2">
        <f t="shared" si="1"/>
        <v>1</v>
      </c>
    </row>
    <row r="16" spans="1:24" x14ac:dyDescent="0.35">
      <c r="A16">
        <v>10</v>
      </c>
      <c r="B16" s="36" t="str">
        <f>'12thR'!B16</f>
        <v>CVETKA BURJA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34">
        <f t="shared" si="2"/>
        <v>0</v>
      </c>
      <c r="V16" s="34">
        <f>'12thR'!V16</f>
        <v>32.799999999999997</v>
      </c>
      <c r="W16" s="2">
        <f>IF(B16&lt;&gt;"",'12thR'!W16+X16,0)</f>
        <v>8</v>
      </c>
      <c r="X16" s="2">
        <f t="shared" si="1"/>
        <v>0</v>
      </c>
    </row>
    <row r="17" spans="1:24" x14ac:dyDescent="0.35">
      <c r="A17">
        <v>11</v>
      </c>
      <c r="B17" s="36" t="str">
        <f>'12thR'!B17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34">
        <f t="shared" si="2"/>
        <v>0</v>
      </c>
      <c r="V17" s="34">
        <f>'12thR'!V17</f>
        <v>31.9</v>
      </c>
      <c r="W17" s="2">
        <f>IF(B17&lt;&gt;"",'12thR'!W17+X17,0)</f>
        <v>6</v>
      </c>
      <c r="X17" s="2">
        <f t="shared" si="1"/>
        <v>0</v>
      </c>
    </row>
    <row r="18" spans="1:24" x14ac:dyDescent="0.35">
      <c r="A18">
        <v>12</v>
      </c>
      <c r="B18" s="36" t="str">
        <f>'12thR'!B18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34">
        <f t="shared" si="2"/>
        <v>0</v>
      </c>
      <c r="V18" s="34">
        <f>'12thR'!V18</f>
        <v>20.399999999999999</v>
      </c>
      <c r="W18" s="2">
        <f>IF(B18&lt;&gt;"",'12thR'!W18+X18,0)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'12thR'!B19</f>
        <v>VITO ŠMIT</v>
      </c>
      <c r="C19" s="52">
        <v>4</v>
      </c>
      <c r="D19" s="52">
        <v>6</v>
      </c>
      <c r="E19" s="52">
        <v>4</v>
      </c>
      <c r="F19" s="52">
        <v>6</v>
      </c>
      <c r="G19" s="52">
        <v>5</v>
      </c>
      <c r="H19" s="52">
        <v>5</v>
      </c>
      <c r="I19" s="52">
        <v>3</v>
      </c>
      <c r="J19" s="52">
        <v>5</v>
      </c>
      <c r="K19" s="52">
        <v>4</v>
      </c>
      <c r="L19" s="52">
        <v>5</v>
      </c>
      <c r="M19" s="52">
        <v>3</v>
      </c>
      <c r="N19" s="52">
        <v>4</v>
      </c>
      <c r="O19" s="52">
        <v>5</v>
      </c>
      <c r="P19" s="52">
        <v>6</v>
      </c>
      <c r="Q19" s="52">
        <v>5</v>
      </c>
      <c r="R19" s="52">
        <v>5</v>
      </c>
      <c r="S19" s="52">
        <v>9</v>
      </c>
      <c r="T19" s="52">
        <v>3</v>
      </c>
      <c r="U19" s="34">
        <f t="shared" si="2"/>
        <v>87</v>
      </c>
      <c r="V19" s="34">
        <f>'12thR'!V19</f>
        <v>15.1</v>
      </c>
      <c r="W19" s="2">
        <f>IF(B19&lt;&gt;"",'12thR'!W19+X19,0)</f>
        <v>11</v>
      </c>
      <c r="X19" s="2">
        <f t="shared" si="1"/>
        <v>1</v>
      </c>
    </row>
    <row r="20" spans="1:24" x14ac:dyDescent="0.35">
      <c r="A20">
        <v>14</v>
      </c>
      <c r="B20" s="36" t="str">
        <f>'12thR'!B20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34">
        <f t="shared" si="2"/>
        <v>0</v>
      </c>
      <c r="V20" s="34">
        <f>'12thR'!V20</f>
        <v>31.8</v>
      </c>
      <c r="W20" s="2">
        <f>IF(B20&lt;&gt;"",'12thR'!W20+X20,0)</f>
        <v>4</v>
      </c>
      <c r="X20" s="2">
        <f t="shared" si="1"/>
        <v>0</v>
      </c>
    </row>
    <row r="21" spans="1:24" x14ac:dyDescent="0.35">
      <c r="A21">
        <v>15</v>
      </c>
      <c r="B21" s="36" t="str">
        <f>'12thR'!B21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4">
        <f t="shared" si="2"/>
        <v>0</v>
      </c>
      <c r="V21" s="34">
        <f>'12thR'!V21</f>
        <v>20.399999999999999</v>
      </c>
      <c r="W21" s="2">
        <f>IF(B21&lt;&gt;"",'12thR'!W21+X21,0)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'12thR'!B22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34">
        <f t="shared" si="2"/>
        <v>0</v>
      </c>
      <c r="V22" s="34">
        <f>'12thR'!V22</f>
        <v>30.8</v>
      </c>
      <c r="W22" s="2">
        <f>IF(B22&lt;&gt;"",'12thR'!W22+X22,0)</f>
        <v>4</v>
      </c>
      <c r="X22" s="2">
        <f t="shared" si="1"/>
        <v>0</v>
      </c>
    </row>
    <row r="23" spans="1:24" x14ac:dyDescent="0.35">
      <c r="A23">
        <v>17</v>
      </c>
      <c r="B23" s="36" t="str">
        <f>'12thR'!B23</f>
        <v>VASJA BAJC</v>
      </c>
      <c r="C23" s="52">
        <v>6</v>
      </c>
      <c r="D23" s="52">
        <v>5</v>
      </c>
      <c r="E23" s="52">
        <v>4</v>
      </c>
      <c r="F23" s="52">
        <v>4</v>
      </c>
      <c r="G23" s="52">
        <v>4</v>
      </c>
      <c r="H23" s="52">
        <v>6</v>
      </c>
      <c r="I23" s="52">
        <v>4</v>
      </c>
      <c r="J23" s="52">
        <v>4</v>
      </c>
      <c r="K23" s="52">
        <v>4</v>
      </c>
      <c r="L23" s="52">
        <v>5</v>
      </c>
      <c r="M23" s="52">
        <v>3</v>
      </c>
      <c r="N23" s="52">
        <v>4</v>
      </c>
      <c r="O23" s="52">
        <v>7</v>
      </c>
      <c r="P23" s="52">
        <v>5</v>
      </c>
      <c r="Q23" s="52">
        <v>9</v>
      </c>
      <c r="R23" s="52">
        <v>4</v>
      </c>
      <c r="S23" s="52">
        <v>7</v>
      </c>
      <c r="T23" s="52">
        <v>4</v>
      </c>
      <c r="U23" s="34">
        <f t="shared" si="2"/>
        <v>89</v>
      </c>
      <c r="V23" s="34">
        <f>'12thR'!V23</f>
        <v>13.2</v>
      </c>
      <c r="W23" s="2">
        <f>IF(B23&lt;&gt;"",'12thR'!W23+X23,0)</f>
        <v>5</v>
      </c>
      <c r="X23" s="2">
        <f t="shared" si="1"/>
        <v>1</v>
      </c>
    </row>
    <row r="24" spans="1:24" x14ac:dyDescent="0.35">
      <c r="A24">
        <v>18</v>
      </c>
      <c r="B24" s="36" t="str">
        <f>'12thR'!B24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4">
        <f t="shared" si="2"/>
        <v>0</v>
      </c>
      <c r="V24" s="34">
        <f>'12thR'!V24</f>
        <v>14.6</v>
      </c>
      <c r="W24" s="2">
        <f>IF(B24&lt;&gt;"",'12thR'!W24+X24,0)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'12thR'!B25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4">
        <f t="shared" si="2"/>
        <v>0</v>
      </c>
      <c r="V25" s="34">
        <f>'12thR'!V25</f>
        <v>22</v>
      </c>
      <c r="W25" s="2">
        <f>IF(B25&lt;&gt;"",'12thR'!W25+X25,0)</f>
        <v>4</v>
      </c>
      <c r="X25" s="2">
        <f t="shared" si="1"/>
        <v>0</v>
      </c>
    </row>
    <row r="26" spans="1:24" x14ac:dyDescent="0.35">
      <c r="A26">
        <v>20</v>
      </c>
      <c r="B26" s="36" t="str">
        <f>'12thR'!B26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34">
        <f t="shared" si="2"/>
        <v>0</v>
      </c>
      <c r="V26" s="34">
        <f>'12thR'!V26</f>
        <v>54</v>
      </c>
      <c r="W26" s="2">
        <f>IF(B26&lt;&gt;"",'12thR'!W26+X26,0)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'12thR'!B27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4">
        <f t="shared" si="2"/>
        <v>0</v>
      </c>
      <c r="V27" s="34">
        <f>'12thR'!V27</f>
        <v>12.3</v>
      </c>
      <c r="W27" s="2">
        <f>IF(B27&lt;&gt;"",'12thR'!W27+X27,0)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'12thR'!B28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34">
        <f t="shared" si="2"/>
        <v>0</v>
      </c>
      <c r="V28" s="34">
        <f>'12thR'!V28</f>
        <v>54</v>
      </c>
      <c r="W28" s="2">
        <f>IF(B28&lt;&gt;"",'12thR'!W28+X28,0)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'12thR'!B29</f>
        <v>NIKA ZALAZNIK</v>
      </c>
      <c r="C29" s="52">
        <v>8</v>
      </c>
      <c r="D29" s="52">
        <v>6</v>
      </c>
      <c r="E29" s="52">
        <v>6</v>
      </c>
      <c r="F29" s="52">
        <v>5</v>
      </c>
      <c r="G29" s="52">
        <v>5</v>
      </c>
      <c r="H29" s="52">
        <v>7</v>
      </c>
      <c r="I29" s="52">
        <v>4</v>
      </c>
      <c r="J29" s="52">
        <v>8</v>
      </c>
      <c r="K29" s="52">
        <v>4</v>
      </c>
      <c r="L29" s="52">
        <v>8</v>
      </c>
      <c r="M29" s="52">
        <v>6</v>
      </c>
      <c r="N29" s="52">
        <v>6</v>
      </c>
      <c r="O29" s="52">
        <v>8</v>
      </c>
      <c r="P29" s="52">
        <v>6</v>
      </c>
      <c r="Q29" s="52">
        <v>5</v>
      </c>
      <c r="R29" s="52">
        <v>4</v>
      </c>
      <c r="S29" s="52">
        <v>8</v>
      </c>
      <c r="T29" s="52">
        <v>4</v>
      </c>
      <c r="U29" s="34">
        <f t="shared" si="2"/>
        <v>108</v>
      </c>
      <c r="V29" s="34">
        <v>43.9</v>
      </c>
      <c r="W29" s="2">
        <f>IF(B29&lt;&gt;"",'12thR'!W29+X29,0)</f>
        <v>5</v>
      </c>
      <c r="X29" s="2">
        <f t="shared" si="1"/>
        <v>1</v>
      </c>
    </row>
    <row r="30" spans="1:24" x14ac:dyDescent="0.35">
      <c r="A30">
        <v>24</v>
      </c>
      <c r="B30" s="36" t="str">
        <f>'12thR'!B30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34">
        <f t="shared" si="2"/>
        <v>0</v>
      </c>
      <c r="V30" s="34">
        <f>'12thR'!V30</f>
        <v>20</v>
      </c>
      <c r="W30" s="2">
        <f>IF(B30&lt;&gt;"",'12thR'!W30+X30,0)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'12thR'!B31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34">
        <f t="shared" si="2"/>
        <v>0</v>
      </c>
      <c r="V31" s="34">
        <f>'12thR'!V31</f>
        <v>18.399999999999999</v>
      </c>
      <c r="W31" s="2">
        <f>IF(B31&lt;&gt;"",'12thR'!W31+X31,0)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'12thR'!B32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4">
        <f t="shared" si="2"/>
        <v>0</v>
      </c>
      <c r="V32" s="34">
        <f>'12thR'!V32</f>
        <v>25</v>
      </c>
      <c r="W32" s="2">
        <f>IF(B32&lt;&gt;"",'12thR'!W32+X32,0)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'12thR'!B33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4">
        <f t="shared" si="2"/>
        <v>0</v>
      </c>
      <c r="V33" s="34">
        <f>'12thR'!V33</f>
        <v>20.2</v>
      </c>
      <c r="W33" s="2">
        <f>IF(B33&lt;&gt;"",'12thR'!W33+X33,0)</f>
        <v>2</v>
      </c>
      <c r="X33" s="2">
        <f t="shared" si="1"/>
        <v>0</v>
      </c>
    </row>
    <row r="34" spans="1:24" x14ac:dyDescent="0.35">
      <c r="A34">
        <v>28</v>
      </c>
      <c r="B34" s="36" t="str">
        <f>'12thR'!B34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34">
        <f t="shared" si="2"/>
        <v>0</v>
      </c>
      <c r="V34" s="34">
        <f>'12thR'!V34</f>
        <v>17.100000000000001</v>
      </c>
      <c r="W34" s="2">
        <f>IF(B34&lt;&gt;"",'12thR'!W34+X34,0)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'12thR'!B35</f>
        <v>SIMON ŽGAVEC</v>
      </c>
      <c r="C35" s="52">
        <v>7</v>
      </c>
      <c r="D35" s="52">
        <v>5</v>
      </c>
      <c r="E35" s="52">
        <v>7</v>
      </c>
      <c r="F35" s="52">
        <v>8</v>
      </c>
      <c r="G35" s="52">
        <v>9</v>
      </c>
      <c r="H35" s="52">
        <v>8</v>
      </c>
      <c r="I35" s="52">
        <v>8</v>
      </c>
      <c r="J35" s="52">
        <v>9</v>
      </c>
      <c r="K35" s="52">
        <v>5</v>
      </c>
      <c r="L35" s="52">
        <v>7</v>
      </c>
      <c r="M35" s="52">
        <v>4</v>
      </c>
      <c r="N35" s="52">
        <v>4</v>
      </c>
      <c r="O35" s="52">
        <v>8</v>
      </c>
      <c r="P35" s="52">
        <v>6</v>
      </c>
      <c r="Q35" s="52">
        <v>6</v>
      </c>
      <c r="R35" s="52">
        <v>8</v>
      </c>
      <c r="S35" s="52">
        <v>9</v>
      </c>
      <c r="T35" s="52">
        <v>5</v>
      </c>
      <c r="U35" s="34">
        <f t="shared" si="2"/>
        <v>123</v>
      </c>
      <c r="V35" s="34">
        <v>47.7</v>
      </c>
      <c r="W35" s="2">
        <f>IF(B35&lt;&gt;"",'12thR'!W35+X35,0)</f>
        <v>4</v>
      </c>
      <c r="X35" s="2">
        <f t="shared" si="1"/>
        <v>1</v>
      </c>
    </row>
    <row r="36" spans="1:24" x14ac:dyDescent="0.35">
      <c r="A36">
        <v>30</v>
      </c>
      <c r="B36" s="36" t="str">
        <f>'12thR'!B36</f>
        <v>RADO ZALAZNIK</v>
      </c>
      <c r="C36" s="52">
        <v>6</v>
      </c>
      <c r="D36" s="52">
        <v>5</v>
      </c>
      <c r="E36" s="52">
        <v>3</v>
      </c>
      <c r="F36" s="52">
        <v>9</v>
      </c>
      <c r="G36" s="52">
        <v>9</v>
      </c>
      <c r="H36" s="52">
        <v>9</v>
      </c>
      <c r="I36" s="52">
        <v>6</v>
      </c>
      <c r="J36" s="52">
        <v>5</v>
      </c>
      <c r="K36" s="52">
        <v>2</v>
      </c>
      <c r="L36" s="52">
        <v>5</v>
      </c>
      <c r="M36" s="52">
        <v>4</v>
      </c>
      <c r="N36" s="52">
        <v>7</v>
      </c>
      <c r="O36" s="52">
        <v>6</v>
      </c>
      <c r="P36" s="52">
        <v>5</v>
      </c>
      <c r="Q36" s="52">
        <v>4</v>
      </c>
      <c r="R36" s="52">
        <v>6</v>
      </c>
      <c r="S36" s="52">
        <v>5</v>
      </c>
      <c r="T36" s="52">
        <v>3</v>
      </c>
      <c r="U36" s="34">
        <f t="shared" si="2"/>
        <v>99</v>
      </c>
      <c r="V36" s="34">
        <v>24.9</v>
      </c>
      <c r="W36" s="2">
        <f>IF(B36&lt;&gt;"",'12thR'!W36+X36,0)</f>
        <v>6</v>
      </c>
      <c r="X36" s="2">
        <f t="shared" si="1"/>
        <v>1</v>
      </c>
    </row>
    <row r="37" spans="1:24" x14ac:dyDescent="0.35">
      <c r="A37">
        <v>31</v>
      </c>
      <c r="B37" s="36" t="str">
        <f>'12thR'!B37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4">
        <f t="shared" si="2"/>
        <v>0</v>
      </c>
      <c r="V37" s="34">
        <f>'12thR'!V37</f>
        <v>13.8</v>
      </c>
      <c r="W37" s="2">
        <f>IF(B37&lt;&gt;"",'12thR'!W37+X37,0)</f>
        <v>6</v>
      </c>
      <c r="X37" s="2">
        <f t="shared" ref="X37:X56" si="3">IF(U37&gt;0,1,0)</f>
        <v>0</v>
      </c>
    </row>
    <row r="38" spans="1:24" x14ac:dyDescent="0.35">
      <c r="A38">
        <v>32</v>
      </c>
      <c r="B38" s="36" t="str">
        <f>'12thR'!B38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4">SUM(C38:T38)</f>
        <v>0</v>
      </c>
      <c r="V38" s="34">
        <f>'12thR'!V38</f>
        <v>26.9</v>
      </c>
      <c r="W38" s="2">
        <f>IF(B38&lt;&gt;"",'12thR'!W38+X38,0)</f>
        <v>1</v>
      </c>
      <c r="X38" s="2">
        <f t="shared" si="3"/>
        <v>0</v>
      </c>
    </row>
    <row r="39" spans="1:24" x14ac:dyDescent="0.35">
      <c r="A39">
        <v>33</v>
      </c>
      <c r="B39" s="36" t="str">
        <f>'12thR'!B39</f>
        <v>MAJDA LAZAR</v>
      </c>
      <c r="C39" s="52">
        <v>7</v>
      </c>
      <c r="D39" s="52">
        <v>6</v>
      </c>
      <c r="E39" s="52">
        <v>4</v>
      </c>
      <c r="F39" s="52">
        <v>4</v>
      </c>
      <c r="G39" s="52">
        <v>5</v>
      </c>
      <c r="H39" s="52">
        <v>5</v>
      </c>
      <c r="I39" s="52">
        <v>4</v>
      </c>
      <c r="J39" s="52">
        <v>9</v>
      </c>
      <c r="K39" s="52">
        <v>4</v>
      </c>
      <c r="L39" s="52">
        <v>7</v>
      </c>
      <c r="M39" s="52">
        <v>4</v>
      </c>
      <c r="N39" s="52">
        <v>6</v>
      </c>
      <c r="O39" s="52">
        <v>4</v>
      </c>
      <c r="P39" s="52">
        <v>7</v>
      </c>
      <c r="Q39" s="52">
        <v>6</v>
      </c>
      <c r="R39" s="52">
        <v>4</v>
      </c>
      <c r="S39" s="52">
        <v>6</v>
      </c>
      <c r="T39" s="52">
        <v>4</v>
      </c>
      <c r="U39" s="20">
        <f t="shared" si="4"/>
        <v>96</v>
      </c>
      <c r="V39" s="34">
        <v>28.4</v>
      </c>
      <c r="W39" s="2">
        <f>IF(B39&lt;&gt;"",'12thR'!W39+X39,0)</f>
        <v>4</v>
      </c>
      <c r="X39" s="2">
        <f t="shared" si="3"/>
        <v>1</v>
      </c>
    </row>
    <row r="40" spans="1:24" x14ac:dyDescent="0.35">
      <c r="A40">
        <v>34</v>
      </c>
      <c r="B40" s="36" t="str">
        <f>'12thR'!B40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4"/>
        <v>0</v>
      </c>
      <c r="V40" s="34">
        <f>'12thR'!V40</f>
        <v>20.399999999999999</v>
      </c>
      <c r="W40" s="2">
        <f>IF(B40&lt;&gt;"",'12thR'!W40+X40,0)</f>
        <v>2</v>
      </c>
      <c r="X40" s="2">
        <f t="shared" si="3"/>
        <v>0</v>
      </c>
    </row>
    <row r="41" spans="1:24" x14ac:dyDescent="0.35">
      <c r="A41">
        <v>35</v>
      </c>
      <c r="B41" s="36" t="str">
        <f>'12thR'!B41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4"/>
        <v>0</v>
      </c>
      <c r="V41" s="34">
        <f>'12thR'!V41</f>
        <v>22.8</v>
      </c>
      <c r="W41" s="2">
        <f>IF(B41&lt;&gt;"",'12thR'!W41+X41,0)</f>
        <v>1</v>
      </c>
      <c r="X41" s="2">
        <f t="shared" si="3"/>
        <v>0</v>
      </c>
    </row>
    <row r="42" spans="1:24" x14ac:dyDescent="0.35">
      <c r="A42">
        <v>36</v>
      </c>
      <c r="B42" s="36" t="str">
        <f>'12thR'!B42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4"/>
        <v>0</v>
      </c>
      <c r="V42" s="34">
        <f>'12thR'!V42</f>
        <v>40.5</v>
      </c>
      <c r="W42" s="2">
        <f>IF(B42&lt;&gt;"",'12thR'!W42+X42,0)</f>
        <v>1</v>
      </c>
      <c r="X42" s="2">
        <f t="shared" si="3"/>
        <v>0</v>
      </c>
    </row>
    <row r="43" spans="1:24" x14ac:dyDescent="0.35">
      <c r="A43">
        <v>37</v>
      </c>
      <c r="B43" s="36" t="str">
        <f>'12thR'!B43</f>
        <v>ANDREJ PIRNAT</v>
      </c>
      <c r="C43" s="52">
        <v>4</v>
      </c>
      <c r="D43" s="52">
        <v>4</v>
      </c>
      <c r="E43" s="52">
        <v>4</v>
      </c>
      <c r="F43" s="52">
        <v>9</v>
      </c>
      <c r="G43" s="52">
        <v>5</v>
      </c>
      <c r="H43" s="52">
        <v>4</v>
      </c>
      <c r="I43" s="52">
        <v>9</v>
      </c>
      <c r="J43" s="52">
        <v>5</v>
      </c>
      <c r="K43" s="52">
        <v>4</v>
      </c>
      <c r="L43" s="52">
        <v>5</v>
      </c>
      <c r="M43" s="52">
        <v>5</v>
      </c>
      <c r="N43" s="52">
        <v>7</v>
      </c>
      <c r="O43" s="52">
        <v>4</v>
      </c>
      <c r="P43" s="52">
        <v>5</v>
      </c>
      <c r="Q43" s="52">
        <v>9</v>
      </c>
      <c r="R43" s="52">
        <v>6</v>
      </c>
      <c r="S43" s="52">
        <v>7</v>
      </c>
      <c r="T43" s="52">
        <v>3</v>
      </c>
      <c r="U43" s="20">
        <f t="shared" si="4"/>
        <v>99</v>
      </c>
      <c r="V43" s="34">
        <f>'12thR'!V43</f>
        <v>27.1</v>
      </c>
      <c r="W43" s="2">
        <f>IF(B43&lt;&gt;"",'12thR'!W43+X43,0)</f>
        <v>2</v>
      </c>
      <c r="X43" s="2">
        <f t="shared" si="3"/>
        <v>1</v>
      </c>
    </row>
    <row r="44" spans="1:24" x14ac:dyDescent="0.35">
      <c r="A44">
        <v>38</v>
      </c>
      <c r="B44" s="36" t="str">
        <f>'12thR'!B44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4"/>
        <v>0</v>
      </c>
      <c r="V44" s="34">
        <f>'12thR'!V44</f>
        <v>19.399999999999999</v>
      </c>
      <c r="W44" s="2">
        <f>IF(B44&lt;&gt;"",'12thR'!W44+X44,0)</f>
        <v>1</v>
      </c>
      <c r="X44" s="2">
        <f t="shared" si="3"/>
        <v>0</v>
      </c>
    </row>
    <row r="45" spans="1:24" x14ac:dyDescent="0.35">
      <c r="A45">
        <v>39</v>
      </c>
      <c r="B45" s="36" t="str">
        <f>'12thR'!B45</f>
        <v>ANKA PERŠIN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4"/>
        <v>0</v>
      </c>
      <c r="V45" s="34">
        <f>'12thR'!V45</f>
        <v>18.100000000000001</v>
      </c>
      <c r="W45" s="2">
        <f>IF(B45&lt;&gt;"",'12thR'!W45+X45,0)</f>
        <v>1</v>
      </c>
      <c r="X45" s="2">
        <f t="shared" si="3"/>
        <v>0</v>
      </c>
    </row>
    <row r="46" spans="1:24" x14ac:dyDescent="0.35">
      <c r="A46">
        <v>40</v>
      </c>
      <c r="B46" s="36" t="s">
        <v>96</v>
      </c>
      <c r="C46" s="52">
        <v>6</v>
      </c>
      <c r="D46" s="52">
        <v>4</v>
      </c>
      <c r="E46" s="52">
        <v>6</v>
      </c>
      <c r="F46" s="52">
        <v>9</v>
      </c>
      <c r="G46" s="52">
        <v>4</v>
      </c>
      <c r="H46" s="52">
        <v>5</v>
      </c>
      <c r="I46" s="52">
        <v>5</v>
      </c>
      <c r="J46" s="52">
        <v>8</v>
      </c>
      <c r="K46" s="52">
        <v>4</v>
      </c>
      <c r="L46" s="52">
        <v>7</v>
      </c>
      <c r="M46" s="52">
        <v>6</v>
      </c>
      <c r="N46" s="52">
        <v>5</v>
      </c>
      <c r="O46" s="52">
        <v>6</v>
      </c>
      <c r="P46" s="52">
        <v>7</v>
      </c>
      <c r="Q46" s="52">
        <v>7</v>
      </c>
      <c r="R46" s="52">
        <v>4</v>
      </c>
      <c r="S46" s="52">
        <v>9</v>
      </c>
      <c r="T46" s="52">
        <v>3</v>
      </c>
      <c r="U46" s="20">
        <f t="shared" si="4"/>
        <v>105</v>
      </c>
      <c r="V46" s="34">
        <v>29.2</v>
      </c>
      <c r="W46" s="2">
        <f>IF(B46&lt;&gt;"",'12thR'!W46+X46,0)</f>
        <v>1</v>
      </c>
      <c r="X46" s="2">
        <f t="shared" si="3"/>
        <v>1</v>
      </c>
    </row>
    <row r="47" spans="1:24" x14ac:dyDescent="0.35">
      <c r="A47">
        <v>41</v>
      </c>
      <c r="B47" s="36" t="s">
        <v>97</v>
      </c>
      <c r="C47" s="52">
        <v>6</v>
      </c>
      <c r="D47" s="52">
        <v>3</v>
      </c>
      <c r="E47" s="52">
        <v>9</v>
      </c>
      <c r="F47" s="52">
        <v>4</v>
      </c>
      <c r="G47" s="52">
        <v>6</v>
      </c>
      <c r="H47" s="52">
        <v>4</v>
      </c>
      <c r="I47" s="52">
        <v>5</v>
      </c>
      <c r="J47" s="52">
        <v>4</v>
      </c>
      <c r="K47" s="52">
        <v>4</v>
      </c>
      <c r="L47" s="52">
        <v>8</v>
      </c>
      <c r="M47" s="52">
        <v>5</v>
      </c>
      <c r="N47" s="52">
        <v>9</v>
      </c>
      <c r="O47" s="52">
        <v>9</v>
      </c>
      <c r="P47" s="52">
        <v>6</v>
      </c>
      <c r="Q47" s="52">
        <v>6</v>
      </c>
      <c r="R47" s="52">
        <v>4</v>
      </c>
      <c r="S47" s="52">
        <v>4</v>
      </c>
      <c r="T47" s="52">
        <v>6</v>
      </c>
      <c r="U47" s="20">
        <f t="shared" si="4"/>
        <v>102</v>
      </c>
      <c r="V47" s="34">
        <v>22.9</v>
      </c>
      <c r="W47" s="2">
        <f>IF(B47&lt;&gt;"",'12thR'!W47+X47,0)</f>
        <v>1</v>
      </c>
      <c r="X47" s="2">
        <f t="shared" si="3"/>
        <v>1</v>
      </c>
    </row>
    <row r="48" spans="1:24" x14ac:dyDescent="0.35">
      <c r="A48">
        <v>42</v>
      </c>
      <c r="B48" s="36" t="s">
        <v>98</v>
      </c>
      <c r="C48" s="52">
        <v>9</v>
      </c>
      <c r="D48" s="52">
        <v>3</v>
      </c>
      <c r="E48" s="52">
        <v>6</v>
      </c>
      <c r="F48" s="52">
        <v>6</v>
      </c>
      <c r="G48" s="52">
        <v>5</v>
      </c>
      <c r="H48" s="52">
        <v>9</v>
      </c>
      <c r="I48" s="52">
        <v>6</v>
      </c>
      <c r="J48" s="52">
        <v>8</v>
      </c>
      <c r="K48" s="52">
        <v>6</v>
      </c>
      <c r="L48" s="52">
        <v>8</v>
      </c>
      <c r="M48" s="52">
        <v>4</v>
      </c>
      <c r="N48" s="52">
        <v>5</v>
      </c>
      <c r="O48" s="52">
        <v>5</v>
      </c>
      <c r="P48" s="52">
        <v>7</v>
      </c>
      <c r="Q48" s="52">
        <v>5</v>
      </c>
      <c r="R48" s="52">
        <v>4</v>
      </c>
      <c r="S48" s="52">
        <v>6</v>
      </c>
      <c r="T48" s="52">
        <v>5</v>
      </c>
      <c r="U48" s="20">
        <f t="shared" si="4"/>
        <v>107</v>
      </c>
      <c r="V48" s="34">
        <v>47.8</v>
      </c>
      <c r="W48" s="2">
        <f>IF(B48&lt;&gt;"",'12thR'!W48+X48,0)</f>
        <v>1</v>
      </c>
      <c r="X48" s="2">
        <f t="shared" si="3"/>
        <v>1</v>
      </c>
    </row>
    <row r="49" spans="1:24" x14ac:dyDescent="0.35">
      <c r="A49">
        <v>43</v>
      </c>
      <c r="B49" s="36" t="s">
        <v>99</v>
      </c>
      <c r="C49" s="52">
        <v>6</v>
      </c>
      <c r="D49" s="52">
        <v>5</v>
      </c>
      <c r="E49" s="52">
        <v>3</v>
      </c>
      <c r="F49" s="52">
        <v>9</v>
      </c>
      <c r="G49" s="52">
        <v>7</v>
      </c>
      <c r="H49" s="52">
        <v>5</v>
      </c>
      <c r="I49" s="52">
        <v>4</v>
      </c>
      <c r="J49" s="52">
        <v>9</v>
      </c>
      <c r="K49" s="52">
        <v>5</v>
      </c>
      <c r="L49" s="52">
        <v>6</v>
      </c>
      <c r="M49" s="52">
        <v>4</v>
      </c>
      <c r="N49" s="52">
        <v>4</v>
      </c>
      <c r="O49" s="52">
        <v>7</v>
      </c>
      <c r="P49" s="52">
        <v>6</v>
      </c>
      <c r="Q49" s="52">
        <v>8</v>
      </c>
      <c r="R49" s="52">
        <v>3</v>
      </c>
      <c r="S49" s="52">
        <v>5</v>
      </c>
      <c r="T49" s="52">
        <v>3</v>
      </c>
      <c r="U49" s="20">
        <f t="shared" si="4"/>
        <v>99</v>
      </c>
      <c r="V49" s="34">
        <v>28.4</v>
      </c>
      <c r="W49" s="2">
        <f>IF(B49&lt;&gt;"",'12thR'!W49+X49,0)</f>
        <v>1</v>
      </c>
      <c r="X49" s="2">
        <f t="shared" si="3"/>
        <v>1</v>
      </c>
    </row>
    <row r="50" spans="1:24" x14ac:dyDescent="0.35">
      <c r="A50">
        <v>44</v>
      </c>
      <c r="B50" s="36" t="s">
        <v>100</v>
      </c>
      <c r="C50" s="52">
        <v>6</v>
      </c>
      <c r="D50" s="52">
        <v>3</v>
      </c>
      <c r="E50" s="52">
        <v>4</v>
      </c>
      <c r="F50" s="52">
        <v>8</v>
      </c>
      <c r="G50" s="52">
        <v>5</v>
      </c>
      <c r="H50" s="52">
        <v>4</v>
      </c>
      <c r="I50" s="52">
        <v>4</v>
      </c>
      <c r="J50" s="52">
        <v>7</v>
      </c>
      <c r="K50" s="52">
        <v>5</v>
      </c>
      <c r="L50" s="52">
        <v>7</v>
      </c>
      <c r="M50" s="52">
        <v>4</v>
      </c>
      <c r="N50" s="52">
        <v>3</v>
      </c>
      <c r="O50" s="52">
        <v>4</v>
      </c>
      <c r="P50" s="52">
        <v>6</v>
      </c>
      <c r="Q50" s="52">
        <v>6</v>
      </c>
      <c r="R50" s="52">
        <v>5</v>
      </c>
      <c r="S50" s="52">
        <v>9</v>
      </c>
      <c r="T50" s="52">
        <v>4</v>
      </c>
      <c r="U50" s="20">
        <f t="shared" si="4"/>
        <v>94</v>
      </c>
      <c r="V50" s="34">
        <v>18.7</v>
      </c>
      <c r="W50" s="2">
        <f>IF(B50&lt;&gt;"",'12thR'!W50+X50,0)</f>
        <v>1</v>
      </c>
      <c r="X50" s="2">
        <f t="shared" si="3"/>
        <v>1</v>
      </c>
    </row>
    <row r="51" spans="1:24" x14ac:dyDescent="0.35">
      <c r="A51">
        <v>45</v>
      </c>
      <c r="B51" s="36">
        <f>'12thR'!B51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4"/>
        <v>0</v>
      </c>
      <c r="V51" s="34">
        <f>'12thR'!V51</f>
        <v>0</v>
      </c>
      <c r="W51" s="2">
        <f>IF(B51&lt;&gt;"",'12thR'!W51+X51,0)</f>
        <v>0</v>
      </c>
      <c r="X51" s="2">
        <f t="shared" si="3"/>
        <v>0</v>
      </c>
    </row>
    <row r="52" spans="1:24" x14ac:dyDescent="0.35">
      <c r="A52">
        <v>46</v>
      </c>
      <c r="B52" s="36">
        <f>'12thR'!B52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4"/>
        <v>0</v>
      </c>
      <c r="V52" s="34">
        <f>'12thR'!V52</f>
        <v>0</v>
      </c>
      <c r="W52" s="2">
        <f>IF(B52&lt;&gt;"",'12thR'!W52+X52,0)</f>
        <v>0</v>
      </c>
      <c r="X52" s="2">
        <f t="shared" si="3"/>
        <v>0</v>
      </c>
    </row>
    <row r="53" spans="1:24" x14ac:dyDescent="0.35">
      <c r="A53">
        <v>47</v>
      </c>
      <c r="B53" s="36">
        <f>'12thR'!B53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4"/>
        <v>0</v>
      </c>
      <c r="V53" s="34">
        <f>'12thR'!V53</f>
        <v>0</v>
      </c>
      <c r="W53" s="2">
        <f>IF(B53&lt;&gt;"",'12thR'!W53+X53,0)</f>
        <v>0</v>
      </c>
      <c r="X53" s="2">
        <f t="shared" si="3"/>
        <v>0</v>
      </c>
    </row>
    <row r="54" spans="1:24" x14ac:dyDescent="0.35">
      <c r="A54">
        <v>48</v>
      </c>
      <c r="B54" s="36">
        <f>'12thR'!B54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4"/>
        <v>0</v>
      </c>
      <c r="V54" s="34">
        <f>'12thR'!V54</f>
        <v>0</v>
      </c>
      <c r="W54" s="2">
        <f>IF(B54&lt;&gt;"",'12thR'!W54+X54,0)</f>
        <v>0</v>
      </c>
      <c r="X54" s="2">
        <f t="shared" si="3"/>
        <v>0</v>
      </c>
    </row>
    <row r="55" spans="1:24" x14ac:dyDescent="0.35">
      <c r="A55">
        <v>49</v>
      </c>
      <c r="B55" s="36">
        <f>'12thR'!B55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4"/>
        <v>0</v>
      </c>
      <c r="V55" s="34">
        <f>'12thR'!V55</f>
        <v>0</v>
      </c>
      <c r="W55" s="2">
        <f>IF(B55&lt;&gt;"",'12thR'!W55+X55,0)</f>
        <v>0</v>
      </c>
      <c r="X55" s="2">
        <f t="shared" si="3"/>
        <v>0</v>
      </c>
    </row>
    <row r="56" spans="1:24" x14ac:dyDescent="0.35">
      <c r="A56">
        <v>50</v>
      </c>
      <c r="B56" s="36">
        <f>'12thR'!B56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4"/>
        <v>0</v>
      </c>
      <c r="V56" s="34">
        <f>'12thR'!V56</f>
        <v>0</v>
      </c>
      <c r="W56" s="2">
        <f>IF(B56&lt;&gt;"",'12thR'!W56+X56,0)</f>
        <v>0</v>
      </c>
      <c r="X56" s="2">
        <f t="shared" si="3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4"/>
        <v>64</v>
      </c>
      <c r="W57"/>
      <c r="X57"/>
    </row>
  </sheetData>
  <sheetProtection algorithmName="SHA-512" hashValue="fI+t0UNZTbXQOJgnTPgalT56Ln7ilHAaKfjkzdKgFZFLatEEBtqXVIrxv9TvtlG8HOdWlyaLxmIHmmo9x6x4uw==" saltValue="KQ9fULth3BUEzmgJvBYSuA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157" priority="86" operator="equal">
      <formula>0</formula>
    </cfRule>
  </conditionalFormatting>
  <conditionalFormatting sqref="C7:C56 F7:F56 I7:I56 L7:L56 O7:O56 R7:R56">
    <cfRule type="cellIs" dxfId="1156" priority="6" operator="greaterThan">
      <formula>5</formula>
    </cfRule>
    <cfRule type="cellIs" dxfId="1155" priority="7" operator="equal">
      <formula>5</formula>
    </cfRule>
    <cfRule type="cellIs" dxfId="1154" priority="8" operator="equal">
      <formula>3</formula>
    </cfRule>
    <cfRule type="cellIs" dxfId="1153" priority="9" operator="equal">
      <formula>2</formula>
    </cfRule>
  </conditionalFormatting>
  <conditionalFormatting sqref="C7:T37">
    <cfRule type="containsBlanks" dxfId="1152" priority="18">
      <formula>LEN(TRIM(C7))=0</formula>
    </cfRule>
  </conditionalFormatting>
  <conditionalFormatting sqref="D7:E56 G7:H56 J7:K56 M7:N56 P7:Q56 S7:T56">
    <cfRule type="cellIs" dxfId="1151" priority="1" operator="greaterThan">
      <formula>4</formula>
    </cfRule>
    <cfRule type="cellIs" dxfId="1150" priority="2" operator="equal">
      <formula>4</formula>
    </cfRule>
    <cfRule type="cellIs" dxfId="1149" priority="3" operator="equal">
      <formula>2</formula>
    </cfRule>
    <cfRule type="cellIs" dxfId="1148" priority="4" operator="equal">
      <formula>1</formula>
    </cfRule>
  </conditionalFormatting>
  <conditionalFormatting sqref="U7:U37">
    <cfRule type="cellIs" dxfId="1147" priority="85" operator="equal">
      <formula>0</formula>
    </cfRule>
  </conditionalFormatting>
  <conditionalFormatting sqref="U38:U57">
    <cfRule type="cellIs" dxfId="1146" priority="11" operator="equal">
      <formula>0</formula>
    </cfRule>
  </conditionalFormatting>
  <conditionalFormatting sqref="V7:V56">
    <cfRule type="cellIs" dxfId="1145" priority="54" operator="equal">
      <formula>0</formula>
    </cfRule>
  </conditionalFormatting>
  <conditionalFormatting sqref="W7:W56">
    <cfRule type="cellIs" dxfId="1144" priority="87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workbookViewId="0">
      <selection activeCell="C7" sqref="C7:T56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" customHeight="1" x14ac:dyDescent="0.35"/>
    <row r="4" spans="1:24" ht="21.75" customHeight="1" x14ac:dyDescent="0.5">
      <c r="B4" s="35" t="s">
        <v>103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'13thR'!B7</f>
        <v>NIKO ROSTOHAR</v>
      </c>
      <c r="C7" s="52">
        <v>5</v>
      </c>
      <c r="D7" s="52">
        <v>7</v>
      </c>
      <c r="E7" s="52">
        <v>3</v>
      </c>
      <c r="F7" s="52">
        <v>6</v>
      </c>
      <c r="G7" s="52">
        <v>9</v>
      </c>
      <c r="H7" s="52">
        <v>5</v>
      </c>
      <c r="I7" s="52">
        <v>2</v>
      </c>
      <c r="J7" s="52">
        <v>9</v>
      </c>
      <c r="K7" s="52">
        <v>3</v>
      </c>
      <c r="L7" s="52">
        <v>5</v>
      </c>
      <c r="M7" s="52">
        <v>5</v>
      </c>
      <c r="N7" s="52">
        <v>3</v>
      </c>
      <c r="O7" s="52">
        <v>9</v>
      </c>
      <c r="P7" s="52">
        <v>5</v>
      </c>
      <c r="Q7" s="52">
        <v>3</v>
      </c>
      <c r="R7" s="52">
        <v>4</v>
      </c>
      <c r="S7" s="52">
        <v>6</v>
      </c>
      <c r="T7" s="52">
        <v>3</v>
      </c>
      <c r="U7" s="20">
        <f t="shared" ref="U7:U12" si="0">SUM(C7:T7)</f>
        <v>92</v>
      </c>
      <c r="V7" s="20">
        <f>'13thR'!V7</f>
        <v>14.6</v>
      </c>
      <c r="W7" s="2">
        <f>IF(B7&lt;&gt;"",'13thR'!W7+X7,0)</f>
        <v>14</v>
      </c>
      <c r="X7" s="2">
        <f t="shared" ref="X7:X37" si="1">IF(U7&gt;0,1,0)</f>
        <v>1</v>
      </c>
    </row>
    <row r="8" spans="1:24" x14ac:dyDescent="0.35">
      <c r="A8">
        <v>2</v>
      </c>
      <c r="B8" s="36" t="str">
        <f>'13thR'!B8</f>
        <v>ANDREJA ROSTOHAR</v>
      </c>
      <c r="C8" s="52">
        <v>5</v>
      </c>
      <c r="D8" s="52">
        <v>5</v>
      </c>
      <c r="E8" s="52">
        <v>3</v>
      </c>
      <c r="F8" s="52">
        <v>4</v>
      </c>
      <c r="G8" s="52">
        <v>7</v>
      </c>
      <c r="H8" s="52">
        <v>4</v>
      </c>
      <c r="I8" s="52">
        <v>4</v>
      </c>
      <c r="J8" s="52">
        <v>4</v>
      </c>
      <c r="K8" s="52">
        <v>3</v>
      </c>
      <c r="L8" s="52">
        <v>6</v>
      </c>
      <c r="M8" s="52">
        <v>3</v>
      </c>
      <c r="N8" s="52">
        <v>4</v>
      </c>
      <c r="O8" s="52">
        <v>3</v>
      </c>
      <c r="P8" s="52">
        <v>5</v>
      </c>
      <c r="Q8" s="52">
        <v>5</v>
      </c>
      <c r="R8" s="52">
        <v>4</v>
      </c>
      <c r="S8" s="52">
        <v>7</v>
      </c>
      <c r="T8" s="52">
        <v>3</v>
      </c>
      <c r="U8" s="20">
        <f t="shared" si="0"/>
        <v>79</v>
      </c>
      <c r="V8" s="20">
        <f>'13thR'!V8</f>
        <v>16.399999999999999</v>
      </c>
      <c r="W8" s="2">
        <f>IF(B8&lt;&gt;"",'13thR'!W8+X8,0)</f>
        <v>13</v>
      </c>
      <c r="X8" s="2">
        <f t="shared" si="1"/>
        <v>1</v>
      </c>
    </row>
    <row r="9" spans="1:24" x14ac:dyDescent="0.35">
      <c r="A9">
        <v>3</v>
      </c>
      <c r="B9" s="36" t="str">
        <f>'13thR'!B9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'13thR'!V9</f>
        <v>34.1</v>
      </c>
      <c r="W9" s="2">
        <f>IF(B9&lt;&gt;"",'13thR'!W9+X9,0)</f>
        <v>10</v>
      </c>
      <c r="X9" s="2">
        <f t="shared" si="1"/>
        <v>0</v>
      </c>
    </row>
    <row r="10" spans="1:24" x14ac:dyDescent="0.35">
      <c r="A10">
        <v>4</v>
      </c>
      <c r="B10" s="36" t="str">
        <f>'13thR'!B10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'13thR'!V10</f>
        <v>30.8</v>
      </c>
      <c r="W10" s="2">
        <f>IF(B10&lt;&gt;"",'13thR'!W10+X10,0)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'13thR'!B11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'13thR'!V11</f>
        <v>32.200000000000003</v>
      </c>
      <c r="W11" s="2">
        <f>IF(B11&lt;&gt;"",'13thR'!W11+X11,0)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'13thR'!B12</f>
        <v>BOJAN LAZAR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20">
        <f t="shared" si="0"/>
        <v>0</v>
      </c>
      <c r="V12" s="20">
        <f>'13thR'!V12</f>
        <v>21.8</v>
      </c>
      <c r="W12" s="2">
        <f>IF(B12&lt;&gt;"",'13thR'!W12+X12,0)</f>
        <v>10</v>
      </c>
      <c r="X12" s="2">
        <f t="shared" si="1"/>
        <v>0</v>
      </c>
    </row>
    <row r="13" spans="1:24" x14ac:dyDescent="0.35">
      <c r="A13">
        <v>7</v>
      </c>
      <c r="B13" s="36" t="str">
        <f>'13thR'!B13</f>
        <v>JANKO KRŽIČ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20">
        <f t="shared" ref="U13:U37" si="2">SUM(C13:T13)</f>
        <v>0</v>
      </c>
      <c r="V13" s="20">
        <f>'13thR'!V13</f>
        <v>32.799999999999997</v>
      </c>
      <c r="W13" s="2">
        <f>IF(B13&lt;&gt;"",'13thR'!W13+X13,0)</f>
        <v>11</v>
      </c>
      <c r="X13" s="2">
        <f t="shared" si="1"/>
        <v>0</v>
      </c>
    </row>
    <row r="14" spans="1:24" x14ac:dyDescent="0.35">
      <c r="A14">
        <v>8</v>
      </c>
      <c r="B14" s="36" t="str">
        <f>'13thR'!B14</f>
        <v>NEJC ROBIČ ML.</v>
      </c>
      <c r="C14" s="52">
        <v>6</v>
      </c>
      <c r="D14" s="52">
        <v>6</v>
      </c>
      <c r="E14" s="52">
        <v>6</v>
      </c>
      <c r="F14" s="52">
        <v>6</v>
      </c>
      <c r="G14" s="52">
        <v>8</v>
      </c>
      <c r="H14" s="52">
        <v>6</v>
      </c>
      <c r="I14" s="52">
        <v>6</v>
      </c>
      <c r="J14" s="52">
        <v>5</v>
      </c>
      <c r="K14" s="52">
        <v>4</v>
      </c>
      <c r="L14" s="52">
        <v>5</v>
      </c>
      <c r="M14" s="52">
        <v>3</v>
      </c>
      <c r="N14" s="52">
        <v>5</v>
      </c>
      <c r="O14" s="52">
        <v>7</v>
      </c>
      <c r="P14" s="52">
        <v>6</v>
      </c>
      <c r="Q14" s="52">
        <v>4</v>
      </c>
      <c r="R14" s="52">
        <v>7</v>
      </c>
      <c r="S14" s="52">
        <v>8</v>
      </c>
      <c r="T14" s="52">
        <v>5</v>
      </c>
      <c r="U14" s="20">
        <f t="shared" si="2"/>
        <v>103</v>
      </c>
      <c r="V14" s="20">
        <f>'13thR'!V14</f>
        <v>44.7</v>
      </c>
      <c r="W14" s="2">
        <f>IF(B14&lt;&gt;"",'13thR'!W14+X14,0)</f>
        <v>9</v>
      </c>
      <c r="X14" s="2">
        <f t="shared" si="1"/>
        <v>1</v>
      </c>
    </row>
    <row r="15" spans="1:24" x14ac:dyDescent="0.35">
      <c r="A15">
        <v>9</v>
      </c>
      <c r="B15" s="36" t="str">
        <f>'13thR'!B15</f>
        <v>MARINA RAVNIKAR</v>
      </c>
      <c r="C15" s="52">
        <v>8</v>
      </c>
      <c r="D15" s="52">
        <v>7</v>
      </c>
      <c r="E15" s="52">
        <v>4</v>
      </c>
      <c r="F15" s="52">
        <v>5</v>
      </c>
      <c r="G15" s="52">
        <v>6</v>
      </c>
      <c r="H15" s="52">
        <v>5</v>
      </c>
      <c r="I15" s="52">
        <v>3</v>
      </c>
      <c r="J15" s="52">
        <v>4</v>
      </c>
      <c r="K15" s="52">
        <v>5</v>
      </c>
      <c r="L15" s="52">
        <v>6</v>
      </c>
      <c r="M15" s="52">
        <v>4</v>
      </c>
      <c r="N15" s="52">
        <v>4</v>
      </c>
      <c r="O15" s="52">
        <v>5</v>
      </c>
      <c r="P15" s="52">
        <v>5</v>
      </c>
      <c r="Q15" s="52">
        <v>6</v>
      </c>
      <c r="R15" s="52">
        <v>3</v>
      </c>
      <c r="S15" s="52">
        <v>4</v>
      </c>
      <c r="T15" s="52">
        <v>6</v>
      </c>
      <c r="U15" s="20">
        <f t="shared" si="2"/>
        <v>90</v>
      </c>
      <c r="V15" s="20">
        <f>'13thR'!V15</f>
        <v>18.8</v>
      </c>
      <c r="W15" s="2">
        <f>IF(B15&lt;&gt;"",'13thR'!W15+X15,0)</f>
        <v>10</v>
      </c>
      <c r="X15" s="2">
        <f t="shared" si="1"/>
        <v>1</v>
      </c>
    </row>
    <row r="16" spans="1:24" x14ac:dyDescent="0.35">
      <c r="A16">
        <v>10</v>
      </c>
      <c r="B16" s="36" t="str">
        <f>'13thR'!B16</f>
        <v>CVETKA BURJA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20">
        <f t="shared" si="2"/>
        <v>0</v>
      </c>
      <c r="V16" s="20">
        <f>'13thR'!V16</f>
        <v>32.799999999999997</v>
      </c>
      <c r="W16" s="2">
        <f>IF(B16&lt;&gt;"",'13thR'!W16+X16,0)</f>
        <v>8</v>
      </c>
      <c r="X16" s="2">
        <f t="shared" si="1"/>
        <v>0</v>
      </c>
    </row>
    <row r="17" spans="1:24" x14ac:dyDescent="0.35">
      <c r="A17">
        <v>11</v>
      </c>
      <c r="B17" s="36" t="str">
        <f>'13thR'!B17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>
        <f>'13thR'!V17</f>
        <v>31.9</v>
      </c>
      <c r="W17" s="2">
        <f>IF(B17&lt;&gt;"",'13thR'!W17+X17,0)</f>
        <v>6</v>
      </c>
      <c r="X17" s="2">
        <f t="shared" si="1"/>
        <v>0</v>
      </c>
    </row>
    <row r="18" spans="1:24" x14ac:dyDescent="0.35">
      <c r="A18">
        <v>12</v>
      </c>
      <c r="B18" s="36" t="str">
        <f>'13thR'!B18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>
        <f>'13thR'!V18</f>
        <v>20.399999999999999</v>
      </c>
      <c r="W18" s="2">
        <f>IF(B18&lt;&gt;"",'13thR'!W18+X18,0)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'13thR'!B19</f>
        <v>VITO ŠMIT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2"/>
        <v>0</v>
      </c>
      <c r="V19" s="20">
        <f>'13thR'!V19</f>
        <v>15.1</v>
      </c>
      <c r="W19" s="2">
        <f>IF(B19&lt;&gt;"",'13thR'!W19+X19,0)</f>
        <v>11</v>
      </c>
      <c r="X19" s="2">
        <f t="shared" si="1"/>
        <v>0</v>
      </c>
    </row>
    <row r="20" spans="1:24" x14ac:dyDescent="0.35">
      <c r="A20">
        <v>14</v>
      </c>
      <c r="B20" s="36" t="str">
        <f>'13thR'!B20</f>
        <v>RADE NARANČIĆ</v>
      </c>
      <c r="C20" s="52">
        <v>6</v>
      </c>
      <c r="D20" s="52">
        <v>4</v>
      </c>
      <c r="E20" s="52">
        <v>3</v>
      </c>
      <c r="F20" s="52">
        <v>4</v>
      </c>
      <c r="G20" s="52">
        <v>6</v>
      </c>
      <c r="H20" s="52">
        <v>6</v>
      </c>
      <c r="I20" s="52">
        <v>4</v>
      </c>
      <c r="J20" s="52">
        <v>9</v>
      </c>
      <c r="K20" s="52">
        <v>4</v>
      </c>
      <c r="L20" s="52">
        <v>5</v>
      </c>
      <c r="M20" s="52">
        <v>4</v>
      </c>
      <c r="N20" s="52">
        <v>4</v>
      </c>
      <c r="O20" s="52">
        <v>5</v>
      </c>
      <c r="P20" s="52">
        <v>5</v>
      </c>
      <c r="Q20" s="52">
        <v>7</v>
      </c>
      <c r="R20" s="52">
        <v>4</v>
      </c>
      <c r="S20" s="52">
        <v>4</v>
      </c>
      <c r="T20" s="52">
        <v>3</v>
      </c>
      <c r="U20" s="20">
        <f t="shared" si="2"/>
        <v>87</v>
      </c>
      <c r="V20" s="20">
        <f>'13thR'!V20</f>
        <v>31.8</v>
      </c>
      <c r="W20" s="2">
        <f>IF(B20&lt;&gt;"",'13thR'!W20+X20,0)</f>
        <v>5</v>
      </c>
      <c r="X20" s="2">
        <f t="shared" si="1"/>
        <v>1</v>
      </c>
    </row>
    <row r="21" spans="1:24" x14ac:dyDescent="0.35">
      <c r="A21">
        <v>15</v>
      </c>
      <c r="B21" s="36" t="str">
        <f>'13thR'!B21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'13thR'!V21</f>
        <v>20.399999999999999</v>
      </c>
      <c r="W21" s="2">
        <f>IF(B21&lt;&gt;"",'13thR'!W21+X21,0)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'13thR'!B22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'13thR'!V22</f>
        <v>30.8</v>
      </c>
      <c r="W22" s="2">
        <f>IF(B22&lt;&gt;"",'13thR'!W22+X22,0)</f>
        <v>4</v>
      </c>
      <c r="X22" s="2">
        <f t="shared" si="1"/>
        <v>0</v>
      </c>
    </row>
    <row r="23" spans="1:24" x14ac:dyDescent="0.35">
      <c r="A23">
        <v>17</v>
      </c>
      <c r="B23" s="36" t="str">
        <f>'13thR'!B23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'13thR'!V23</f>
        <v>13.2</v>
      </c>
      <c r="W23" s="2">
        <f>IF(B23&lt;&gt;"",'13thR'!W23+X23,0)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'13thR'!B24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'13thR'!V24</f>
        <v>14.6</v>
      </c>
      <c r="W24" s="2">
        <f>IF(B24&lt;&gt;"",'13thR'!W24+X24,0)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'13thR'!B25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>
        <f>'13thR'!V25</f>
        <v>22</v>
      </c>
      <c r="W25" s="2">
        <f>IF(B25&lt;&gt;"",'13thR'!W25+X25,0)</f>
        <v>4</v>
      </c>
      <c r="X25" s="2">
        <f t="shared" si="1"/>
        <v>0</v>
      </c>
    </row>
    <row r="26" spans="1:24" x14ac:dyDescent="0.35">
      <c r="A26">
        <v>20</v>
      </c>
      <c r="B26" s="36" t="str">
        <f>'13thR'!B26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'13thR'!V26</f>
        <v>54</v>
      </c>
      <c r="W26" s="2">
        <f>IF(B26&lt;&gt;"",'13thR'!W26+X26,0)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'13thR'!B27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'13thR'!V27</f>
        <v>12.3</v>
      </c>
      <c r="W27" s="2">
        <f>IF(B27&lt;&gt;"",'13thR'!W27+X27,0)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'13thR'!B28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'13thR'!V28</f>
        <v>54</v>
      </c>
      <c r="W28" s="2">
        <f>IF(B28&lt;&gt;"",'13thR'!W28+X28,0)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'13thR'!B29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>
        <f>'13thR'!V29</f>
        <v>43.9</v>
      </c>
      <c r="W29" s="2">
        <f>IF(B29&lt;&gt;"",'13thR'!W29+X29,0)</f>
        <v>5</v>
      </c>
      <c r="X29" s="2">
        <f t="shared" si="1"/>
        <v>0</v>
      </c>
    </row>
    <row r="30" spans="1:24" x14ac:dyDescent="0.35">
      <c r="A30">
        <v>24</v>
      </c>
      <c r="B30" s="36" t="str">
        <f>'13thR'!B30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'13thR'!V30</f>
        <v>20</v>
      </c>
      <c r="W30" s="2">
        <f>IF(B30&lt;&gt;"",'13thR'!W30+X30,0)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'13thR'!B31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'13thR'!V31</f>
        <v>18.399999999999999</v>
      </c>
      <c r="W31" s="2">
        <f>IF(B31&lt;&gt;"",'13thR'!W31+X31,0)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'13thR'!B32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'13thR'!V32</f>
        <v>25</v>
      </c>
      <c r="W32" s="2">
        <f>IF(B32&lt;&gt;"",'13thR'!W32+X32,0)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'13thR'!B33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'13thR'!V33</f>
        <v>20.2</v>
      </c>
      <c r="W33" s="2">
        <f>IF(B33&lt;&gt;"",'13thR'!W33+X33,0)</f>
        <v>2</v>
      </c>
      <c r="X33" s="2">
        <f t="shared" si="1"/>
        <v>0</v>
      </c>
    </row>
    <row r="34" spans="1:24" x14ac:dyDescent="0.35">
      <c r="A34">
        <v>28</v>
      </c>
      <c r="B34" s="36" t="str">
        <f>'13thR'!B34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'13thR'!V34</f>
        <v>17.100000000000001</v>
      </c>
      <c r="W34" s="2">
        <f>IF(B34&lt;&gt;"",'13thR'!W34+X34,0)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'13thR'!B35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'13thR'!V35</f>
        <v>47.7</v>
      </c>
      <c r="W35" s="2">
        <f>IF(B35&lt;&gt;"",'13thR'!W35+X35,0)</f>
        <v>4</v>
      </c>
      <c r="X35" s="2">
        <f t="shared" si="1"/>
        <v>0</v>
      </c>
    </row>
    <row r="36" spans="1:24" x14ac:dyDescent="0.35">
      <c r="A36">
        <v>30</v>
      </c>
      <c r="B36" s="36" t="str">
        <f>'13thR'!B36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'13thR'!V36</f>
        <v>24.9</v>
      </c>
      <c r="W36" s="2">
        <f>IF(B36&lt;&gt;"",'13thR'!W36+X36,0)</f>
        <v>6</v>
      </c>
      <c r="X36" s="2">
        <f t="shared" si="1"/>
        <v>0</v>
      </c>
    </row>
    <row r="37" spans="1:24" x14ac:dyDescent="0.35">
      <c r="A37">
        <v>31</v>
      </c>
      <c r="B37" s="36" t="str">
        <f>'13thR'!B37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'13thR'!V37</f>
        <v>13.8</v>
      </c>
      <c r="W37" s="2">
        <f>IF(B37&lt;&gt;"",'13thR'!W37+X37,0)</f>
        <v>6</v>
      </c>
      <c r="X37" s="2">
        <f t="shared" si="1"/>
        <v>0</v>
      </c>
    </row>
    <row r="38" spans="1:24" x14ac:dyDescent="0.35">
      <c r="A38">
        <v>32</v>
      </c>
      <c r="B38" s="36" t="str">
        <f>'13thR'!B38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3">SUM(C38:T38)</f>
        <v>0</v>
      </c>
      <c r="V38" s="20">
        <f>'13thR'!V38</f>
        <v>26.9</v>
      </c>
      <c r="W38" s="2">
        <f>IF(B38&lt;&gt;"",'13thR'!W38+X38,0)</f>
        <v>1</v>
      </c>
      <c r="X38" s="2">
        <f t="shared" ref="X38:X56" si="4">IF(U38&gt;0,1,0)</f>
        <v>0</v>
      </c>
    </row>
    <row r="39" spans="1:24" x14ac:dyDescent="0.35">
      <c r="A39">
        <v>33</v>
      </c>
      <c r="B39" s="36" t="str">
        <f>'13thR'!B39</f>
        <v>MAJDA LAZAR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3"/>
        <v>0</v>
      </c>
      <c r="V39" s="20">
        <f>'13thR'!V39</f>
        <v>28.4</v>
      </c>
      <c r="W39" s="2">
        <f>IF(B39&lt;&gt;"",'13thR'!W39+X39,0)</f>
        <v>4</v>
      </c>
      <c r="X39" s="2">
        <f t="shared" si="4"/>
        <v>0</v>
      </c>
    </row>
    <row r="40" spans="1:24" x14ac:dyDescent="0.35">
      <c r="A40">
        <v>34</v>
      </c>
      <c r="B40" s="36" t="str">
        <f>'13thR'!B40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3"/>
        <v>0</v>
      </c>
      <c r="V40" s="20">
        <f>'13thR'!V40</f>
        <v>20.399999999999999</v>
      </c>
      <c r="W40" s="2">
        <f>IF(B40&lt;&gt;"",'13thR'!W40+X40,0)</f>
        <v>2</v>
      </c>
      <c r="X40" s="2">
        <f t="shared" si="4"/>
        <v>0</v>
      </c>
    </row>
    <row r="41" spans="1:24" x14ac:dyDescent="0.35">
      <c r="A41">
        <v>35</v>
      </c>
      <c r="B41" s="36" t="str">
        <f>'13thR'!B41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3"/>
        <v>0</v>
      </c>
      <c r="V41" s="20">
        <f>'13thR'!V41</f>
        <v>22.8</v>
      </c>
      <c r="W41" s="2">
        <f>IF(B41&lt;&gt;"",'13thR'!W41+X41,0)</f>
        <v>1</v>
      </c>
      <c r="X41" s="2">
        <f t="shared" si="4"/>
        <v>0</v>
      </c>
    </row>
    <row r="42" spans="1:24" x14ac:dyDescent="0.35">
      <c r="A42">
        <v>36</v>
      </c>
      <c r="B42" s="36" t="str">
        <f>'13thR'!B42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3"/>
        <v>0</v>
      </c>
      <c r="V42" s="20">
        <f>'13thR'!V42</f>
        <v>40.5</v>
      </c>
      <c r="W42" s="2">
        <f>IF(B42&lt;&gt;"",'13thR'!W42+X42,0)</f>
        <v>1</v>
      </c>
      <c r="X42" s="2">
        <f t="shared" si="4"/>
        <v>0</v>
      </c>
    </row>
    <row r="43" spans="1:24" x14ac:dyDescent="0.35">
      <c r="A43">
        <v>37</v>
      </c>
      <c r="B43" s="36" t="str">
        <f>'13thR'!B43</f>
        <v>ANDREJ PIRNAT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3"/>
        <v>0</v>
      </c>
      <c r="V43" s="20">
        <f>'13thR'!V43</f>
        <v>27.1</v>
      </c>
      <c r="W43" s="2">
        <f>IF(B43&lt;&gt;"",'13thR'!W43+X43,0)</f>
        <v>2</v>
      </c>
      <c r="X43" s="2">
        <f t="shared" si="4"/>
        <v>0</v>
      </c>
    </row>
    <row r="44" spans="1:24" x14ac:dyDescent="0.35">
      <c r="A44">
        <v>38</v>
      </c>
      <c r="B44" s="36" t="str">
        <f>'13thR'!B44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>
        <f>'13thR'!V44</f>
        <v>19.399999999999999</v>
      </c>
      <c r="W44" s="2">
        <f>IF(B44&lt;&gt;"",'13thR'!W44+X44,0)</f>
        <v>1</v>
      </c>
      <c r="X44" s="2">
        <f t="shared" si="4"/>
        <v>0</v>
      </c>
    </row>
    <row r="45" spans="1:24" x14ac:dyDescent="0.35">
      <c r="A45">
        <v>39</v>
      </c>
      <c r="B45" s="36" t="str">
        <f>'13thR'!B45</f>
        <v>ANKA PERŠIN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>
        <f>'13thR'!V45</f>
        <v>18.100000000000001</v>
      </c>
      <c r="W45" s="2">
        <f>IF(B45&lt;&gt;"",'13thR'!W45+X45,0)</f>
        <v>1</v>
      </c>
      <c r="X45" s="2">
        <f t="shared" si="4"/>
        <v>0</v>
      </c>
    </row>
    <row r="46" spans="1:24" x14ac:dyDescent="0.35">
      <c r="A46">
        <v>40</v>
      </c>
      <c r="B46" s="36" t="str">
        <f>'13thR'!B46</f>
        <v>DORA ŽERJAL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>
        <f>'13thR'!V46</f>
        <v>29.2</v>
      </c>
      <c r="W46" s="2">
        <f>IF(B46&lt;&gt;"",'13thR'!W46+X46,0)</f>
        <v>1</v>
      </c>
      <c r="X46" s="2">
        <f t="shared" si="4"/>
        <v>0</v>
      </c>
    </row>
    <row r="47" spans="1:24" x14ac:dyDescent="0.35">
      <c r="A47">
        <v>41</v>
      </c>
      <c r="B47" s="36" t="str">
        <f>'13thR'!B47</f>
        <v>MATEJ PANTNAR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>
        <f>'13thR'!V47</f>
        <v>22.9</v>
      </c>
      <c r="W47" s="2">
        <f>IF(B47&lt;&gt;"",'13thR'!W47+X47,0)</f>
        <v>1</v>
      </c>
      <c r="X47" s="2">
        <f t="shared" si="4"/>
        <v>0</v>
      </c>
    </row>
    <row r="48" spans="1:24" x14ac:dyDescent="0.35">
      <c r="A48">
        <v>42</v>
      </c>
      <c r="B48" s="36" t="str">
        <f>'13thR'!B48</f>
        <v>KRIŠTOF GLOBOČNIK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>
        <f>'13thR'!V48</f>
        <v>47.8</v>
      </c>
      <c r="W48" s="2">
        <f>IF(B48&lt;&gt;"",'13thR'!W48+X48,0)</f>
        <v>1</v>
      </c>
      <c r="X48" s="2">
        <f t="shared" si="4"/>
        <v>0</v>
      </c>
    </row>
    <row r="49" spans="1:24" x14ac:dyDescent="0.35">
      <c r="A49">
        <v>43</v>
      </c>
      <c r="B49" s="36" t="str">
        <f>'13thR'!B49</f>
        <v>IZTOK RUS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>
        <f>'13thR'!V49</f>
        <v>28.4</v>
      </c>
      <c r="W49" s="2">
        <f>IF(B49&lt;&gt;"",'13thR'!W49+X49,0)</f>
        <v>1</v>
      </c>
      <c r="X49" s="2">
        <f t="shared" si="4"/>
        <v>0</v>
      </c>
    </row>
    <row r="50" spans="1:24" x14ac:dyDescent="0.35">
      <c r="A50">
        <v>44</v>
      </c>
      <c r="B50" s="36" t="str">
        <f>'13thR'!B50</f>
        <v>JANEZ SAJE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3"/>
        <v>0</v>
      </c>
      <c r="V50" s="20">
        <f>'13thR'!V50</f>
        <v>18.7</v>
      </c>
      <c r="W50" s="2">
        <f>IF(B50&lt;&gt;"",'13thR'!W50+X50,0)</f>
        <v>1</v>
      </c>
      <c r="X50" s="2">
        <f t="shared" si="4"/>
        <v>0</v>
      </c>
    </row>
    <row r="51" spans="1:24" x14ac:dyDescent="0.35">
      <c r="A51">
        <v>45</v>
      </c>
      <c r="B51" s="36" t="s">
        <v>102</v>
      </c>
      <c r="C51" s="52">
        <v>8</v>
      </c>
      <c r="D51" s="52">
        <v>5</v>
      </c>
      <c r="E51" s="52">
        <v>4</v>
      </c>
      <c r="F51" s="52">
        <v>5</v>
      </c>
      <c r="G51" s="52">
        <v>6</v>
      </c>
      <c r="H51" s="52">
        <v>5</v>
      </c>
      <c r="I51" s="52">
        <v>4</v>
      </c>
      <c r="J51" s="52">
        <v>6</v>
      </c>
      <c r="K51" s="52">
        <v>4</v>
      </c>
      <c r="L51" s="52">
        <v>5</v>
      </c>
      <c r="M51" s="52">
        <v>4</v>
      </c>
      <c r="N51" s="52">
        <v>6</v>
      </c>
      <c r="O51" s="52">
        <v>7</v>
      </c>
      <c r="P51" s="52">
        <v>5</v>
      </c>
      <c r="Q51" s="52">
        <v>5</v>
      </c>
      <c r="R51" s="52">
        <v>3</v>
      </c>
      <c r="S51" s="52">
        <v>9</v>
      </c>
      <c r="T51" s="52">
        <v>4</v>
      </c>
      <c r="U51" s="20">
        <f t="shared" si="3"/>
        <v>95</v>
      </c>
      <c r="V51" s="20">
        <v>20.5</v>
      </c>
      <c r="W51" s="2">
        <f>IF(B51&lt;&gt;"",'13thR'!W51+X51,0)</f>
        <v>1</v>
      </c>
      <c r="X51" s="2">
        <f t="shared" si="4"/>
        <v>1</v>
      </c>
    </row>
    <row r="52" spans="1:24" x14ac:dyDescent="0.35">
      <c r="A52">
        <v>46</v>
      </c>
      <c r="B52" s="36">
        <f>'13thR'!B52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3"/>
        <v>0</v>
      </c>
      <c r="V52" s="20"/>
      <c r="W52" s="2">
        <f>IF(B52&lt;&gt;"",'13thR'!W52+X52,0)</f>
        <v>0</v>
      </c>
      <c r="X52" s="2">
        <f t="shared" si="4"/>
        <v>0</v>
      </c>
    </row>
    <row r="53" spans="1:24" x14ac:dyDescent="0.35">
      <c r="A53">
        <v>47</v>
      </c>
      <c r="B53" s="36">
        <f>'13thR'!B53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>
        <f>'13thR'!V53</f>
        <v>0</v>
      </c>
      <c r="W53" s="2">
        <f>IF(B53&lt;&gt;"",'13thR'!W53+X53,0)</f>
        <v>0</v>
      </c>
      <c r="X53" s="2">
        <f t="shared" si="4"/>
        <v>0</v>
      </c>
    </row>
    <row r="54" spans="1:24" x14ac:dyDescent="0.35">
      <c r="A54">
        <v>48</v>
      </c>
      <c r="B54" s="36">
        <f>'13thR'!B54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>
        <f>'13thR'!V54</f>
        <v>0</v>
      </c>
      <c r="W54" s="2">
        <f>IF(B54&lt;&gt;"",'13thR'!W54+X54,0)</f>
        <v>0</v>
      </c>
      <c r="X54" s="2">
        <f t="shared" si="4"/>
        <v>0</v>
      </c>
    </row>
    <row r="55" spans="1:24" x14ac:dyDescent="0.35">
      <c r="A55">
        <v>49</v>
      </c>
      <c r="B55" s="36">
        <f>'13thR'!B55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>
        <f>'13thR'!V55</f>
        <v>0</v>
      </c>
      <c r="W55" s="2">
        <f>IF(B55&lt;&gt;"",'13thR'!W55+X55,0)</f>
        <v>0</v>
      </c>
      <c r="X55" s="2">
        <f t="shared" si="4"/>
        <v>0</v>
      </c>
    </row>
    <row r="56" spans="1:24" x14ac:dyDescent="0.35">
      <c r="A56">
        <v>50</v>
      </c>
      <c r="B56" s="36">
        <f>'13thR'!B56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>
        <f>'13thR'!V56</f>
        <v>0</v>
      </c>
      <c r="W56" s="2">
        <f>IF(B56&lt;&gt;"",'13thR'!W56+X56,0)</f>
        <v>0</v>
      </c>
      <c r="X56" s="2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algorithmName="SHA-512" hashValue="CfdFjrTKv5X64ShHEcH+L/CcAfte83jl0CLJs+PvZBxokcRWn3/KwAyZPwoFSah1ZQjyS8uqVKlAecTKXCwjCw==" saltValue="UGQKeXbkIG5DK3aIr0w96g==" spinCount="100000" sheet="1"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143" priority="102" operator="equal">
      <formula>0</formula>
    </cfRule>
  </conditionalFormatting>
  <conditionalFormatting sqref="C7:C56 F7:F56 L7:L56 O7:O56">
    <cfRule type="cellIs" dxfId="1142" priority="14" operator="greaterThan">
      <formula>5</formula>
    </cfRule>
    <cfRule type="cellIs" dxfId="1141" priority="15" operator="equal">
      <formula>5</formula>
    </cfRule>
    <cfRule type="cellIs" dxfId="1140" priority="16" operator="equal">
      <formula>3</formula>
    </cfRule>
    <cfRule type="cellIs" dxfId="1139" priority="17" operator="equal">
      <formula>2</formula>
    </cfRule>
  </conditionalFormatting>
  <conditionalFormatting sqref="C7:T37">
    <cfRule type="containsBlanks" dxfId="1138" priority="5">
      <formula>LEN(TRIM(C7))=0</formula>
    </cfRule>
  </conditionalFormatting>
  <conditionalFormatting sqref="D7:E56 M7:N56">
    <cfRule type="cellIs" dxfId="1137" priority="10" operator="greaterThan">
      <formula>4</formula>
    </cfRule>
    <cfRule type="cellIs" dxfId="1136" priority="11" operator="equal">
      <formula>4</formula>
    </cfRule>
    <cfRule type="cellIs" dxfId="1135" priority="12" operator="equal">
      <formula>2</formula>
    </cfRule>
    <cfRule type="cellIs" dxfId="1134" priority="13" operator="equal">
      <formula>1</formula>
    </cfRule>
  </conditionalFormatting>
  <conditionalFormatting sqref="G7:K56">
    <cfRule type="cellIs" dxfId="1133" priority="6" operator="greaterThan">
      <formula>4</formula>
    </cfRule>
    <cfRule type="cellIs" dxfId="1132" priority="7" operator="equal">
      <formula>4</formula>
    </cfRule>
    <cfRule type="cellIs" dxfId="1131" priority="8" operator="equal">
      <formula>2</formula>
    </cfRule>
    <cfRule type="cellIs" dxfId="1130" priority="9" operator="equal">
      <formula>1</formula>
    </cfRule>
  </conditionalFormatting>
  <conditionalFormatting sqref="P7:T56">
    <cfRule type="cellIs" dxfId="1129" priority="1" operator="greaterThan">
      <formula>4</formula>
    </cfRule>
    <cfRule type="cellIs" dxfId="1128" priority="2" operator="equal">
      <formula>4</formula>
    </cfRule>
    <cfRule type="cellIs" dxfId="1127" priority="3" operator="equal">
      <formula>2</formula>
    </cfRule>
    <cfRule type="cellIs" dxfId="1126" priority="4" operator="equal">
      <formula>1</formula>
    </cfRule>
  </conditionalFormatting>
  <conditionalFormatting sqref="U38:U57">
    <cfRule type="cellIs" dxfId="1125" priority="28" operator="equal">
      <formula>0</formula>
    </cfRule>
  </conditionalFormatting>
  <conditionalFormatting sqref="U7:V37 V38:V56">
    <cfRule type="cellIs" dxfId="1124" priority="7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61"/>
  <sheetViews>
    <sheetView workbookViewId="0">
      <selection activeCell="C7" sqref="C7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" customHeight="1" x14ac:dyDescent="0.35"/>
    <row r="4" spans="1:24" ht="21.75" customHeight="1" x14ac:dyDescent="0.5">
      <c r="B4" s="35" t="s">
        <v>104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5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5"/>
      <c r="X6" s="2"/>
    </row>
    <row r="7" spans="1:24" x14ac:dyDescent="0.35">
      <c r="A7">
        <v>1</v>
      </c>
      <c r="B7" s="36" t="str">
        <f>'14thR'!B7</f>
        <v>NIKO ROSTOHAR</v>
      </c>
      <c r="C7" s="52">
        <v>5</v>
      </c>
      <c r="D7" s="52">
        <v>3</v>
      </c>
      <c r="E7" s="52">
        <v>4</v>
      </c>
      <c r="F7" s="52">
        <v>6</v>
      </c>
      <c r="G7" s="52">
        <v>5</v>
      </c>
      <c r="H7" s="52">
        <v>5</v>
      </c>
      <c r="I7" s="52">
        <v>4</v>
      </c>
      <c r="J7" s="52">
        <v>6</v>
      </c>
      <c r="K7" s="52">
        <v>4</v>
      </c>
      <c r="L7" s="52">
        <v>3</v>
      </c>
      <c r="M7" s="52">
        <v>9</v>
      </c>
      <c r="N7" s="52">
        <v>5</v>
      </c>
      <c r="O7" s="52">
        <v>3</v>
      </c>
      <c r="P7" s="52">
        <v>5</v>
      </c>
      <c r="Q7" s="52">
        <v>5</v>
      </c>
      <c r="R7" s="52">
        <v>5</v>
      </c>
      <c r="S7" s="52">
        <v>6</v>
      </c>
      <c r="T7" s="52">
        <v>3</v>
      </c>
      <c r="U7" s="20">
        <f t="shared" ref="U7:U13" si="0">SUM(C7:T7)</f>
        <v>86</v>
      </c>
      <c r="V7" s="20">
        <f>'14thR'!V7</f>
        <v>14.6</v>
      </c>
      <c r="W7" s="2">
        <f>IF(B7&lt;&gt;"",'14thR'!W7+X7,0)</f>
        <v>15</v>
      </c>
      <c r="X7" s="2">
        <f t="shared" ref="X7:X36" si="1">IF(U7&gt;0,1,0)</f>
        <v>1</v>
      </c>
    </row>
    <row r="8" spans="1:24" x14ac:dyDescent="0.35">
      <c r="A8">
        <v>2</v>
      </c>
      <c r="B8" s="36" t="str">
        <f>'14thR'!B8</f>
        <v>ANDREJA ROSTOHAR</v>
      </c>
      <c r="C8" s="52">
        <v>7</v>
      </c>
      <c r="D8" s="52">
        <v>4</v>
      </c>
      <c r="E8" s="52">
        <v>4</v>
      </c>
      <c r="F8" s="52">
        <v>5</v>
      </c>
      <c r="G8" s="52">
        <v>4</v>
      </c>
      <c r="H8" s="52">
        <v>5</v>
      </c>
      <c r="I8" s="52">
        <v>4</v>
      </c>
      <c r="J8" s="52">
        <v>5</v>
      </c>
      <c r="K8" s="52">
        <v>6</v>
      </c>
      <c r="L8" s="52">
        <v>5</v>
      </c>
      <c r="M8" s="52">
        <v>4</v>
      </c>
      <c r="N8" s="52">
        <v>3</v>
      </c>
      <c r="O8" s="52">
        <v>5</v>
      </c>
      <c r="P8" s="52">
        <v>4</v>
      </c>
      <c r="Q8" s="52">
        <v>5</v>
      </c>
      <c r="R8" s="52">
        <v>3</v>
      </c>
      <c r="S8" s="52">
        <v>5</v>
      </c>
      <c r="T8" s="52">
        <v>3</v>
      </c>
      <c r="U8" s="20">
        <f t="shared" si="0"/>
        <v>81</v>
      </c>
      <c r="V8" s="20">
        <f>'14thR'!V8</f>
        <v>16.399999999999999</v>
      </c>
      <c r="W8" s="2">
        <f>IF(B8&lt;&gt;"",'14thR'!W8+X8,0)</f>
        <v>14</v>
      </c>
      <c r="X8" s="2">
        <f t="shared" si="1"/>
        <v>1</v>
      </c>
    </row>
    <row r="9" spans="1:24" x14ac:dyDescent="0.35">
      <c r="A9">
        <v>3</v>
      </c>
      <c r="B9" s="36" t="str">
        <f>'14thR'!B9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'14thR'!V9</f>
        <v>34.1</v>
      </c>
      <c r="W9" s="2">
        <f>IF(B9&lt;&gt;"",'14thR'!W9+X9,0)</f>
        <v>10</v>
      </c>
      <c r="X9" s="2">
        <f t="shared" si="1"/>
        <v>0</v>
      </c>
    </row>
    <row r="10" spans="1:24" x14ac:dyDescent="0.35">
      <c r="A10">
        <v>4</v>
      </c>
      <c r="B10" s="36" t="str">
        <f>'14thR'!B10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'14thR'!V10</f>
        <v>30.8</v>
      </c>
      <c r="W10" s="2">
        <f>IF(B10&lt;&gt;"",'14thR'!W10+X10,0)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'14thR'!B11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'14thR'!V11</f>
        <v>32.200000000000003</v>
      </c>
      <c r="W11" s="2">
        <f>IF(B11&lt;&gt;"",'14thR'!W11+X11,0)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'14thR'!B12</f>
        <v>BOJAN LAZAR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20">
        <f t="shared" si="0"/>
        <v>0</v>
      </c>
      <c r="V12" s="20">
        <f>'14thR'!V12</f>
        <v>21.8</v>
      </c>
      <c r="W12" s="2">
        <f>IF(B12&lt;&gt;"",'14thR'!W12+X12,0)</f>
        <v>10</v>
      </c>
      <c r="X12" s="2">
        <f t="shared" si="1"/>
        <v>0</v>
      </c>
    </row>
    <row r="13" spans="1:24" x14ac:dyDescent="0.35">
      <c r="A13">
        <v>7</v>
      </c>
      <c r="B13" s="36" t="str">
        <f>'14thR'!B13</f>
        <v>JANKO KRŽIČ</v>
      </c>
      <c r="C13" s="52">
        <v>4</v>
      </c>
      <c r="D13" s="52">
        <v>6</v>
      </c>
      <c r="E13" s="52">
        <v>3</v>
      </c>
      <c r="F13" s="52">
        <v>4</v>
      </c>
      <c r="G13" s="52">
        <v>5</v>
      </c>
      <c r="H13" s="52">
        <v>9</v>
      </c>
      <c r="I13" s="52">
        <v>5</v>
      </c>
      <c r="J13" s="52">
        <v>9</v>
      </c>
      <c r="K13" s="52">
        <v>4</v>
      </c>
      <c r="L13" s="52">
        <v>4</v>
      </c>
      <c r="M13" s="52">
        <v>5</v>
      </c>
      <c r="N13" s="52">
        <v>4</v>
      </c>
      <c r="O13" s="52">
        <v>5</v>
      </c>
      <c r="P13" s="52">
        <v>5</v>
      </c>
      <c r="Q13" s="52">
        <v>5</v>
      </c>
      <c r="R13" s="52">
        <v>7</v>
      </c>
      <c r="S13" s="52">
        <v>5</v>
      </c>
      <c r="T13" s="52">
        <v>3</v>
      </c>
      <c r="U13" s="20">
        <f t="shared" si="0"/>
        <v>92</v>
      </c>
      <c r="V13" s="20">
        <f>'14thR'!V13</f>
        <v>32.799999999999997</v>
      </c>
      <c r="W13" s="2">
        <f>IF(B13&lt;&gt;"",'14thR'!W13+X13,0)</f>
        <v>12</v>
      </c>
      <c r="X13" s="2">
        <f t="shared" si="1"/>
        <v>1</v>
      </c>
    </row>
    <row r="14" spans="1:24" x14ac:dyDescent="0.35">
      <c r="A14">
        <v>8</v>
      </c>
      <c r="B14" s="36" t="str">
        <f>'14thR'!B14</f>
        <v>NEJC ROBIČ ML.</v>
      </c>
      <c r="C14" s="52">
        <v>9</v>
      </c>
      <c r="D14" s="52">
        <v>4</v>
      </c>
      <c r="E14" s="52">
        <v>5</v>
      </c>
      <c r="F14" s="52">
        <v>5</v>
      </c>
      <c r="G14" s="52">
        <v>9</v>
      </c>
      <c r="H14" s="52">
        <v>7</v>
      </c>
      <c r="I14" s="52">
        <v>4</v>
      </c>
      <c r="J14" s="52">
        <v>4</v>
      </c>
      <c r="K14" s="52">
        <v>4</v>
      </c>
      <c r="L14" s="52">
        <v>6</v>
      </c>
      <c r="M14" s="52">
        <v>5</v>
      </c>
      <c r="N14" s="52">
        <v>6</v>
      </c>
      <c r="O14" s="52">
        <v>6</v>
      </c>
      <c r="P14" s="52">
        <v>6</v>
      </c>
      <c r="Q14" s="52">
        <v>6</v>
      </c>
      <c r="R14" s="52">
        <v>6</v>
      </c>
      <c r="S14" s="52">
        <v>5</v>
      </c>
      <c r="T14" s="52">
        <v>3</v>
      </c>
      <c r="U14" s="20">
        <f t="shared" ref="U14:U37" si="2">SUM(C14:T14)</f>
        <v>100</v>
      </c>
      <c r="V14" s="20">
        <f>'14thR'!V14</f>
        <v>44.7</v>
      </c>
      <c r="W14" s="2">
        <f>IF(B14&lt;&gt;"",'14thR'!W14+X14,0)</f>
        <v>10</v>
      </c>
      <c r="X14" s="2">
        <f t="shared" si="1"/>
        <v>1</v>
      </c>
    </row>
    <row r="15" spans="1:24" x14ac:dyDescent="0.35">
      <c r="A15">
        <v>9</v>
      </c>
      <c r="B15" s="36" t="str">
        <f>'14thR'!B15</f>
        <v>MARINA RAVNIKAR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20">
        <f t="shared" si="2"/>
        <v>0</v>
      </c>
      <c r="V15" s="20">
        <f>'14thR'!V15</f>
        <v>18.8</v>
      </c>
      <c r="W15" s="2">
        <f>IF(B15&lt;&gt;"",'14thR'!W15+X15,0)</f>
        <v>10</v>
      </c>
      <c r="X15" s="2">
        <f t="shared" si="1"/>
        <v>0</v>
      </c>
    </row>
    <row r="16" spans="1:24" x14ac:dyDescent="0.35">
      <c r="A16">
        <v>10</v>
      </c>
      <c r="B16" s="36" t="str">
        <f>'14thR'!B16</f>
        <v>CVETKA BURJA</v>
      </c>
      <c r="C16" s="52">
        <v>5</v>
      </c>
      <c r="D16" s="52">
        <v>4</v>
      </c>
      <c r="E16" s="52">
        <v>5</v>
      </c>
      <c r="F16" s="52">
        <v>6</v>
      </c>
      <c r="G16" s="52">
        <v>8</v>
      </c>
      <c r="H16" s="52">
        <v>8</v>
      </c>
      <c r="I16" s="52">
        <v>4</v>
      </c>
      <c r="J16" s="52">
        <v>9</v>
      </c>
      <c r="K16" s="52">
        <v>2</v>
      </c>
      <c r="L16" s="52">
        <v>6</v>
      </c>
      <c r="M16" s="52">
        <v>3</v>
      </c>
      <c r="N16" s="52">
        <v>3</v>
      </c>
      <c r="O16" s="52">
        <v>4</v>
      </c>
      <c r="P16" s="52">
        <v>4</v>
      </c>
      <c r="Q16" s="52">
        <v>5</v>
      </c>
      <c r="R16" s="52">
        <v>5</v>
      </c>
      <c r="S16" s="52">
        <v>9</v>
      </c>
      <c r="T16" s="52">
        <v>3</v>
      </c>
      <c r="U16" s="20">
        <f t="shared" si="2"/>
        <v>93</v>
      </c>
      <c r="V16" s="20">
        <f>'14thR'!V16</f>
        <v>32.799999999999997</v>
      </c>
      <c r="W16" s="2">
        <f>IF(B16&lt;&gt;"",'14thR'!W16+X16,0)</f>
        <v>9</v>
      </c>
      <c r="X16" s="2">
        <f t="shared" si="1"/>
        <v>1</v>
      </c>
    </row>
    <row r="17" spans="1:24" x14ac:dyDescent="0.35">
      <c r="A17">
        <v>11</v>
      </c>
      <c r="B17" s="36" t="str">
        <f>'14thR'!B17</f>
        <v>IRENA MUSTER</v>
      </c>
      <c r="C17" s="52">
        <v>5</v>
      </c>
      <c r="D17" s="52">
        <v>4</v>
      </c>
      <c r="E17" s="52">
        <v>5</v>
      </c>
      <c r="F17" s="52">
        <v>9</v>
      </c>
      <c r="G17" s="52">
        <v>7</v>
      </c>
      <c r="H17" s="52">
        <v>7</v>
      </c>
      <c r="I17" s="52">
        <v>8</v>
      </c>
      <c r="J17" s="52">
        <v>7</v>
      </c>
      <c r="K17" s="52">
        <v>5</v>
      </c>
      <c r="L17" s="52">
        <v>6</v>
      </c>
      <c r="M17" s="52">
        <v>7</v>
      </c>
      <c r="N17" s="52">
        <v>4</v>
      </c>
      <c r="O17" s="52">
        <v>6</v>
      </c>
      <c r="P17" s="52">
        <v>9</v>
      </c>
      <c r="Q17" s="52">
        <v>7</v>
      </c>
      <c r="R17" s="52">
        <v>5</v>
      </c>
      <c r="S17" s="52">
        <v>9</v>
      </c>
      <c r="T17" s="52">
        <v>4</v>
      </c>
      <c r="U17" s="20">
        <f t="shared" si="2"/>
        <v>114</v>
      </c>
      <c r="V17" s="20">
        <f>'14thR'!V17</f>
        <v>31.9</v>
      </c>
      <c r="W17" s="2">
        <f>IF(B17&lt;&gt;"",'14thR'!W17+X17,0)</f>
        <v>7</v>
      </c>
      <c r="X17" s="2">
        <f t="shared" si="1"/>
        <v>1</v>
      </c>
    </row>
    <row r="18" spans="1:24" x14ac:dyDescent="0.35">
      <c r="A18">
        <v>12</v>
      </c>
      <c r="B18" s="36" t="str">
        <f>'14thR'!B18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>
        <f>'14thR'!V18</f>
        <v>20.399999999999999</v>
      </c>
      <c r="W18" s="2">
        <f>IF(B18&lt;&gt;"",'14thR'!W18+X18,0)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'14thR'!B19</f>
        <v>VITO ŠMIT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2"/>
        <v>0</v>
      </c>
      <c r="V19" s="20">
        <f>'14thR'!V19</f>
        <v>15.1</v>
      </c>
      <c r="W19" s="2">
        <f>IF(B19&lt;&gt;"",'14thR'!W19+X19,0)</f>
        <v>11</v>
      </c>
      <c r="X19" s="2">
        <f t="shared" si="1"/>
        <v>0</v>
      </c>
    </row>
    <row r="20" spans="1:24" x14ac:dyDescent="0.35">
      <c r="A20">
        <v>14</v>
      </c>
      <c r="B20" s="36" t="str">
        <f>'14thR'!B20</f>
        <v>RADE NARANČIĆ</v>
      </c>
      <c r="C20" s="52">
        <v>5</v>
      </c>
      <c r="D20" s="52">
        <v>3</v>
      </c>
      <c r="E20" s="52">
        <v>3</v>
      </c>
      <c r="F20" s="52">
        <v>5</v>
      </c>
      <c r="G20" s="52">
        <v>7</v>
      </c>
      <c r="H20" s="52">
        <v>6</v>
      </c>
      <c r="I20" s="52">
        <v>5</v>
      </c>
      <c r="J20" s="52">
        <v>8</v>
      </c>
      <c r="K20" s="52">
        <v>4</v>
      </c>
      <c r="L20" s="52">
        <v>5</v>
      </c>
      <c r="M20" s="52">
        <v>4</v>
      </c>
      <c r="N20" s="52">
        <v>6</v>
      </c>
      <c r="O20" s="52">
        <v>6</v>
      </c>
      <c r="P20" s="52">
        <v>7</v>
      </c>
      <c r="Q20" s="52">
        <v>5</v>
      </c>
      <c r="R20" s="52">
        <v>5</v>
      </c>
      <c r="S20" s="52">
        <v>9</v>
      </c>
      <c r="T20" s="52">
        <v>2</v>
      </c>
      <c r="U20" s="20">
        <f t="shared" si="2"/>
        <v>95</v>
      </c>
      <c r="V20" s="20">
        <f>'14thR'!V20</f>
        <v>31.8</v>
      </c>
      <c r="W20" s="2">
        <f>IF(B20&lt;&gt;"",'14thR'!W20+X20,0)</f>
        <v>6</v>
      </c>
      <c r="X20" s="2">
        <f t="shared" si="1"/>
        <v>1</v>
      </c>
    </row>
    <row r="21" spans="1:24" x14ac:dyDescent="0.35">
      <c r="A21">
        <v>15</v>
      </c>
      <c r="B21" s="36" t="str">
        <f>'14thR'!B21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'14thR'!V21</f>
        <v>20.399999999999999</v>
      </c>
      <c r="W21" s="2">
        <f>IF(B21&lt;&gt;"",'14thR'!W21+X21,0)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'14thR'!B22</f>
        <v>BOŽA ČUK</v>
      </c>
      <c r="C22" s="52">
        <v>6</v>
      </c>
      <c r="D22" s="52">
        <v>3</v>
      </c>
      <c r="E22" s="52">
        <v>6</v>
      </c>
      <c r="F22" s="52">
        <v>6</v>
      </c>
      <c r="G22" s="52">
        <v>5</v>
      </c>
      <c r="H22" s="52">
        <v>7</v>
      </c>
      <c r="I22" s="52">
        <v>4</v>
      </c>
      <c r="J22" s="52">
        <v>9</v>
      </c>
      <c r="K22" s="52">
        <v>5</v>
      </c>
      <c r="L22" s="52">
        <v>4</v>
      </c>
      <c r="M22" s="52">
        <v>5</v>
      </c>
      <c r="N22" s="52">
        <v>5</v>
      </c>
      <c r="O22" s="52">
        <v>6</v>
      </c>
      <c r="P22" s="52">
        <v>5</v>
      </c>
      <c r="Q22" s="52">
        <v>5</v>
      </c>
      <c r="R22" s="52">
        <v>4</v>
      </c>
      <c r="S22" s="52">
        <v>8</v>
      </c>
      <c r="T22" s="52">
        <v>5</v>
      </c>
      <c r="U22" s="20">
        <f t="shared" si="2"/>
        <v>98</v>
      </c>
      <c r="V22" s="20">
        <f>'14thR'!V22</f>
        <v>30.8</v>
      </c>
      <c r="W22" s="2">
        <f>IF(B22&lt;&gt;"",'14thR'!W22+X22,0)</f>
        <v>5</v>
      </c>
      <c r="X22" s="2">
        <f t="shared" si="1"/>
        <v>1</v>
      </c>
    </row>
    <row r="23" spans="1:24" x14ac:dyDescent="0.35">
      <c r="A23">
        <v>17</v>
      </c>
      <c r="B23" s="36" t="str">
        <f>'14thR'!B23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'14thR'!V23</f>
        <v>13.2</v>
      </c>
      <c r="W23" s="2">
        <f>IF(B23&lt;&gt;"",'14thR'!W23+X23,0)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'14thR'!B24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'14thR'!V24</f>
        <v>14.6</v>
      </c>
      <c r="W24" s="2">
        <f>IF(B24&lt;&gt;"",'14thR'!W24+X24,0)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'14thR'!B25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>
        <f>'14thR'!V25</f>
        <v>22</v>
      </c>
      <c r="W25" s="2">
        <f>IF(B25&lt;&gt;"",'14thR'!W25+X25,0)</f>
        <v>4</v>
      </c>
      <c r="X25" s="2">
        <f t="shared" si="1"/>
        <v>0</v>
      </c>
    </row>
    <row r="26" spans="1:24" x14ac:dyDescent="0.35">
      <c r="A26">
        <v>20</v>
      </c>
      <c r="B26" s="36" t="str">
        <f>'14thR'!B26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'14thR'!V26</f>
        <v>54</v>
      </c>
      <c r="W26" s="2">
        <f>IF(B26&lt;&gt;"",'14thR'!W26+X26,0)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'14thR'!B27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'14thR'!V27</f>
        <v>12.3</v>
      </c>
      <c r="W27" s="2">
        <f>IF(B27&lt;&gt;"",'14thR'!W27+X27,0)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'14thR'!B28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'14thR'!V28</f>
        <v>54</v>
      </c>
      <c r="W28" s="2">
        <f>IF(B28&lt;&gt;"",'14thR'!W28+X28,0)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'14thR'!B29</f>
        <v>NIKA ZALAZNIK</v>
      </c>
      <c r="C29" s="52">
        <v>8</v>
      </c>
      <c r="D29" s="52">
        <v>6</v>
      </c>
      <c r="E29" s="52">
        <v>9</v>
      </c>
      <c r="F29" s="52">
        <v>6</v>
      </c>
      <c r="G29" s="52">
        <v>7</v>
      </c>
      <c r="H29" s="52">
        <v>6</v>
      </c>
      <c r="I29" s="52">
        <v>4</v>
      </c>
      <c r="J29" s="52">
        <v>7</v>
      </c>
      <c r="K29" s="52">
        <v>7</v>
      </c>
      <c r="L29" s="52">
        <v>6</v>
      </c>
      <c r="M29" s="52">
        <v>7</v>
      </c>
      <c r="N29" s="52">
        <v>7</v>
      </c>
      <c r="O29" s="52">
        <v>9</v>
      </c>
      <c r="P29" s="52">
        <v>5</v>
      </c>
      <c r="Q29" s="52">
        <v>7</v>
      </c>
      <c r="R29" s="52">
        <v>6</v>
      </c>
      <c r="S29" s="52">
        <v>7</v>
      </c>
      <c r="T29" s="52">
        <v>4</v>
      </c>
      <c r="U29" s="20">
        <f t="shared" si="2"/>
        <v>118</v>
      </c>
      <c r="V29" s="20">
        <f>'14thR'!V29</f>
        <v>43.9</v>
      </c>
      <c r="W29" s="2">
        <f>IF(B29&lt;&gt;"",'14thR'!W29+X29,0)</f>
        <v>6</v>
      </c>
      <c r="X29" s="2">
        <f t="shared" si="1"/>
        <v>1</v>
      </c>
    </row>
    <row r="30" spans="1:24" x14ac:dyDescent="0.35">
      <c r="A30">
        <v>24</v>
      </c>
      <c r="B30" s="36" t="str">
        <f>'14thR'!B30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'14thR'!V30</f>
        <v>20</v>
      </c>
      <c r="W30" s="2">
        <f>IF(B30&lt;&gt;"",'14thR'!W30+X30,0)</f>
        <v>1</v>
      </c>
      <c r="X30" s="2">
        <f t="shared" si="1"/>
        <v>0</v>
      </c>
    </row>
    <row r="31" spans="1:24" x14ac:dyDescent="0.35">
      <c r="A31">
        <v>25</v>
      </c>
      <c r="B31" s="36" t="str">
        <f>'14thR'!B31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'14thR'!V31</f>
        <v>18.399999999999999</v>
      </c>
      <c r="W31" s="2">
        <f>IF(B31&lt;&gt;"",'14thR'!W31+X31,0)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'14thR'!B32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'14thR'!V32</f>
        <v>25</v>
      </c>
      <c r="W32" s="2">
        <f>IF(B32&lt;&gt;"",'14thR'!W32+X32,0)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'14thR'!B33</f>
        <v>BORIS DEBEVEC</v>
      </c>
      <c r="C33" s="52">
        <v>5</v>
      </c>
      <c r="D33" s="52">
        <v>4</v>
      </c>
      <c r="E33" s="52">
        <v>6</v>
      </c>
      <c r="F33" s="52">
        <v>8</v>
      </c>
      <c r="G33" s="52">
        <v>6</v>
      </c>
      <c r="H33" s="52">
        <v>6</v>
      </c>
      <c r="I33" s="52">
        <v>4</v>
      </c>
      <c r="J33" s="52">
        <v>9</v>
      </c>
      <c r="K33" s="52">
        <v>4</v>
      </c>
      <c r="L33" s="52">
        <v>5</v>
      </c>
      <c r="M33" s="52">
        <v>3</v>
      </c>
      <c r="N33" s="52">
        <v>3</v>
      </c>
      <c r="O33" s="52">
        <v>7</v>
      </c>
      <c r="P33" s="52">
        <v>5</v>
      </c>
      <c r="Q33" s="52">
        <v>4</v>
      </c>
      <c r="R33" s="52">
        <v>4</v>
      </c>
      <c r="S33" s="52">
        <v>5</v>
      </c>
      <c r="T33" s="52">
        <v>3</v>
      </c>
      <c r="U33" s="20">
        <f t="shared" si="2"/>
        <v>91</v>
      </c>
      <c r="V33" s="20">
        <f>'14thR'!V33</f>
        <v>20.2</v>
      </c>
      <c r="W33" s="2">
        <f>IF(B33&lt;&gt;"",'14thR'!W33+X33,0)</f>
        <v>3</v>
      </c>
      <c r="X33" s="2">
        <f t="shared" si="1"/>
        <v>1</v>
      </c>
    </row>
    <row r="34" spans="1:24" x14ac:dyDescent="0.35">
      <c r="A34">
        <v>28</v>
      </c>
      <c r="B34" s="36" t="str">
        <f>'14thR'!B34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'14thR'!V34</f>
        <v>17.100000000000001</v>
      </c>
      <c r="W34" s="2">
        <f>IF(B34&lt;&gt;"",'14thR'!W34+X34,0)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'14thR'!B35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'14thR'!V35</f>
        <v>47.7</v>
      </c>
      <c r="W35" s="2">
        <f>IF(B35&lt;&gt;"",'14thR'!W35+X35,0)</f>
        <v>4</v>
      </c>
      <c r="X35" s="2">
        <f t="shared" si="1"/>
        <v>0</v>
      </c>
    </row>
    <row r="36" spans="1:24" x14ac:dyDescent="0.35">
      <c r="A36">
        <v>30</v>
      </c>
      <c r="B36" s="36" t="str">
        <f>'14thR'!B36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'14thR'!V36</f>
        <v>24.9</v>
      </c>
      <c r="W36" s="2">
        <f>IF(B36&lt;&gt;"",'14thR'!W36+X36,0)</f>
        <v>6</v>
      </c>
      <c r="X36" s="2">
        <f t="shared" si="1"/>
        <v>0</v>
      </c>
    </row>
    <row r="37" spans="1:24" x14ac:dyDescent="0.35">
      <c r="A37">
        <v>31</v>
      </c>
      <c r="B37" s="36" t="str">
        <f>'14thR'!B37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'14thR'!V37</f>
        <v>13.8</v>
      </c>
      <c r="W37" s="2">
        <f>IF(B37&lt;&gt;"",'14thR'!W37+X37,0)</f>
        <v>6</v>
      </c>
      <c r="X37" s="2">
        <f t="shared" ref="X37:X56" si="3">IF(U37&gt;0,1,0)</f>
        <v>0</v>
      </c>
    </row>
    <row r="38" spans="1:24" x14ac:dyDescent="0.35">
      <c r="A38">
        <v>32</v>
      </c>
      <c r="B38" s="36" t="str">
        <f>'14thR'!B38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4">SUM(C38:T38)</f>
        <v>0</v>
      </c>
      <c r="V38" s="20">
        <f>'14thR'!V38</f>
        <v>26.9</v>
      </c>
      <c r="W38" s="2">
        <f>IF(B38&lt;&gt;"",'14thR'!W38+X38,0)</f>
        <v>1</v>
      </c>
      <c r="X38" s="2">
        <f t="shared" si="3"/>
        <v>0</v>
      </c>
    </row>
    <row r="39" spans="1:24" x14ac:dyDescent="0.35">
      <c r="A39">
        <v>33</v>
      </c>
      <c r="B39" s="36" t="str">
        <f>'14thR'!B39</f>
        <v>MAJDA LAZAR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4"/>
        <v>0</v>
      </c>
      <c r="V39" s="20">
        <f>'14thR'!V39</f>
        <v>28.4</v>
      </c>
      <c r="W39" s="2">
        <f>IF(B39&lt;&gt;"",'14thR'!W39+X39,0)</f>
        <v>4</v>
      </c>
      <c r="X39" s="2">
        <f t="shared" si="3"/>
        <v>0</v>
      </c>
    </row>
    <row r="40" spans="1:24" x14ac:dyDescent="0.35">
      <c r="A40">
        <v>34</v>
      </c>
      <c r="B40" s="36" t="str">
        <f>'14thR'!B40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4"/>
        <v>0</v>
      </c>
      <c r="V40" s="20">
        <f>'14thR'!V40</f>
        <v>20.399999999999999</v>
      </c>
      <c r="W40" s="2">
        <f>IF(B40&lt;&gt;"",'14thR'!W40+X40,0)</f>
        <v>2</v>
      </c>
      <c r="X40" s="2">
        <f t="shared" si="3"/>
        <v>0</v>
      </c>
    </row>
    <row r="41" spans="1:24" x14ac:dyDescent="0.35">
      <c r="A41">
        <v>35</v>
      </c>
      <c r="B41" s="36" t="str">
        <f>'14thR'!B41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4"/>
        <v>0</v>
      </c>
      <c r="V41" s="20">
        <f>'14thR'!V41</f>
        <v>22.8</v>
      </c>
      <c r="W41" s="2">
        <f>IF(B41&lt;&gt;"",'14thR'!W41+X41,0)</f>
        <v>1</v>
      </c>
      <c r="X41" s="2">
        <f t="shared" si="3"/>
        <v>0</v>
      </c>
    </row>
    <row r="42" spans="1:24" x14ac:dyDescent="0.35">
      <c r="A42">
        <v>36</v>
      </c>
      <c r="B42" s="36" t="str">
        <f>'14thR'!B42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4"/>
        <v>0</v>
      </c>
      <c r="V42" s="20">
        <f>'14thR'!V42</f>
        <v>40.5</v>
      </c>
      <c r="W42" s="2">
        <f>IF(B42&lt;&gt;"",'14thR'!W42+X42,0)</f>
        <v>1</v>
      </c>
      <c r="X42" s="2">
        <f t="shared" si="3"/>
        <v>0</v>
      </c>
    </row>
    <row r="43" spans="1:24" x14ac:dyDescent="0.35">
      <c r="A43">
        <v>37</v>
      </c>
      <c r="B43" s="36" t="str">
        <f>'14thR'!B43</f>
        <v>ANDREJ PIRNAT</v>
      </c>
      <c r="C43" s="52">
        <v>6</v>
      </c>
      <c r="D43" s="52">
        <v>4</v>
      </c>
      <c r="E43" s="52">
        <v>5</v>
      </c>
      <c r="F43" s="52">
        <v>5</v>
      </c>
      <c r="G43" s="52">
        <v>4</v>
      </c>
      <c r="H43" s="52">
        <v>5</v>
      </c>
      <c r="I43" s="52">
        <v>6</v>
      </c>
      <c r="J43" s="52">
        <v>7</v>
      </c>
      <c r="K43" s="52">
        <v>5</v>
      </c>
      <c r="L43" s="52">
        <v>5</v>
      </c>
      <c r="M43" s="52">
        <v>4</v>
      </c>
      <c r="N43" s="52">
        <v>4</v>
      </c>
      <c r="O43" s="52">
        <v>5</v>
      </c>
      <c r="P43" s="52">
        <v>6</v>
      </c>
      <c r="Q43" s="52">
        <v>6</v>
      </c>
      <c r="R43" s="52">
        <v>4</v>
      </c>
      <c r="S43" s="52">
        <v>9</v>
      </c>
      <c r="T43" s="52">
        <v>3</v>
      </c>
      <c r="U43" s="20">
        <f t="shared" si="4"/>
        <v>93</v>
      </c>
      <c r="V43" s="20">
        <f>'14thR'!V43</f>
        <v>27.1</v>
      </c>
      <c r="W43" s="2">
        <f>IF(B43&lt;&gt;"",'14thR'!W43+X43,0)</f>
        <v>3</v>
      </c>
      <c r="X43" s="2">
        <f t="shared" si="3"/>
        <v>1</v>
      </c>
    </row>
    <row r="44" spans="1:24" x14ac:dyDescent="0.35">
      <c r="A44">
        <v>38</v>
      </c>
      <c r="B44" s="36" t="str">
        <f>'14thR'!B44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4"/>
        <v>0</v>
      </c>
      <c r="V44" s="20">
        <f>'14thR'!V44</f>
        <v>19.399999999999999</v>
      </c>
      <c r="W44" s="2">
        <f>IF(B44&lt;&gt;"",'14thR'!W44+X44,0)</f>
        <v>1</v>
      </c>
      <c r="X44" s="2">
        <f t="shared" si="3"/>
        <v>0</v>
      </c>
    </row>
    <row r="45" spans="1:24" x14ac:dyDescent="0.35">
      <c r="A45">
        <v>39</v>
      </c>
      <c r="B45" s="36" t="str">
        <f>'14thR'!B45</f>
        <v>ANKA PERŠIN</v>
      </c>
      <c r="C45" s="52">
        <v>5</v>
      </c>
      <c r="D45" s="52">
        <v>5</v>
      </c>
      <c r="E45" s="52">
        <v>3</v>
      </c>
      <c r="F45" s="52">
        <v>4</v>
      </c>
      <c r="G45" s="52">
        <v>5</v>
      </c>
      <c r="H45" s="52">
        <v>5</v>
      </c>
      <c r="I45" s="52">
        <v>3</v>
      </c>
      <c r="J45" s="52">
        <v>5</v>
      </c>
      <c r="K45" s="52">
        <v>3</v>
      </c>
      <c r="L45" s="52">
        <v>4</v>
      </c>
      <c r="M45" s="52">
        <v>4</v>
      </c>
      <c r="N45" s="52">
        <v>4</v>
      </c>
      <c r="O45" s="52">
        <v>5</v>
      </c>
      <c r="P45" s="52">
        <v>7</v>
      </c>
      <c r="Q45" s="52">
        <v>6</v>
      </c>
      <c r="R45" s="52">
        <v>4</v>
      </c>
      <c r="S45" s="52">
        <v>7</v>
      </c>
      <c r="T45" s="52">
        <v>4</v>
      </c>
      <c r="U45" s="20">
        <f t="shared" si="4"/>
        <v>83</v>
      </c>
      <c r="V45" s="20">
        <f>'14thR'!V45</f>
        <v>18.100000000000001</v>
      </c>
      <c r="W45" s="2">
        <f>IF(B45&lt;&gt;"",'14thR'!W45+X45,0)</f>
        <v>2</v>
      </c>
      <c r="X45" s="2">
        <f t="shared" si="3"/>
        <v>1</v>
      </c>
    </row>
    <row r="46" spans="1:24" x14ac:dyDescent="0.35">
      <c r="A46">
        <v>40</v>
      </c>
      <c r="B46" s="36" t="str">
        <f>'14thR'!B46</f>
        <v>DORA ŽERJAL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4"/>
        <v>0</v>
      </c>
      <c r="V46" s="20">
        <f>'14thR'!V46</f>
        <v>29.2</v>
      </c>
      <c r="W46" s="2">
        <f>IF(B46&lt;&gt;"",'14thR'!W46+X46,0)</f>
        <v>1</v>
      </c>
      <c r="X46" s="2">
        <f t="shared" si="3"/>
        <v>0</v>
      </c>
    </row>
    <row r="47" spans="1:24" x14ac:dyDescent="0.35">
      <c r="A47">
        <v>41</v>
      </c>
      <c r="B47" s="36" t="str">
        <f>'14thR'!B47</f>
        <v>MATEJ PANTNAR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4"/>
        <v>0</v>
      </c>
      <c r="V47" s="20">
        <f>'14thR'!V47</f>
        <v>22.9</v>
      </c>
      <c r="W47" s="2">
        <f>IF(B47&lt;&gt;"",'14thR'!W47+X47,0)</f>
        <v>1</v>
      </c>
      <c r="X47" s="2">
        <f t="shared" si="3"/>
        <v>0</v>
      </c>
    </row>
    <row r="48" spans="1:24" x14ac:dyDescent="0.35">
      <c r="A48">
        <v>42</v>
      </c>
      <c r="B48" s="36" t="str">
        <f>'14thR'!B48</f>
        <v>KRIŠTOF GLOBOČNIK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4"/>
        <v>0</v>
      </c>
      <c r="V48" s="20">
        <f>'14thR'!V48</f>
        <v>47.8</v>
      </c>
      <c r="W48" s="2">
        <f>IF(B48&lt;&gt;"",'14thR'!W48+X48,0)</f>
        <v>1</v>
      </c>
      <c r="X48" s="2">
        <f t="shared" si="3"/>
        <v>0</v>
      </c>
    </row>
    <row r="49" spans="1:24" x14ac:dyDescent="0.35">
      <c r="A49">
        <v>43</v>
      </c>
      <c r="B49" s="36" t="str">
        <f>'14thR'!B49</f>
        <v>IZTOK RUS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4"/>
        <v>0</v>
      </c>
      <c r="V49" s="20">
        <f>'14thR'!V49</f>
        <v>28.4</v>
      </c>
      <c r="W49" s="2">
        <f>IF(B49&lt;&gt;"",'14thR'!W49+X49,0)</f>
        <v>1</v>
      </c>
      <c r="X49" s="2">
        <f t="shared" si="3"/>
        <v>0</v>
      </c>
    </row>
    <row r="50" spans="1:24" x14ac:dyDescent="0.35">
      <c r="A50">
        <v>44</v>
      </c>
      <c r="B50" s="36" t="str">
        <f>'14thR'!B50</f>
        <v>JANEZ SAJE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4"/>
        <v>0</v>
      </c>
      <c r="V50" s="20">
        <f>'14thR'!V50</f>
        <v>18.7</v>
      </c>
      <c r="W50" s="2">
        <f>IF(B50&lt;&gt;"",'14thR'!W50+X50,0)</f>
        <v>1</v>
      </c>
      <c r="X50" s="2">
        <f t="shared" si="3"/>
        <v>0</v>
      </c>
    </row>
    <row r="51" spans="1:24" x14ac:dyDescent="0.35">
      <c r="A51">
        <v>45</v>
      </c>
      <c r="B51" s="36" t="str">
        <f>'14thR'!B51</f>
        <v>TONE GLAVAN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4"/>
        <v>0</v>
      </c>
      <c r="V51" s="20">
        <f>'14thR'!V51</f>
        <v>20.5</v>
      </c>
      <c r="W51" s="2">
        <f>IF(B51&lt;&gt;"",'14thR'!W51+X51,0)</f>
        <v>1</v>
      </c>
      <c r="X51" s="2">
        <f t="shared" si="3"/>
        <v>0</v>
      </c>
    </row>
    <row r="52" spans="1:24" x14ac:dyDescent="0.35">
      <c r="A52">
        <v>46</v>
      </c>
      <c r="B52" s="36">
        <f>'14thR'!B52</f>
        <v>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4"/>
        <v>0</v>
      </c>
      <c r="V52" s="20">
        <f>'14thR'!V52</f>
        <v>0</v>
      </c>
      <c r="W52" s="2">
        <f>IF(B52&lt;&gt;"",'14thR'!W52+X52,0)</f>
        <v>0</v>
      </c>
      <c r="X52" s="2">
        <f t="shared" si="3"/>
        <v>0</v>
      </c>
    </row>
    <row r="53" spans="1:24" x14ac:dyDescent="0.35">
      <c r="A53">
        <v>47</v>
      </c>
      <c r="B53" s="36">
        <f>'14thR'!B53</f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4"/>
        <v>0</v>
      </c>
      <c r="V53" s="20">
        <f>'14thR'!V53</f>
        <v>0</v>
      </c>
      <c r="W53" s="2">
        <f>IF(B53&lt;&gt;"",'14thR'!W53+X53,0)</f>
        <v>0</v>
      </c>
      <c r="X53" s="2">
        <f t="shared" si="3"/>
        <v>0</v>
      </c>
    </row>
    <row r="54" spans="1:24" x14ac:dyDescent="0.35">
      <c r="A54">
        <v>48</v>
      </c>
      <c r="B54" s="36">
        <f>'14thR'!B54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4"/>
        <v>0</v>
      </c>
      <c r="V54" s="20">
        <f>'14thR'!V54</f>
        <v>0</v>
      </c>
      <c r="W54" s="2">
        <f>IF(B54&lt;&gt;"",'14thR'!W54+X54,0)</f>
        <v>0</v>
      </c>
      <c r="X54" s="2">
        <f t="shared" si="3"/>
        <v>0</v>
      </c>
    </row>
    <row r="55" spans="1:24" x14ac:dyDescent="0.35">
      <c r="A55">
        <v>49</v>
      </c>
      <c r="B55" s="36">
        <f>'14thR'!B55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4"/>
        <v>0</v>
      </c>
      <c r="V55" s="20">
        <f>'14thR'!V55</f>
        <v>0</v>
      </c>
      <c r="W55" s="2">
        <f>IF(B55&lt;&gt;"",'14thR'!W55+X55,0)</f>
        <v>0</v>
      </c>
      <c r="X55" s="2">
        <f t="shared" si="3"/>
        <v>0</v>
      </c>
    </row>
    <row r="56" spans="1:24" x14ac:dyDescent="0.35">
      <c r="A56">
        <v>50</v>
      </c>
      <c r="B56" s="36">
        <f>'14thR'!B56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4"/>
        <v>0</v>
      </c>
      <c r="V56" s="20">
        <f>'14thR'!V56</f>
        <v>0</v>
      </c>
      <c r="W56" s="2">
        <f>IF(B56&lt;&gt;"",'14thR'!W56+X56,0)</f>
        <v>0</v>
      </c>
      <c r="X56" s="2">
        <f t="shared" si="3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4"/>
        <v>64</v>
      </c>
    </row>
    <row r="61" spans="1:24" x14ac:dyDescent="0.35">
      <c r="F61" s="13"/>
    </row>
  </sheetData>
  <sheetProtection algorithmName="SHA-512" hashValue="ZjTrB5DpGhcHtnODPyIZtS2a7J9n51+SQSnwIeHdySeewADE0GxpUy2kOEfJytd+gfkL0O1mQGyZNBvHuZRiqw==" saltValue="guWzIZMNx+p1BrgjjeR2Gw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123" priority="102" operator="equal">
      <formula>0</formula>
    </cfRule>
  </conditionalFormatting>
  <conditionalFormatting sqref="C7:C56 F7:F56 L7:L56 O7:O56">
    <cfRule type="cellIs" dxfId="1122" priority="14" operator="greaterThan">
      <formula>5</formula>
    </cfRule>
    <cfRule type="cellIs" dxfId="1121" priority="15" operator="equal">
      <formula>5</formula>
    </cfRule>
    <cfRule type="cellIs" dxfId="1120" priority="16" operator="equal">
      <formula>3</formula>
    </cfRule>
    <cfRule type="cellIs" dxfId="1119" priority="17" operator="equal">
      <formula>2</formula>
    </cfRule>
  </conditionalFormatting>
  <conditionalFormatting sqref="C7:T37">
    <cfRule type="containsBlanks" dxfId="1118" priority="5">
      <formula>LEN(TRIM(C7))=0</formula>
    </cfRule>
  </conditionalFormatting>
  <conditionalFormatting sqref="D7:E56 M7:N56">
    <cfRule type="cellIs" dxfId="1117" priority="10" operator="greaterThan">
      <formula>4</formula>
    </cfRule>
    <cfRule type="cellIs" dxfId="1116" priority="11" operator="equal">
      <formula>4</formula>
    </cfRule>
    <cfRule type="cellIs" dxfId="1115" priority="12" operator="equal">
      <formula>2</formula>
    </cfRule>
    <cfRule type="cellIs" dxfId="1114" priority="13" operator="equal">
      <formula>1</formula>
    </cfRule>
  </conditionalFormatting>
  <conditionalFormatting sqref="G7:K56">
    <cfRule type="cellIs" dxfId="1113" priority="6" operator="greaterThan">
      <formula>4</formula>
    </cfRule>
    <cfRule type="cellIs" dxfId="1112" priority="7" operator="equal">
      <formula>4</formula>
    </cfRule>
    <cfRule type="cellIs" dxfId="1111" priority="8" operator="equal">
      <formula>2</formula>
    </cfRule>
    <cfRule type="cellIs" dxfId="1110" priority="9" operator="equal">
      <formula>1</formula>
    </cfRule>
  </conditionalFormatting>
  <conditionalFormatting sqref="P7:T56">
    <cfRule type="cellIs" dxfId="1109" priority="1" operator="greaterThan">
      <formula>4</formula>
    </cfRule>
    <cfRule type="cellIs" dxfId="1108" priority="2" operator="equal">
      <formula>4</formula>
    </cfRule>
    <cfRule type="cellIs" dxfId="1107" priority="3" operator="equal">
      <formula>2</formula>
    </cfRule>
    <cfRule type="cellIs" dxfId="1106" priority="4" operator="equal">
      <formula>1</formula>
    </cfRule>
  </conditionalFormatting>
  <conditionalFormatting sqref="U38:U57">
    <cfRule type="cellIs" dxfId="1105" priority="28" operator="equal">
      <formula>0</formula>
    </cfRule>
  </conditionalFormatting>
  <conditionalFormatting sqref="U7:V37 V38:V56">
    <cfRule type="cellIs" dxfId="1104" priority="7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78"/>
  <sheetViews>
    <sheetView zoomScale="90" zoomScaleNormal="90" workbookViewId="0">
      <selection activeCell="C5" sqref="C5:C6"/>
    </sheetView>
  </sheetViews>
  <sheetFormatPr defaultRowHeight="14.5" x14ac:dyDescent="0.35"/>
  <cols>
    <col min="1" max="1" width="3.453125" style="2" customWidth="1"/>
    <col min="2" max="2" width="8.7265625" customWidth="1"/>
    <col min="3" max="3" width="30.7265625" customWidth="1"/>
    <col min="4" max="4" width="9" customWidth="1"/>
    <col min="5" max="22" width="6.7265625" customWidth="1"/>
    <col min="23" max="23" width="7.7265625" customWidth="1"/>
    <col min="24" max="25" width="7.7265625" hidden="1" customWidth="1"/>
    <col min="26" max="26" width="8.7265625" hidden="1" customWidth="1"/>
    <col min="27" max="27" width="9.1796875" hidden="1" customWidth="1"/>
  </cols>
  <sheetData>
    <row r="1" spans="1:27" ht="15" thickBot="1" x14ac:dyDescent="0.4"/>
    <row r="2" spans="1:27" ht="33.5" thickBot="1" x14ac:dyDescent="0.95">
      <c r="E2" s="72" t="str">
        <f>score!H2 &amp; " - BRUTO"</f>
        <v>BAROVŠKA LIGA 2023 - BRUTO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7" ht="7.5" customHeight="1" x14ac:dyDescent="0.35"/>
    <row r="4" spans="1:27" ht="21.75" customHeight="1" x14ac:dyDescent="0.45">
      <c r="E4" s="94" t="s">
        <v>22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7" ht="15.75" customHeight="1" x14ac:dyDescent="0.35">
      <c r="B5" s="98" t="s">
        <v>23</v>
      </c>
      <c r="C5" s="95" t="s">
        <v>44</v>
      </c>
      <c r="D5" s="96" t="s">
        <v>25</v>
      </c>
      <c r="E5" s="79">
        <v>1</v>
      </c>
      <c r="F5" s="79">
        <v>2</v>
      </c>
      <c r="G5" s="79">
        <v>3</v>
      </c>
      <c r="H5" s="79">
        <v>4</v>
      </c>
      <c r="I5" s="79">
        <v>5</v>
      </c>
      <c r="J5" s="79">
        <v>6</v>
      </c>
      <c r="K5" s="79">
        <v>7</v>
      </c>
      <c r="L5" s="79">
        <v>8</v>
      </c>
      <c r="M5" s="79">
        <v>9</v>
      </c>
      <c r="N5" s="79">
        <v>10</v>
      </c>
      <c r="O5" s="79">
        <v>11</v>
      </c>
      <c r="P5" s="79">
        <v>12</v>
      </c>
      <c r="Q5" s="79">
        <v>13</v>
      </c>
      <c r="R5" s="79">
        <v>14</v>
      </c>
      <c r="S5" s="79">
        <v>15</v>
      </c>
      <c r="T5" s="79">
        <v>16</v>
      </c>
      <c r="U5" s="79">
        <v>17</v>
      </c>
      <c r="V5" s="79">
        <v>18</v>
      </c>
      <c r="W5" s="93" t="s">
        <v>20</v>
      </c>
      <c r="X5" s="104" t="s">
        <v>0</v>
      </c>
      <c r="Y5" s="100" t="s">
        <v>1</v>
      </c>
      <c r="Z5" s="102" t="s">
        <v>2</v>
      </c>
      <c r="AA5" s="83" t="s">
        <v>2</v>
      </c>
    </row>
    <row r="6" spans="1:27" ht="15.75" customHeight="1" x14ac:dyDescent="0.35">
      <c r="B6" s="99"/>
      <c r="C6" s="95"/>
      <c r="D6" s="97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7"/>
      <c r="X6" s="105"/>
      <c r="Y6" s="101"/>
      <c r="Z6" s="103"/>
      <c r="AA6" s="84"/>
    </row>
    <row r="7" spans="1:27" ht="15" customHeight="1" x14ac:dyDescent="0.4">
      <c r="A7" s="2">
        <v>1</v>
      </c>
      <c r="B7" s="54">
        <f>VLOOKUP($A7,score!$B$7:$AD$56,3,FALSE)</f>
        <v>1</v>
      </c>
      <c r="C7" s="32" t="str">
        <f>VLOOKUP($A7,score!$B$7:$AD$56,5,FALSE)</f>
        <v>NIKO ROSTOHAR</v>
      </c>
      <c r="D7" s="19">
        <f>VLOOKUP($A7,score!$B$7:$AD$56,6,0)</f>
        <v>20</v>
      </c>
      <c r="E7" s="7">
        <f>VLOOKUP($A7,score!$B$7:$AD$56,7,0)</f>
        <v>4</v>
      </c>
      <c r="F7" s="7">
        <f>VLOOKUP($A7,score!$B$7:$AD$56,8,0)</f>
        <v>2</v>
      </c>
      <c r="G7" s="7">
        <f>VLOOKUP($A7,score!$B$7:$AD$56,9,0)</f>
        <v>3</v>
      </c>
      <c r="H7" s="7">
        <f>VLOOKUP($A7,score!$B$7:$AD$56,10,0)</f>
        <v>3</v>
      </c>
      <c r="I7" s="7">
        <f>VLOOKUP($A7,score!$B$7:$AD$56,11,0)</f>
        <v>3</v>
      </c>
      <c r="J7" s="7">
        <f>VLOOKUP($A7,score!$B$7:$AD$56,12,0)</f>
        <v>3</v>
      </c>
      <c r="K7" s="7">
        <f>VLOOKUP($A7,score!$B$7:$AD$56,13,0)</f>
        <v>2</v>
      </c>
      <c r="L7" s="7">
        <f>VLOOKUP($A7,score!$B$7:$AD$56,14,0)</f>
        <v>4</v>
      </c>
      <c r="M7" s="7">
        <f>VLOOKUP($A7,score!$B$7:$AD$56,15,0)</f>
        <v>3</v>
      </c>
      <c r="N7" s="7">
        <f>VLOOKUP($A7,score!$B$7:$AD$56,16,0)</f>
        <v>3</v>
      </c>
      <c r="O7" s="7">
        <f>VLOOKUP($A7,score!$B$7:$AD$56,17,0)</f>
        <v>2</v>
      </c>
      <c r="P7" s="7">
        <f>VLOOKUP($A7,score!$B$7:$AD$56,18,0)</f>
        <v>3</v>
      </c>
      <c r="Q7" s="7">
        <f>VLOOKUP($A7,score!$B$7:$AD$56,19,0)</f>
        <v>3</v>
      </c>
      <c r="R7" s="7">
        <f>VLOOKUP($A7,score!$B$7:$AD$56,20,0)</f>
        <v>4</v>
      </c>
      <c r="S7" s="7">
        <f>VLOOKUP($A7,score!$B$7:$AD$56,21,0)</f>
        <v>3</v>
      </c>
      <c r="T7" s="7">
        <f>VLOOKUP($A7,score!$B$7:$AD$56,22,0)</f>
        <v>2</v>
      </c>
      <c r="U7" s="7">
        <f>VLOOKUP($A7,score!$B$7:$AD$56,23,0)</f>
        <v>3</v>
      </c>
      <c r="V7" s="7">
        <f>VLOOKUP($A7,score!$B$7:$AD$56,24,0)</f>
        <v>2</v>
      </c>
      <c r="W7" s="31">
        <f>VLOOKUP($A7,score!$B$7:$AD$56,25,0)</f>
        <v>52</v>
      </c>
      <c r="X7" s="10">
        <f>VLOOKUP($A7,score!$B$7:$AD$37,26,0)</f>
        <v>52.000000700000001</v>
      </c>
      <c r="Y7" s="10">
        <f>VLOOKUP($A7,score!$B$7:$AD$37,27,0)</f>
        <v>14.6</v>
      </c>
      <c r="Z7" s="11">
        <f>VLOOKUP($A7,score!$B$7:$AD$37,28,0)</f>
        <v>44.7</v>
      </c>
      <c r="AA7" s="10">
        <f>VLOOKUP($A7,score!$B$7:$AD$37,29,0)</f>
        <v>44.700000700000004</v>
      </c>
    </row>
    <row r="8" spans="1:27" ht="15" customHeight="1" x14ac:dyDescent="0.4">
      <c r="A8" s="2">
        <v>2</v>
      </c>
      <c r="B8" s="54">
        <f>VLOOKUP($A8,score!$B$7:$AD$56,3,FALSE)</f>
        <v>2</v>
      </c>
      <c r="C8" s="32" t="str">
        <f>VLOOKUP($A8,score!$B$7:$AD$56,5,FALSE)</f>
        <v>SAŠO KRANJC</v>
      </c>
      <c r="D8" s="19">
        <f>VLOOKUP($A8,score!$B$7:$AD$56,6,0)</f>
        <v>7</v>
      </c>
      <c r="E8" s="7">
        <f>VLOOKUP($A8,score!$B$7:$AD$56,7,0)</f>
        <v>3</v>
      </c>
      <c r="F8" s="7">
        <f>VLOOKUP($A8,score!$B$7:$AD$56,8,0)</f>
        <v>3</v>
      </c>
      <c r="G8" s="7">
        <f>VLOOKUP($A8,score!$B$7:$AD$56,9,0)</f>
        <v>2</v>
      </c>
      <c r="H8" s="7">
        <f>VLOOKUP($A8,score!$B$7:$AD$56,10,0)</f>
        <v>4</v>
      </c>
      <c r="I8" s="7">
        <f>VLOOKUP($A8,score!$B$7:$AD$56,11,0)</f>
        <v>4</v>
      </c>
      <c r="J8" s="7">
        <f>VLOOKUP($A8,score!$B$7:$AD$56,12,0)</f>
        <v>4</v>
      </c>
      <c r="K8" s="7">
        <f>VLOOKUP($A8,score!$B$7:$AD$56,13,0)</f>
        <v>2</v>
      </c>
      <c r="L8" s="7">
        <f>VLOOKUP($A8,score!$B$7:$AD$56,14,0)</f>
        <v>4</v>
      </c>
      <c r="M8" s="7">
        <f>VLOOKUP($A8,score!$B$7:$AD$56,15,0)</f>
        <v>3</v>
      </c>
      <c r="N8" s="7">
        <f>VLOOKUP($A8,score!$B$7:$AD$56,16,0)</f>
        <v>3</v>
      </c>
      <c r="O8" s="7">
        <f>VLOOKUP($A8,score!$B$7:$AD$56,17,0)</f>
        <v>3</v>
      </c>
      <c r="P8" s="7">
        <f>VLOOKUP($A8,score!$B$7:$AD$56,18,0)</f>
        <v>2</v>
      </c>
      <c r="Q8" s="7">
        <f>VLOOKUP($A8,score!$B$7:$AD$56,19,0)</f>
        <v>3</v>
      </c>
      <c r="R8" s="7">
        <f>VLOOKUP($A8,score!$B$7:$AD$56,20,0)</f>
        <v>4</v>
      </c>
      <c r="S8" s="7">
        <f>VLOOKUP($A8,score!$B$7:$AD$56,21,0)</f>
        <v>4</v>
      </c>
      <c r="T8" s="7">
        <f>VLOOKUP($A8,score!$B$7:$AD$56,22,0)</f>
        <v>3</v>
      </c>
      <c r="U8" s="7">
        <f>VLOOKUP($A8,score!$B$7:$AD$56,23,0)</f>
        <v>4</v>
      </c>
      <c r="V8" s="7">
        <f>VLOOKUP($A8,score!$B$7:$AD$56,24,0)</f>
        <v>3</v>
      </c>
      <c r="W8" s="31">
        <f>VLOOKUP($A8,score!$B$7:$AD$56,25,0)</f>
        <v>58</v>
      </c>
      <c r="X8" s="10">
        <f>VLOOKUP($A8,score!$B$7:$AD$37,26,0)</f>
        <v>58.000003700000001</v>
      </c>
      <c r="Y8" s="10">
        <f>VLOOKUP($A8,score!$B$7:$AD$37,27,0)</f>
        <v>13.8</v>
      </c>
      <c r="Z8" s="11">
        <f>VLOOKUP($A8,score!$B$7:$AD$37,28,0)</f>
        <v>51.1</v>
      </c>
      <c r="AA8" s="10">
        <f>VLOOKUP($A8,score!$B$7:$AD$37,29,0)</f>
        <v>51.100003700000002</v>
      </c>
    </row>
    <row r="9" spans="1:27" ht="15" customHeight="1" x14ac:dyDescent="0.4">
      <c r="A9" s="2">
        <v>3</v>
      </c>
      <c r="B9" s="54">
        <f>VLOOKUP($A9,score!$B$7:$AD$56,3,FALSE)</f>
        <v>3</v>
      </c>
      <c r="C9" s="32" t="str">
        <f>VLOOKUP($A9,score!$B$7:$AD$56,5,FALSE)</f>
        <v>ANDREJA ROSTOHAR</v>
      </c>
      <c r="D9" s="19">
        <f>VLOOKUP($A9,score!$B$7:$AD$56,6,0)</f>
        <v>18</v>
      </c>
      <c r="E9" s="7">
        <f>VLOOKUP($A9,score!$B$7:$AD$56,7,0)</f>
        <v>4</v>
      </c>
      <c r="F9" s="7">
        <f>VLOOKUP($A9,score!$B$7:$AD$56,8,0)</f>
        <v>3</v>
      </c>
      <c r="G9" s="7">
        <f>VLOOKUP($A9,score!$B$7:$AD$56,9,0)</f>
        <v>3</v>
      </c>
      <c r="H9" s="7">
        <f>VLOOKUP($A9,score!$B$7:$AD$56,10,0)</f>
        <v>4</v>
      </c>
      <c r="I9" s="7">
        <f>VLOOKUP($A9,score!$B$7:$AD$56,11,0)</f>
        <v>4</v>
      </c>
      <c r="J9" s="7">
        <f>VLOOKUP($A9,score!$B$7:$AD$56,12,0)</f>
        <v>3</v>
      </c>
      <c r="K9" s="7">
        <f>VLOOKUP($A9,score!$B$7:$AD$56,13,0)</f>
        <v>2</v>
      </c>
      <c r="L9" s="7">
        <f>VLOOKUP($A9,score!$B$7:$AD$56,14,0)</f>
        <v>3</v>
      </c>
      <c r="M9" s="7">
        <f>VLOOKUP($A9,score!$B$7:$AD$56,15,0)</f>
        <v>3</v>
      </c>
      <c r="N9" s="7">
        <f>VLOOKUP($A9,score!$B$7:$AD$56,16,0)</f>
        <v>4</v>
      </c>
      <c r="O9" s="7">
        <f>VLOOKUP($A9,score!$B$7:$AD$56,17,0)</f>
        <v>3</v>
      </c>
      <c r="P9" s="7">
        <f>VLOOKUP($A9,score!$B$7:$AD$56,18,0)</f>
        <v>3</v>
      </c>
      <c r="Q9" s="7">
        <f>VLOOKUP($A9,score!$B$7:$AD$56,19,0)</f>
        <v>3</v>
      </c>
      <c r="R9" s="7">
        <f>VLOOKUP($A9,score!$B$7:$AD$56,20,0)</f>
        <v>4</v>
      </c>
      <c r="S9" s="7">
        <f>VLOOKUP($A9,score!$B$7:$AD$56,21,0)</f>
        <v>4</v>
      </c>
      <c r="T9" s="7">
        <f>VLOOKUP($A9,score!$B$7:$AD$56,22,0)</f>
        <v>3</v>
      </c>
      <c r="U9" s="7">
        <f>VLOOKUP($A9,score!$B$7:$AD$56,23,0)</f>
        <v>4</v>
      </c>
      <c r="V9" s="7">
        <f>VLOOKUP($A9,score!$B$7:$AD$56,24,0)</f>
        <v>2</v>
      </c>
      <c r="W9" s="31">
        <f>VLOOKUP($A9,score!$B$7:$AD$56,25,0)</f>
        <v>59</v>
      </c>
      <c r="X9" s="10">
        <f>VLOOKUP($A9,score!$B$7:$AD$37,26,0)</f>
        <v>59.000000800000002</v>
      </c>
      <c r="Y9" s="10">
        <f>VLOOKUP($A9,score!$B$7:$AD$37,27,0)</f>
        <v>16</v>
      </c>
      <c r="Z9" s="11">
        <f>VLOOKUP($A9,score!$B$7:$AD$37,28,0)</f>
        <v>51</v>
      </c>
      <c r="AA9" s="10">
        <f>VLOOKUP($A9,score!$B$7:$AD$37,29,0)</f>
        <v>51.000000800000002</v>
      </c>
    </row>
    <row r="10" spans="1:27" ht="15" customHeight="1" x14ac:dyDescent="0.4">
      <c r="A10" s="2">
        <v>4</v>
      </c>
      <c r="B10" s="54">
        <f>VLOOKUP($A10,score!$B$7:$AD$56,3,FALSE)</f>
        <v>4</v>
      </c>
      <c r="C10" s="32" t="str">
        <f>VLOOKUP($A10,score!$B$7:$AD$56,5,FALSE)</f>
        <v>BOJAN LAZAR</v>
      </c>
      <c r="D10" s="19">
        <f>VLOOKUP($A10,score!$B$7:$AD$56,6,0)</f>
        <v>14</v>
      </c>
      <c r="E10" s="7">
        <f>VLOOKUP($A10,score!$B$7:$AD$56,7,0)</f>
        <v>5</v>
      </c>
      <c r="F10" s="7">
        <f>VLOOKUP($A10,score!$B$7:$AD$56,8,0)</f>
        <v>3</v>
      </c>
      <c r="G10" s="7">
        <f>VLOOKUP($A10,score!$B$7:$AD$56,9,0)</f>
        <v>3</v>
      </c>
      <c r="H10" s="7">
        <f>VLOOKUP($A10,score!$B$7:$AD$56,10,0)</f>
        <v>4</v>
      </c>
      <c r="I10" s="7">
        <f>VLOOKUP($A10,score!$B$7:$AD$56,11,0)</f>
        <v>4</v>
      </c>
      <c r="J10" s="7">
        <f>VLOOKUP($A10,score!$B$7:$AD$56,12,0)</f>
        <v>3</v>
      </c>
      <c r="K10" s="7">
        <f>VLOOKUP($A10,score!$B$7:$AD$56,13,0)</f>
        <v>2</v>
      </c>
      <c r="L10" s="7">
        <f>VLOOKUP($A10,score!$B$7:$AD$56,14,0)</f>
        <v>3</v>
      </c>
      <c r="M10" s="7">
        <f>VLOOKUP($A10,score!$B$7:$AD$56,15,0)</f>
        <v>3</v>
      </c>
      <c r="N10" s="7">
        <f>VLOOKUP($A10,score!$B$7:$AD$56,16,0)</f>
        <v>4</v>
      </c>
      <c r="O10" s="7">
        <f>VLOOKUP($A10,score!$B$7:$AD$56,17,0)</f>
        <v>3</v>
      </c>
      <c r="P10" s="7">
        <f>VLOOKUP($A10,score!$B$7:$AD$56,18,0)</f>
        <v>2</v>
      </c>
      <c r="Q10" s="7">
        <f>VLOOKUP($A10,score!$B$7:$AD$56,19,0)</f>
        <v>4</v>
      </c>
      <c r="R10" s="7">
        <f>VLOOKUP($A10,score!$B$7:$AD$56,20,0)</f>
        <v>4</v>
      </c>
      <c r="S10" s="7">
        <f>VLOOKUP($A10,score!$B$7:$AD$56,21,0)</f>
        <v>4</v>
      </c>
      <c r="T10" s="7">
        <f>VLOOKUP($A10,score!$B$7:$AD$56,22,0)</f>
        <v>2</v>
      </c>
      <c r="U10" s="7">
        <f>VLOOKUP($A10,score!$B$7:$AD$56,23,0)</f>
        <v>5</v>
      </c>
      <c r="V10" s="7">
        <f>VLOOKUP($A10,score!$B$7:$AD$56,24,0)</f>
        <v>2</v>
      </c>
      <c r="W10" s="31">
        <f>VLOOKUP($A10,score!$B$7:$AD$56,25,0)</f>
        <v>60</v>
      </c>
      <c r="X10" s="10">
        <f>VLOOKUP($A10,score!$B$7:$AD$37,26,0)</f>
        <v>60.0000012</v>
      </c>
      <c r="Y10" s="10">
        <f>VLOOKUP($A10,score!$B$7:$AD$37,27,0)</f>
        <v>21.8</v>
      </c>
      <c r="Z10" s="11">
        <f>VLOOKUP($A10,score!$B$7:$AD$37,28,0)</f>
        <v>49.1</v>
      </c>
      <c r="AA10" s="10">
        <f>VLOOKUP($A10,score!$B$7:$AD$37,29,0)</f>
        <v>49.100001200000001</v>
      </c>
    </row>
    <row r="11" spans="1:27" ht="15" customHeight="1" x14ac:dyDescent="0.4">
      <c r="A11" s="2">
        <v>5</v>
      </c>
      <c r="B11" s="54">
        <f>VLOOKUP($A11,score!$B$7:$AD$56,3,FALSE)</f>
        <v>4</v>
      </c>
      <c r="C11" s="32" t="str">
        <f>VLOOKUP($A11,score!$B$7:$AD$56,5,FALSE)</f>
        <v>VITO ŠMIT</v>
      </c>
      <c r="D11" s="19">
        <f>VLOOKUP($A11,score!$B$7:$AD$56,6,0)</f>
        <v>12</v>
      </c>
      <c r="E11" s="7">
        <f>VLOOKUP($A11,score!$B$7:$AD$56,7,0)</f>
        <v>4</v>
      </c>
      <c r="F11" s="7">
        <f>VLOOKUP($A11,score!$B$7:$AD$56,8,0)</f>
        <v>2</v>
      </c>
      <c r="G11" s="7">
        <f>VLOOKUP($A11,score!$B$7:$AD$56,9,0)</f>
        <v>3</v>
      </c>
      <c r="H11" s="7">
        <f>VLOOKUP($A11,score!$B$7:$AD$56,10,0)</f>
        <v>4</v>
      </c>
      <c r="I11" s="7">
        <f>VLOOKUP($A11,score!$B$7:$AD$56,11,0)</f>
        <v>4</v>
      </c>
      <c r="J11" s="7">
        <f>VLOOKUP($A11,score!$B$7:$AD$56,12,0)</f>
        <v>3</v>
      </c>
      <c r="K11" s="7">
        <f>VLOOKUP($A11,score!$B$7:$AD$56,13,0)</f>
        <v>3</v>
      </c>
      <c r="L11" s="7">
        <f>VLOOKUP($A11,score!$B$7:$AD$56,14,0)</f>
        <v>4</v>
      </c>
      <c r="M11" s="7">
        <f>VLOOKUP($A11,score!$B$7:$AD$56,15,0)</f>
        <v>3</v>
      </c>
      <c r="N11" s="7">
        <f>VLOOKUP($A11,score!$B$7:$AD$56,16,0)</f>
        <v>4</v>
      </c>
      <c r="O11" s="7">
        <f>VLOOKUP($A11,score!$B$7:$AD$56,17,0)</f>
        <v>3</v>
      </c>
      <c r="P11" s="7">
        <f>VLOOKUP($A11,score!$B$7:$AD$56,18,0)</f>
        <v>3</v>
      </c>
      <c r="Q11" s="7">
        <f>VLOOKUP($A11,score!$B$7:$AD$56,19,0)</f>
        <v>3</v>
      </c>
      <c r="R11" s="7">
        <f>VLOOKUP($A11,score!$B$7:$AD$56,20,0)</f>
        <v>4</v>
      </c>
      <c r="S11" s="7">
        <f>VLOOKUP($A11,score!$B$7:$AD$56,21,0)</f>
        <v>4</v>
      </c>
      <c r="T11" s="7">
        <f>VLOOKUP($A11,score!$B$7:$AD$56,22,0)</f>
        <v>3</v>
      </c>
      <c r="U11" s="7">
        <f>VLOOKUP($A11,score!$B$7:$AD$56,23,0)</f>
        <v>4</v>
      </c>
      <c r="V11" s="7">
        <f>VLOOKUP($A11,score!$B$7:$AD$56,24,0)</f>
        <v>2</v>
      </c>
      <c r="W11" s="31">
        <f>VLOOKUP($A11,score!$B$7:$AD$56,25,0)</f>
        <v>60</v>
      </c>
      <c r="X11" s="10">
        <f>VLOOKUP($A11,score!$B$7:$AD$37,26,0)</f>
        <v>60.000001900000001</v>
      </c>
      <c r="Y11" s="10">
        <f>VLOOKUP($A11,score!$B$7:$AD$37,27,0)</f>
        <v>15.1</v>
      </c>
      <c r="Z11" s="11">
        <f>VLOOKUP($A11,score!$B$7:$AD$37,28,0)</f>
        <v>52.45</v>
      </c>
      <c r="AA11" s="10">
        <f>VLOOKUP($A11,score!$B$7:$AD$37,29,0)</f>
        <v>52.450001900000004</v>
      </c>
    </row>
    <row r="12" spans="1:27" ht="15" customHeight="1" x14ac:dyDescent="0.4">
      <c r="A12" s="2">
        <v>6</v>
      </c>
      <c r="B12" s="54">
        <f>VLOOKUP($A12,score!$B$7:$AD$56,3,FALSE)</f>
        <v>6</v>
      </c>
      <c r="C12" s="32" t="str">
        <f>VLOOKUP($A12,score!$B$7:$AD$56,5,FALSE)</f>
        <v>JANKO KRŽIČ</v>
      </c>
      <c r="D12" s="19">
        <f>VLOOKUP($A12,score!$B$7:$AD$56,6,0)</f>
        <v>17</v>
      </c>
      <c r="E12" s="7">
        <f>VLOOKUP($A12,score!$B$7:$AD$56,7,0)</f>
        <v>4</v>
      </c>
      <c r="F12" s="7">
        <f>VLOOKUP($A12,score!$B$7:$AD$56,8,0)</f>
        <v>3</v>
      </c>
      <c r="G12" s="7">
        <f>VLOOKUP($A12,score!$B$7:$AD$56,9,0)</f>
        <v>3</v>
      </c>
      <c r="H12" s="7">
        <f>VLOOKUP($A12,score!$B$7:$AD$56,10,0)</f>
        <v>3</v>
      </c>
      <c r="I12" s="7">
        <f>VLOOKUP($A12,score!$B$7:$AD$56,11,0)</f>
        <v>4</v>
      </c>
      <c r="J12" s="7">
        <f>VLOOKUP($A12,score!$B$7:$AD$56,12,0)</f>
        <v>5</v>
      </c>
      <c r="K12" s="7">
        <f>VLOOKUP($A12,score!$B$7:$AD$56,13,0)</f>
        <v>2</v>
      </c>
      <c r="L12" s="7">
        <f>VLOOKUP($A12,score!$B$7:$AD$56,14,0)</f>
        <v>4</v>
      </c>
      <c r="M12" s="7">
        <f>VLOOKUP($A12,score!$B$7:$AD$56,15,0)</f>
        <v>3</v>
      </c>
      <c r="N12" s="7">
        <f>VLOOKUP($A12,score!$B$7:$AD$56,16,0)</f>
        <v>4</v>
      </c>
      <c r="O12" s="7">
        <f>VLOOKUP($A12,score!$B$7:$AD$56,17,0)</f>
        <v>3</v>
      </c>
      <c r="P12" s="7">
        <f>VLOOKUP($A12,score!$B$7:$AD$56,18,0)</f>
        <v>4</v>
      </c>
      <c r="Q12" s="7">
        <f>VLOOKUP($A12,score!$B$7:$AD$56,19,0)</f>
        <v>4</v>
      </c>
      <c r="R12" s="7">
        <f>VLOOKUP($A12,score!$B$7:$AD$56,20,0)</f>
        <v>3</v>
      </c>
      <c r="S12" s="7">
        <f>VLOOKUP($A12,score!$B$7:$AD$56,21,0)</f>
        <v>4</v>
      </c>
      <c r="T12" s="7">
        <f>VLOOKUP($A12,score!$B$7:$AD$56,22,0)</f>
        <v>3</v>
      </c>
      <c r="U12" s="7">
        <f>VLOOKUP($A12,score!$B$7:$AD$56,23,0)</f>
        <v>4</v>
      </c>
      <c r="V12" s="7">
        <f>VLOOKUP($A12,score!$B$7:$AD$56,24,0)</f>
        <v>3</v>
      </c>
      <c r="W12" s="31">
        <f>VLOOKUP($A12,score!$B$7:$AD$56,25,0)</f>
        <v>63</v>
      </c>
      <c r="X12" s="10">
        <f>VLOOKUP($A12,score!$B$7:$AD$37,26,0)</f>
        <v>63.000001300000001</v>
      </c>
      <c r="Y12" s="10">
        <f>VLOOKUP($A12,score!$B$7:$AD$37,27,0)</f>
        <v>31.9</v>
      </c>
      <c r="Z12" s="11">
        <f>VLOOKUP($A12,score!$B$7:$AD$37,28,0)</f>
        <v>47.05</v>
      </c>
      <c r="AA12" s="10">
        <f>VLOOKUP($A12,score!$B$7:$AD$37,29,0)</f>
        <v>47.050001299999998</v>
      </c>
    </row>
    <row r="13" spans="1:27" ht="15" customHeight="1" x14ac:dyDescent="0.4">
      <c r="A13" s="2">
        <v>7</v>
      </c>
      <c r="B13" s="54">
        <f>VLOOKUP($A13,score!$B$7:$AD$56,3,FALSE)</f>
        <v>6</v>
      </c>
      <c r="C13" s="32" t="str">
        <f>VLOOKUP($A13,score!$B$7:$AD$56,5,FALSE)</f>
        <v>ANDREJ REBOLJ</v>
      </c>
      <c r="D13" s="19">
        <f>VLOOKUP($A13,score!$B$7:$AD$56,6,0)</f>
        <v>4</v>
      </c>
      <c r="E13" s="7">
        <f>VLOOKUP($A13,score!$B$7:$AD$56,7,0)</f>
        <v>4</v>
      </c>
      <c r="F13" s="7">
        <f>VLOOKUP($A13,score!$B$7:$AD$56,8,0)</f>
        <v>3</v>
      </c>
      <c r="G13" s="7">
        <f>VLOOKUP($A13,score!$B$7:$AD$56,9,0)</f>
        <v>4</v>
      </c>
      <c r="H13" s="7">
        <f>VLOOKUP($A13,score!$B$7:$AD$56,10,0)</f>
        <v>4</v>
      </c>
      <c r="I13" s="7">
        <f>VLOOKUP($A13,score!$B$7:$AD$56,11,0)</f>
        <v>5</v>
      </c>
      <c r="J13" s="7">
        <f>VLOOKUP($A13,score!$B$7:$AD$56,12,0)</f>
        <v>4</v>
      </c>
      <c r="K13" s="7">
        <f>VLOOKUP($A13,score!$B$7:$AD$56,13,0)</f>
        <v>2</v>
      </c>
      <c r="L13" s="7">
        <f>VLOOKUP($A13,score!$B$7:$AD$56,14,0)</f>
        <v>5</v>
      </c>
      <c r="M13" s="7">
        <f>VLOOKUP($A13,score!$B$7:$AD$56,15,0)</f>
        <v>3</v>
      </c>
      <c r="N13" s="7">
        <f>VLOOKUP($A13,score!$B$7:$AD$56,16,0)</f>
        <v>2</v>
      </c>
      <c r="O13" s="7">
        <f>VLOOKUP($A13,score!$B$7:$AD$56,17,0)</f>
        <v>3</v>
      </c>
      <c r="P13" s="7">
        <f>VLOOKUP($A13,score!$B$7:$AD$56,18,0)</f>
        <v>3</v>
      </c>
      <c r="Q13" s="7">
        <f>VLOOKUP($A13,score!$B$7:$AD$56,19,0)</f>
        <v>4</v>
      </c>
      <c r="R13" s="7">
        <f>VLOOKUP($A13,score!$B$7:$AD$56,20,0)</f>
        <v>4</v>
      </c>
      <c r="S13" s="7">
        <f>VLOOKUP($A13,score!$B$7:$AD$56,21,0)</f>
        <v>4</v>
      </c>
      <c r="T13" s="7">
        <f>VLOOKUP($A13,score!$B$7:$AD$56,22,0)</f>
        <v>3</v>
      </c>
      <c r="U13" s="7">
        <f>VLOOKUP($A13,score!$B$7:$AD$56,23,0)</f>
        <v>4</v>
      </c>
      <c r="V13" s="7">
        <f>VLOOKUP($A13,score!$B$7:$AD$56,24,0)</f>
        <v>2</v>
      </c>
      <c r="W13" s="31">
        <f>VLOOKUP($A13,score!$B$7:$AD$56,25,0)</f>
        <v>63</v>
      </c>
      <c r="X13" s="10">
        <f>VLOOKUP($A13,score!$B$7:$AD$37,26,0)</f>
        <v>63.000003100000001</v>
      </c>
      <c r="Y13" s="10">
        <f>VLOOKUP($A13,score!$B$7:$AD$37,27,0)</f>
        <v>18.399999999999999</v>
      </c>
      <c r="Z13" s="11">
        <f>VLOOKUP($A13,score!$B$7:$AD$37,28,0)</f>
        <v>53.8</v>
      </c>
      <c r="AA13" s="10">
        <f>VLOOKUP($A13,score!$B$7:$AD$37,29,0)</f>
        <v>53.800003099999998</v>
      </c>
    </row>
    <row r="14" spans="1:27" ht="15" customHeight="1" x14ac:dyDescent="0.4">
      <c r="A14" s="2">
        <v>8</v>
      </c>
      <c r="B14" s="54">
        <f>VLOOKUP($A14,score!$B$7:$AD$56,3,FALSE)</f>
        <v>8</v>
      </c>
      <c r="C14" s="32" t="str">
        <f>VLOOKUP($A14,score!$B$7:$AD$56,5,FALSE)</f>
        <v>ZORAN KLEMENČIČ</v>
      </c>
      <c r="D14" s="19">
        <f>VLOOKUP($A14,score!$B$7:$AD$56,6,0)</f>
        <v>4</v>
      </c>
      <c r="E14" s="7">
        <f>VLOOKUP($A14,score!$B$7:$AD$56,7,0)</f>
        <v>4</v>
      </c>
      <c r="F14" s="7">
        <f>VLOOKUP($A14,score!$B$7:$AD$56,8,0)</f>
        <v>3</v>
      </c>
      <c r="G14" s="7">
        <f>VLOOKUP($A14,score!$B$7:$AD$56,9,0)</f>
        <v>3</v>
      </c>
      <c r="H14" s="7">
        <f>VLOOKUP($A14,score!$B$7:$AD$56,10,0)</f>
        <v>4</v>
      </c>
      <c r="I14" s="7">
        <f>VLOOKUP($A14,score!$B$7:$AD$56,11,0)</f>
        <v>4</v>
      </c>
      <c r="J14" s="7">
        <f>VLOOKUP($A14,score!$B$7:$AD$56,12,0)</f>
        <v>4</v>
      </c>
      <c r="K14" s="7">
        <f>VLOOKUP($A14,score!$B$7:$AD$56,13,0)</f>
        <v>3</v>
      </c>
      <c r="L14" s="7">
        <f>VLOOKUP($A14,score!$B$7:$AD$56,14,0)</f>
        <v>4</v>
      </c>
      <c r="M14" s="7">
        <f>VLOOKUP($A14,score!$B$7:$AD$56,15,0)</f>
        <v>2</v>
      </c>
      <c r="N14" s="7">
        <f>VLOOKUP($A14,score!$B$7:$AD$56,16,0)</f>
        <v>5</v>
      </c>
      <c r="O14" s="7">
        <f>VLOOKUP($A14,score!$B$7:$AD$56,17,0)</f>
        <v>2</v>
      </c>
      <c r="P14" s="7">
        <f>VLOOKUP($A14,score!$B$7:$AD$56,18,0)</f>
        <v>3</v>
      </c>
      <c r="Q14" s="7">
        <f>VLOOKUP($A14,score!$B$7:$AD$56,19,0)</f>
        <v>3</v>
      </c>
      <c r="R14" s="7">
        <f>VLOOKUP($A14,score!$B$7:$AD$56,20,0)</f>
        <v>4</v>
      </c>
      <c r="S14" s="7">
        <f>VLOOKUP($A14,score!$B$7:$AD$56,21,0)</f>
        <v>5</v>
      </c>
      <c r="T14" s="7">
        <f>VLOOKUP($A14,score!$B$7:$AD$56,22,0)</f>
        <v>3</v>
      </c>
      <c r="U14" s="7">
        <f>VLOOKUP($A14,score!$B$7:$AD$56,23,0)</f>
        <v>4</v>
      </c>
      <c r="V14" s="7">
        <f>VLOOKUP($A14,score!$B$7:$AD$56,24,0)</f>
        <v>4</v>
      </c>
      <c r="W14" s="31">
        <f>VLOOKUP($A14,score!$B$7:$AD$56,25,0)</f>
        <v>64</v>
      </c>
      <c r="X14" s="10">
        <f>VLOOKUP($A14,score!$B$7:$AD$37,26,0)</f>
        <v>64.000002100000003</v>
      </c>
      <c r="Y14" s="10">
        <f>VLOOKUP($A14,score!$B$7:$AD$37,27,0)</f>
        <v>20.399999999999999</v>
      </c>
      <c r="Z14" s="11">
        <f>VLOOKUP($A14,score!$B$7:$AD$37,28,0)</f>
        <v>53.8</v>
      </c>
      <c r="AA14" s="10">
        <f>VLOOKUP($A14,score!$B$7:$AD$37,29,0)</f>
        <v>53.8000021</v>
      </c>
    </row>
    <row r="15" spans="1:27" ht="15" customHeight="1" x14ac:dyDescent="0.4">
      <c r="A15" s="2">
        <v>9</v>
      </c>
      <c r="B15" s="54">
        <f>VLOOKUP($A15,score!$B$7:$AD$56,3,FALSE)</f>
        <v>8</v>
      </c>
      <c r="C15" s="32" t="str">
        <f>VLOOKUP($A15,score!$B$7:$AD$56,5,FALSE)</f>
        <v>VASJA BAJC</v>
      </c>
      <c r="D15" s="19">
        <f>VLOOKUP($A15,score!$B$7:$AD$56,6,0)</f>
        <v>5</v>
      </c>
      <c r="E15" s="7">
        <f>VLOOKUP($A15,score!$B$7:$AD$56,7,0)</f>
        <v>4</v>
      </c>
      <c r="F15" s="7">
        <f>VLOOKUP($A15,score!$B$7:$AD$56,8,0)</f>
        <v>4</v>
      </c>
      <c r="G15" s="7">
        <f>VLOOKUP($A15,score!$B$7:$AD$56,9,0)</f>
        <v>3</v>
      </c>
      <c r="H15" s="7">
        <f>VLOOKUP($A15,score!$B$7:$AD$56,10,0)</f>
        <v>4</v>
      </c>
      <c r="I15" s="7">
        <f>VLOOKUP($A15,score!$B$7:$AD$56,11,0)</f>
        <v>3</v>
      </c>
      <c r="J15" s="7">
        <f>VLOOKUP($A15,score!$B$7:$AD$56,12,0)</f>
        <v>4</v>
      </c>
      <c r="K15" s="7">
        <f>VLOOKUP($A15,score!$B$7:$AD$56,13,0)</f>
        <v>3</v>
      </c>
      <c r="L15" s="7">
        <f>VLOOKUP($A15,score!$B$7:$AD$56,14,0)</f>
        <v>4</v>
      </c>
      <c r="M15" s="7">
        <f>VLOOKUP($A15,score!$B$7:$AD$56,15,0)</f>
        <v>2</v>
      </c>
      <c r="N15" s="7">
        <f>VLOOKUP($A15,score!$B$7:$AD$56,16,0)</f>
        <v>4</v>
      </c>
      <c r="O15" s="7">
        <f>VLOOKUP($A15,score!$B$7:$AD$56,17,0)</f>
        <v>2</v>
      </c>
      <c r="P15" s="7">
        <f>VLOOKUP($A15,score!$B$7:$AD$56,18,0)</f>
        <v>3</v>
      </c>
      <c r="Q15" s="7">
        <f>VLOOKUP($A15,score!$B$7:$AD$56,19,0)</f>
        <v>5</v>
      </c>
      <c r="R15" s="7">
        <f>VLOOKUP($A15,score!$B$7:$AD$56,20,0)</f>
        <v>4</v>
      </c>
      <c r="S15" s="7">
        <f>VLOOKUP($A15,score!$B$7:$AD$56,21,0)</f>
        <v>4</v>
      </c>
      <c r="T15" s="7">
        <f>VLOOKUP($A15,score!$B$7:$AD$56,22,0)</f>
        <v>4</v>
      </c>
      <c r="U15" s="7">
        <f>VLOOKUP($A15,score!$B$7:$AD$56,23,0)</f>
        <v>4</v>
      </c>
      <c r="V15" s="7">
        <f>VLOOKUP($A15,score!$B$7:$AD$56,24,0)</f>
        <v>3</v>
      </c>
      <c r="W15" s="31">
        <f>VLOOKUP($A15,score!$B$7:$AD$56,25,0)</f>
        <v>64</v>
      </c>
      <c r="X15" s="10">
        <f>VLOOKUP($A15,score!$B$7:$AD$37,26,0)</f>
        <v>64.000002300000006</v>
      </c>
      <c r="Y15" s="10">
        <f>VLOOKUP($A15,score!$B$7:$AD$37,27,0)</f>
        <v>13.2</v>
      </c>
      <c r="Z15" s="11">
        <f>VLOOKUP($A15,score!$B$7:$AD$37,28,0)</f>
        <v>57.4</v>
      </c>
      <c r="AA15" s="10">
        <f>VLOOKUP($A15,score!$B$7:$AD$37,29,0)</f>
        <v>57.400002299999997</v>
      </c>
    </row>
    <row r="16" spans="1:27" ht="15" customHeight="1" x14ac:dyDescent="0.4">
      <c r="A16" s="2">
        <v>10</v>
      </c>
      <c r="B16" s="54">
        <f>VLOOKUP($A16,score!$B$7:$AD$56,3,FALSE)</f>
        <v>8</v>
      </c>
      <c r="C16" s="32" t="str">
        <f>VLOOKUP($A16,score!$B$7:$AD$56,5,FALSE)</f>
        <v>RADO ZALAZNIK</v>
      </c>
      <c r="D16" s="19">
        <f>VLOOKUP($A16,score!$B$7:$AD$56,6,0)</f>
        <v>8</v>
      </c>
      <c r="E16" s="7">
        <f>VLOOKUP($A16,score!$B$7:$AD$56,7,0)</f>
        <v>4</v>
      </c>
      <c r="F16" s="7">
        <f>VLOOKUP($A16,score!$B$7:$AD$56,8,0)</f>
        <v>2</v>
      </c>
      <c r="G16" s="7">
        <f>VLOOKUP($A16,score!$B$7:$AD$56,9,0)</f>
        <v>3</v>
      </c>
      <c r="H16" s="7">
        <f>VLOOKUP($A16,score!$B$7:$AD$56,10,0)</f>
        <v>4</v>
      </c>
      <c r="I16" s="7">
        <f>VLOOKUP($A16,score!$B$7:$AD$56,11,0)</f>
        <v>4</v>
      </c>
      <c r="J16" s="7">
        <f>VLOOKUP($A16,score!$B$7:$AD$56,12,0)</f>
        <v>5</v>
      </c>
      <c r="K16" s="7">
        <f>VLOOKUP($A16,score!$B$7:$AD$56,13,0)</f>
        <v>2</v>
      </c>
      <c r="L16" s="7">
        <f>VLOOKUP($A16,score!$B$7:$AD$56,14,0)</f>
        <v>4</v>
      </c>
      <c r="M16" s="7">
        <f>VLOOKUP($A16,score!$B$7:$AD$56,15,0)</f>
        <v>2</v>
      </c>
      <c r="N16" s="7">
        <f>VLOOKUP($A16,score!$B$7:$AD$56,16,0)</f>
        <v>4</v>
      </c>
      <c r="O16" s="7">
        <f>VLOOKUP($A16,score!$B$7:$AD$56,17,0)</f>
        <v>3</v>
      </c>
      <c r="P16" s="7">
        <f>VLOOKUP($A16,score!$B$7:$AD$56,18,0)</f>
        <v>5</v>
      </c>
      <c r="Q16" s="7">
        <f>VLOOKUP($A16,score!$B$7:$AD$56,19,0)</f>
        <v>4</v>
      </c>
      <c r="R16" s="7">
        <f>VLOOKUP($A16,score!$B$7:$AD$56,20,0)</f>
        <v>4</v>
      </c>
      <c r="S16" s="7">
        <f>VLOOKUP($A16,score!$B$7:$AD$56,21,0)</f>
        <v>4</v>
      </c>
      <c r="T16" s="7">
        <f>VLOOKUP($A16,score!$B$7:$AD$56,22,0)</f>
        <v>2</v>
      </c>
      <c r="U16" s="7">
        <f>VLOOKUP($A16,score!$B$7:$AD$56,23,0)</f>
        <v>5</v>
      </c>
      <c r="V16" s="7">
        <f>VLOOKUP($A16,score!$B$7:$AD$56,24,0)</f>
        <v>3</v>
      </c>
      <c r="W16" s="31">
        <f>VLOOKUP($A16,score!$B$7:$AD$56,25,0)</f>
        <v>64</v>
      </c>
      <c r="X16" s="10">
        <f>VLOOKUP($A16,score!$B$7:$AD$37,26,0)</f>
        <v>64.000003599999999</v>
      </c>
      <c r="Y16" s="10">
        <f>VLOOKUP($A16,score!$B$7:$AD$37,27,0)</f>
        <v>26.7</v>
      </c>
      <c r="Z16" s="11">
        <f>VLOOKUP($A16,score!$B$7:$AD$37,28,0)</f>
        <v>50.65</v>
      </c>
      <c r="AA16" s="10">
        <f>VLOOKUP($A16,score!$B$7:$AD$37,29,0)</f>
        <v>50.650003599999998</v>
      </c>
    </row>
    <row r="17" spans="1:27" ht="15" customHeight="1" x14ac:dyDescent="0.4">
      <c r="A17" s="2">
        <v>11</v>
      </c>
      <c r="B17" s="54">
        <f>VLOOKUP($A17,score!$B$7:$AD$56,3,FALSE)</f>
        <v>11</v>
      </c>
      <c r="C17" s="32" t="str">
        <f>VLOOKUP($A17,score!$B$7:$AD$56,5,FALSE)</f>
        <v>MARINA RAVNIKAR</v>
      </c>
      <c r="D17" s="19">
        <f>VLOOKUP($A17,score!$B$7:$AD$56,6,0)</f>
        <v>15</v>
      </c>
      <c r="E17" s="7">
        <f>VLOOKUP($A17,score!$B$7:$AD$56,7,0)</f>
        <v>5</v>
      </c>
      <c r="F17" s="7">
        <f>VLOOKUP($A17,score!$B$7:$AD$56,8,0)</f>
        <v>3</v>
      </c>
      <c r="G17" s="7">
        <f>VLOOKUP($A17,score!$B$7:$AD$56,9,0)</f>
        <v>3</v>
      </c>
      <c r="H17" s="7">
        <f>VLOOKUP($A17,score!$B$7:$AD$56,10,0)</f>
        <v>4</v>
      </c>
      <c r="I17" s="7">
        <f>VLOOKUP($A17,score!$B$7:$AD$56,11,0)</f>
        <v>5</v>
      </c>
      <c r="J17" s="7">
        <f>VLOOKUP($A17,score!$B$7:$AD$56,12,0)</f>
        <v>5</v>
      </c>
      <c r="K17" s="7">
        <f>VLOOKUP($A17,score!$B$7:$AD$56,13,0)</f>
        <v>3</v>
      </c>
      <c r="L17" s="7">
        <f>VLOOKUP($A17,score!$B$7:$AD$56,14,0)</f>
        <v>4</v>
      </c>
      <c r="M17" s="7">
        <f>VLOOKUP($A17,score!$B$7:$AD$56,15,0)</f>
        <v>2</v>
      </c>
      <c r="N17" s="7">
        <f>VLOOKUP($A17,score!$B$7:$AD$56,16,0)</f>
        <v>4</v>
      </c>
      <c r="O17" s="7">
        <f>VLOOKUP($A17,score!$B$7:$AD$56,17,0)</f>
        <v>3</v>
      </c>
      <c r="P17" s="7">
        <f>VLOOKUP($A17,score!$B$7:$AD$56,18,0)</f>
        <v>3</v>
      </c>
      <c r="Q17" s="7">
        <f>VLOOKUP($A17,score!$B$7:$AD$56,19,0)</f>
        <v>4</v>
      </c>
      <c r="R17" s="7">
        <f>VLOOKUP($A17,score!$B$7:$AD$56,20,0)</f>
        <v>4</v>
      </c>
      <c r="S17" s="7">
        <f>VLOOKUP($A17,score!$B$7:$AD$56,21,0)</f>
        <v>4</v>
      </c>
      <c r="T17" s="7">
        <f>VLOOKUP($A17,score!$B$7:$AD$56,22,0)</f>
        <v>2</v>
      </c>
      <c r="U17" s="7">
        <f>VLOOKUP($A17,score!$B$7:$AD$56,23,0)</f>
        <v>4</v>
      </c>
      <c r="V17" s="7">
        <f>VLOOKUP($A17,score!$B$7:$AD$56,24,0)</f>
        <v>3</v>
      </c>
      <c r="W17" s="31">
        <f>VLOOKUP($A17,score!$B$7:$AD$56,25,0)</f>
        <v>65</v>
      </c>
      <c r="X17" s="10">
        <f>VLOOKUP($A17,score!$B$7:$AD$37,26,0)</f>
        <v>65.000001499999996</v>
      </c>
      <c r="Y17" s="10">
        <f>VLOOKUP($A17,score!$B$7:$AD$37,27,0)</f>
        <v>20</v>
      </c>
      <c r="Z17" s="11">
        <f>VLOOKUP($A17,score!$B$7:$AD$37,28,0)</f>
        <v>55</v>
      </c>
      <c r="AA17" s="10">
        <f>VLOOKUP($A17,score!$B$7:$AD$37,29,0)</f>
        <v>55.000001500000003</v>
      </c>
    </row>
    <row r="18" spans="1:27" ht="15" customHeight="1" x14ac:dyDescent="0.4">
      <c r="A18" s="2">
        <v>12</v>
      </c>
      <c r="B18" s="54">
        <f>VLOOKUP($A18,score!$B$7:$AD$56,3,FALSE)</f>
        <v>11</v>
      </c>
      <c r="C18" s="32" t="str">
        <f>VLOOKUP($A18,score!$B$7:$AD$56,5,FALSE)</f>
        <v>CENA ŠTRAVS</v>
      </c>
      <c r="D18" s="19">
        <f>VLOOKUP($A18,score!$B$7:$AD$56,6,0)</f>
        <v>6</v>
      </c>
      <c r="E18" s="7">
        <f>VLOOKUP($A18,score!$B$7:$AD$56,7,0)</f>
        <v>4</v>
      </c>
      <c r="F18" s="7">
        <f>VLOOKUP($A18,score!$B$7:$AD$56,8,0)</f>
        <v>3</v>
      </c>
      <c r="G18" s="7">
        <f>VLOOKUP($A18,score!$B$7:$AD$56,9,0)</f>
        <v>3</v>
      </c>
      <c r="H18" s="7">
        <f>VLOOKUP($A18,score!$B$7:$AD$56,10,0)</f>
        <v>4</v>
      </c>
      <c r="I18" s="7">
        <f>VLOOKUP($A18,score!$B$7:$AD$56,11,0)</f>
        <v>4</v>
      </c>
      <c r="J18" s="7">
        <f>VLOOKUP($A18,score!$B$7:$AD$56,12,0)</f>
        <v>4</v>
      </c>
      <c r="K18" s="7">
        <f>VLOOKUP($A18,score!$B$7:$AD$56,13,0)</f>
        <v>3</v>
      </c>
      <c r="L18" s="7">
        <f>VLOOKUP($A18,score!$B$7:$AD$56,14,0)</f>
        <v>4</v>
      </c>
      <c r="M18" s="7">
        <f>VLOOKUP($A18,score!$B$7:$AD$56,15,0)</f>
        <v>3</v>
      </c>
      <c r="N18" s="7">
        <f>VLOOKUP($A18,score!$B$7:$AD$56,16,0)</f>
        <v>5</v>
      </c>
      <c r="O18" s="7">
        <f>VLOOKUP($A18,score!$B$7:$AD$56,17,0)</f>
        <v>3</v>
      </c>
      <c r="P18" s="7">
        <f>VLOOKUP($A18,score!$B$7:$AD$56,18,0)</f>
        <v>3</v>
      </c>
      <c r="Q18" s="7">
        <f>VLOOKUP($A18,score!$B$7:$AD$56,19,0)</f>
        <v>4</v>
      </c>
      <c r="R18" s="7">
        <f>VLOOKUP($A18,score!$B$7:$AD$56,20,0)</f>
        <v>4</v>
      </c>
      <c r="S18" s="7">
        <f>VLOOKUP($A18,score!$B$7:$AD$56,21,0)</f>
        <v>4</v>
      </c>
      <c r="T18" s="7">
        <f>VLOOKUP($A18,score!$B$7:$AD$56,22,0)</f>
        <v>3</v>
      </c>
      <c r="U18" s="7">
        <f>VLOOKUP($A18,score!$B$7:$AD$56,23,0)</f>
        <v>4</v>
      </c>
      <c r="V18" s="7">
        <f>VLOOKUP($A18,score!$B$7:$AD$56,24,0)</f>
        <v>3</v>
      </c>
      <c r="W18" s="31">
        <f>VLOOKUP($A18,score!$B$7:$AD$56,25,0)</f>
        <v>65</v>
      </c>
      <c r="X18" s="10">
        <f>VLOOKUP($A18,score!$B$7:$AD$37,26,0)</f>
        <v>65.000001800000007</v>
      </c>
      <c r="Y18" s="10">
        <f>VLOOKUP($A18,score!$B$7:$AD$37,27,0)</f>
        <v>20.399999999999999</v>
      </c>
      <c r="Z18" s="11">
        <f>VLOOKUP($A18,score!$B$7:$AD$37,28,0)</f>
        <v>54.8</v>
      </c>
      <c r="AA18" s="10">
        <f>VLOOKUP($A18,score!$B$7:$AD$37,29,0)</f>
        <v>54.800001799999997</v>
      </c>
    </row>
    <row r="19" spans="1:27" ht="15" customHeight="1" x14ac:dyDescent="0.4">
      <c r="A19" s="2">
        <v>13</v>
      </c>
      <c r="B19" s="54">
        <f>VLOOKUP($A19,score!$B$7:$AD$56,3,FALSE)</f>
        <v>13</v>
      </c>
      <c r="C19" s="32" t="str">
        <f>VLOOKUP($A19,score!$B$7:$AD$56,5,FALSE)</f>
        <v>JANEZ SAJE</v>
      </c>
      <c r="D19" s="19">
        <f>VLOOKUP($A19,score!$B$7:$AD$56,6,0)</f>
        <v>3</v>
      </c>
      <c r="E19" s="7">
        <f>VLOOKUP($A19,score!$B$7:$AD$56,7,0)</f>
        <v>4</v>
      </c>
      <c r="F19" s="7">
        <f>VLOOKUP($A19,score!$B$7:$AD$56,8,0)</f>
        <v>3</v>
      </c>
      <c r="G19" s="7">
        <f>VLOOKUP($A19,score!$B$7:$AD$56,9,0)</f>
        <v>3</v>
      </c>
      <c r="H19" s="7">
        <f>VLOOKUP($A19,score!$B$7:$AD$56,10,0)</f>
        <v>5</v>
      </c>
      <c r="I19" s="7">
        <f>VLOOKUP($A19,score!$B$7:$AD$56,11,0)</f>
        <v>4</v>
      </c>
      <c r="J19" s="7">
        <f>VLOOKUP($A19,score!$B$7:$AD$56,12,0)</f>
        <v>4</v>
      </c>
      <c r="K19" s="7">
        <f>VLOOKUP($A19,score!$B$7:$AD$56,13,0)</f>
        <v>3</v>
      </c>
      <c r="L19" s="7">
        <f>VLOOKUP($A19,score!$B$7:$AD$56,14,0)</f>
        <v>4</v>
      </c>
      <c r="M19" s="7">
        <f>VLOOKUP($A19,score!$B$7:$AD$56,15,0)</f>
        <v>3</v>
      </c>
      <c r="N19" s="7">
        <f>VLOOKUP($A19,score!$B$7:$AD$56,16,0)</f>
        <v>4</v>
      </c>
      <c r="O19" s="7">
        <f>VLOOKUP($A19,score!$B$7:$AD$56,17,0)</f>
        <v>3</v>
      </c>
      <c r="P19" s="7">
        <f>VLOOKUP($A19,score!$B$7:$AD$56,18,0)</f>
        <v>3</v>
      </c>
      <c r="Q19" s="7">
        <f>VLOOKUP($A19,score!$B$7:$AD$56,19,0)</f>
        <v>4</v>
      </c>
      <c r="R19" s="7">
        <f>VLOOKUP($A19,score!$B$7:$AD$56,20,0)</f>
        <v>5</v>
      </c>
      <c r="S19" s="7">
        <f>VLOOKUP($A19,score!$B$7:$AD$56,21,0)</f>
        <v>3</v>
      </c>
      <c r="T19" s="7">
        <f>VLOOKUP($A19,score!$B$7:$AD$56,22,0)</f>
        <v>4</v>
      </c>
      <c r="U19" s="7">
        <f>VLOOKUP($A19,score!$B$7:$AD$56,23,0)</f>
        <v>5</v>
      </c>
      <c r="V19" s="7">
        <f>VLOOKUP($A19,score!$B$7:$AD$56,24,0)</f>
        <v>3</v>
      </c>
      <c r="W19" s="31">
        <f>VLOOKUP($A19,score!$B$7:$AD$56,25,0)</f>
        <v>67</v>
      </c>
      <c r="X19" s="10" t="e">
        <f>VLOOKUP($A19,score!$B$7:$AD$37,26,0)</f>
        <v>#N/A</v>
      </c>
      <c r="Y19" s="10" t="e">
        <f>VLOOKUP($A19,score!$B$7:$AD$37,27,0)</f>
        <v>#N/A</v>
      </c>
      <c r="Z19" s="11" t="e">
        <f>VLOOKUP($A19,score!$B$7:$AD$37,28,0)</f>
        <v>#N/A</v>
      </c>
      <c r="AA19" s="10" t="e">
        <f>VLOOKUP($A19,score!$B$7:$AD$37,29,0)</f>
        <v>#N/A</v>
      </c>
    </row>
    <row r="20" spans="1:27" ht="15" customHeight="1" x14ac:dyDescent="0.4">
      <c r="A20" s="2">
        <v>14</v>
      </c>
      <c r="B20" s="54">
        <f>VLOOKUP($A20,score!$B$7:$AD$56,3,FALSE)</f>
        <v>14</v>
      </c>
      <c r="C20" s="32" t="str">
        <f>VLOOKUP($A20,score!$B$7:$AD$56,5,FALSE)</f>
        <v>EMIL TAVČAR</v>
      </c>
      <c r="D20" s="19">
        <f>VLOOKUP($A20,score!$B$7:$AD$56,6,0)</f>
        <v>12</v>
      </c>
      <c r="E20" s="7">
        <f>VLOOKUP($A20,score!$B$7:$AD$56,7,0)</f>
        <v>5</v>
      </c>
      <c r="F20" s="7">
        <f>VLOOKUP($A20,score!$B$7:$AD$56,8,0)</f>
        <v>3</v>
      </c>
      <c r="G20" s="7">
        <f>VLOOKUP($A20,score!$B$7:$AD$56,9,0)</f>
        <v>3</v>
      </c>
      <c r="H20" s="7">
        <f>VLOOKUP($A20,score!$B$7:$AD$56,10,0)</f>
        <v>5</v>
      </c>
      <c r="I20" s="7">
        <f>VLOOKUP($A20,score!$B$7:$AD$56,11,0)</f>
        <v>4</v>
      </c>
      <c r="J20" s="7">
        <f>VLOOKUP($A20,score!$B$7:$AD$56,12,0)</f>
        <v>4</v>
      </c>
      <c r="K20" s="7">
        <f>VLOOKUP($A20,score!$B$7:$AD$56,13,0)</f>
        <v>3</v>
      </c>
      <c r="L20" s="7">
        <f>VLOOKUP($A20,score!$B$7:$AD$56,14,0)</f>
        <v>5</v>
      </c>
      <c r="M20" s="7">
        <f>VLOOKUP($A20,score!$B$7:$AD$56,15,0)</f>
        <v>3</v>
      </c>
      <c r="N20" s="7">
        <f>VLOOKUP($A20,score!$B$7:$AD$56,16,0)</f>
        <v>4</v>
      </c>
      <c r="O20" s="7">
        <f>VLOOKUP($A20,score!$B$7:$AD$56,17,0)</f>
        <v>3</v>
      </c>
      <c r="P20" s="7">
        <f>VLOOKUP($A20,score!$B$7:$AD$56,18,0)</f>
        <v>3</v>
      </c>
      <c r="Q20" s="7">
        <f>VLOOKUP($A20,score!$B$7:$AD$56,19,0)</f>
        <v>5</v>
      </c>
      <c r="R20" s="7">
        <f>VLOOKUP($A20,score!$B$7:$AD$56,20,0)</f>
        <v>4</v>
      </c>
      <c r="S20" s="7">
        <f>VLOOKUP($A20,score!$B$7:$AD$56,21,0)</f>
        <v>4</v>
      </c>
      <c r="T20" s="7">
        <f>VLOOKUP($A20,score!$B$7:$AD$56,22,0)</f>
        <v>3</v>
      </c>
      <c r="U20" s="7">
        <f>VLOOKUP($A20,score!$B$7:$AD$56,23,0)</f>
        <v>4</v>
      </c>
      <c r="V20" s="7">
        <f>VLOOKUP($A20,score!$B$7:$AD$56,24,0)</f>
        <v>3</v>
      </c>
      <c r="W20" s="31">
        <f>VLOOKUP($A20,score!$B$7:$AD$56,25,0)</f>
        <v>68</v>
      </c>
      <c r="X20" s="10">
        <f>VLOOKUP($A20,score!$B$7:$AD$37,26,0)</f>
        <v>68.000000900000003</v>
      </c>
      <c r="Y20" s="10">
        <f>VLOOKUP($A20,score!$B$7:$AD$37,27,0)</f>
        <v>34.200000000000003</v>
      </c>
      <c r="Z20" s="11">
        <f>VLOOKUP($A20,score!$B$7:$AD$37,28,0)</f>
        <v>50.9</v>
      </c>
      <c r="AA20" s="10">
        <f>VLOOKUP($A20,score!$B$7:$AD$37,29,0)</f>
        <v>50.900000900000002</v>
      </c>
    </row>
    <row r="21" spans="1:27" ht="15" customHeight="1" x14ac:dyDescent="0.4">
      <c r="A21" s="2">
        <v>15</v>
      </c>
      <c r="B21" s="54">
        <f>VLOOKUP($A21,score!$B$7:$AD$56,3,FALSE)</f>
        <v>15</v>
      </c>
      <c r="C21" s="32" t="str">
        <f>VLOOKUP($A21,score!$B$7:$AD$56,5,FALSE)</f>
        <v>SVIT KOREN</v>
      </c>
      <c r="D21" s="19">
        <f>VLOOKUP($A21,score!$B$7:$AD$56,6,0)</f>
        <v>6</v>
      </c>
      <c r="E21" s="7">
        <f>VLOOKUP($A21,score!$B$7:$AD$56,7,0)</f>
        <v>5</v>
      </c>
      <c r="F21" s="7">
        <f>VLOOKUP($A21,score!$B$7:$AD$56,8,0)</f>
        <v>3</v>
      </c>
      <c r="G21" s="7">
        <f>VLOOKUP($A21,score!$B$7:$AD$56,9,0)</f>
        <v>3</v>
      </c>
      <c r="H21" s="7">
        <f>VLOOKUP($A21,score!$B$7:$AD$56,10,0)</f>
        <v>5</v>
      </c>
      <c r="I21" s="7">
        <f>VLOOKUP($A21,score!$B$7:$AD$56,11,0)</f>
        <v>4</v>
      </c>
      <c r="J21" s="7">
        <f>VLOOKUP($A21,score!$B$7:$AD$56,12,0)</f>
        <v>5</v>
      </c>
      <c r="K21" s="7">
        <f>VLOOKUP($A21,score!$B$7:$AD$56,13,0)</f>
        <v>4</v>
      </c>
      <c r="L21" s="7">
        <f>VLOOKUP($A21,score!$B$7:$AD$56,14,0)</f>
        <v>5</v>
      </c>
      <c r="M21" s="7">
        <f>VLOOKUP($A21,score!$B$7:$AD$56,15,0)</f>
        <v>3</v>
      </c>
      <c r="N21" s="7">
        <f>VLOOKUP($A21,score!$B$7:$AD$56,16,0)</f>
        <v>5</v>
      </c>
      <c r="O21" s="7">
        <f>VLOOKUP($A21,score!$B$7:$AD$56,17,0)</f>
        <v>4</v>
      </c>
      <c r="P21" s="7">
        <f>VLOOKUP($A21,score!$B$7:$AD$56,18,0)</f>
        <v>3</v>
      </c>
      <c r="Q21" s="7">
        <f>VLOOKUP($A21,score!$B$7:$AD$56,19,0)</f>
        <v>3</v>
      </c>
      <c r="R21" s="7">
        <f>VLOOKUP($A21,score!$B$7:$AD$56,20,0)</f>
        <v>4</v>
      </c>
      <c r="S21" s="7">
        <f>VLOOKUP($A21,score!$B$7:$AD$56,21,0)</f>
        <v>3</v>
      </c>
      <c r="T21" s="7">
        <f>VLOOKUP($A21,score!$B$7:$AD$56,22,0)</f>
        <v>3</v>
      </c>
      <c r="U21" s="7">
        <f>VLOOKUP($A21,score!$B$7:$AD$56,23,0)</f>
        <v>5</v>
      </c>
      <c r="V21" s="7">
        <f>VLOOKUP($A21,score!$B$7:$AD$56,24,0)</f>
        <v>3</v>
      </c>
      <c r="W21" s="31">
        <f>VLOOKUP($A21,score!$B$7:$AD$56,25,0)</f>
        <v>70</v>
      </c>
      <c r="X21" s="10">
        <f>VLOOKUP($A21,score!$B$7:$AD$37,26,0)</f>
        <v>70.000000999999997</v>
      </c>
      <c r="Y21" s="10">
        <f>VLOOKUP($A21,score!$B$7:$AD$37,27,0)</f>
        <v>30.8</v>
      </c>
      <c r="Z21" s="11">
        <f>VLOOKUP($A21,score!$B$7:$AD$37,28,0)</f>
        <v>54.6</v>
      </c>
      <c r="AA21" s="10">
        <f>VLOOKUP($A21,score!$B$7:$AD$37,29,0)</f>
        <v>54.600000999999999</v>
      </c>
    </row>
    <row r="22" spans="1:27" ht="15" customHeight="1" x14ac:dyDescent="0.4">
      <c r="A22" s="2">
        <v>16</v>
      </c>
      <c r="B22" s="54">
        <f>VLOOKUP($A22,score!$B$7:$AD$56,3,FALSE)</f>
        <v>15</v>
      </c>
      <c r="C22" s="32" t="str">
        <f>VLOOKUP($A22,score!$B$7:$AD$56,5,FALSE)</f>
        <v>NEJC ROBIČ ML.</v>
      </c>
      <c r="D22" s="19">
        <f>VLOOKUP($A22,score!$B$7:$AD$56,6,0)</f>
        <v>12</v>
      </c>
      <c r="E22" s="7">
        <f>VLOOKUP($A22,score!$B$7:$AD$56,7,0)</f>
        <v>5</v>
      </c>
      <c r="F22" s="7">
        <f>VLOOKUP($A22,score!$B$7:$AD$56,8,0)</f>
        <v>3</v>
      </c>
      <c r="G22" s="7">
        <f>VLOOKUP($A22,score!$B$7:$AD$56,9,0)</f>
        <v>4</v>
      </c>
      <c r="H22" s="7">
        <f>VLOOKUP($A22,score!$B$7:$AD$56,10,0)</f>
        <v>5</v>
      </c>
      <c r="I22" s="7">
        <f>VLOOKUP($A22,score!$B$7:$AD$56,11,0)</f>
        <v>4</v>
      </c>
      <c r="J22" s="7">
        <f>VLOOKUP($A22,score!$B$7:$AD$56,12,0)</f>
        <v>4</v>
      </c>
      <c r="K22" s="7">
        <f>VLOOKUP($A22,score!$B$7:$AD$56,13,0)</f>
        <v>3</v>
      </c>
      <c r="L22" s="7">
        <f>VLOOKUP($A22,score!$B$7:$AD$56,14,0)</f>
        <v>4</v>
      </c>
      <c r="M22" s="7">
        <f>VLOOKUP($A22,score!$B$7:$AD$56,15,0)</f>
        <v>3</v>
      </c>
      <c r="N22" s="7">
        <f>VLOOKUP($A22,score!$B$7:$AD$56,16,0)</f>
        <v>5</v>
      </c>
      <c r="O22" s="7">
        <f>VLOOKUP($A22,score!$B$7:$AD$56,17,0)</f>
        <v>3</v>
      </c>
      <c r="P22" s="7">
        <f>VLOOKUP($A22,score!$B$7:$AD$56,18,0)</f>
        <v>3</v>
      </c>
      <c r="Q22" s="7">
        <f>VLOOKUP($A22,score!$B$7:$AD$56,19,0)</f>
        <v>5</v>
      </c>
      <c r="R22" s="7">
        <f>VLOOKUP($A22,score!$B$7:$AD$56,20,0)</f>
        <v>5</v>
      </c>
      <c r="S22" s="7">
        <f>VLOOKUP($A22,score!$B$7:$AD$56,21,0)</f>
        <v>4</v>
      </c>
      <c r="T22" s="7">
        <f>VLOOKUP($A22,score!$B$7:$AD$56,22,0)</f>
        <v>3</v>
      </c>
      <c r="U22" s="7">
        <f>VLOOKUP($A22,score!$B$7:$AD$56,23,0)</f>
        <v>4</v>
      </c>
      <c r="V22" s="7">
        <f>VLOOKUP($A22,score!$B$7:$AD$56,24,0)</f>
        <v>3</v>
      </c>
      <c r="W22" s="31">
        <f>VLOOKUP($A22,score!$B$7:$AD$56,25,0)</f>
        <v>70</v>
      </c>
      <c r="X22" s="10">
        <f>VLOOKUP($A22,score!$B$7:$AD$37,26,0)</f>
        <v>70.000001400000002</v>
      </c>
      <c r="Y22" s="10">
        <f>VLOOKUP($A22,score!$B$7:$AD$37,27,0)</f>
        <v>40.4</v>
      </c>
      <c r="Z22" s="11">
        <f>VLOOKUP($A22,score!$B$7:$AD$37,28,0)</f>
        <v>49.8</v>
      </c>
      <c r="AA22" s="10">
        <f>VLOOKUP($A22,score!$B$7:$AD$37,29,0)</f>
        <v>49.800001399999999</v>
      </c>
    </row>
    <row r="23" spans="1:27" ht="15" customHeight="1" x14ac:dyDescent="0.4">
      <c r="A23" s="2">
        <v>17</v>
      </c>
      <c r="B23" s="54">
        <f>VLOOKUP($A23,score!$B$7:$AD$56,3,FALSE)</f>
        <v>17</v>
      </c>
      <c r="C23" s="32" t="str">
        <f>VLOOKUP($A23,score!$B$7:$AD$56,5,FALSE)</f>
        <v>MARKO ROBIČ</v>
      </c>
      <c r="D23" s="19">
        <f>VLOOKUP($A23,score!$B$7:$AD$56,6,0)</f>
        <v>2</v>
      </c>
      <c r="E23" s="7">
        <f>VLOOKUP($A23,score!$B$7:$AD$56,7,0)</f>
        <v>5</v>
      </c>
      <c r="F23" s="7">
        <f>VLOOKUP($A23,score!$B$7:$AD$56,8,0)</f>
        <v>3</v>
      </c>
      <c r="G23" s="7">
        <f>VLOOKUP($A23,score!$B$7:$AD$56,9,0)</f>
        <v>4</v>
      </c>
      <c r="H23" s="7">
        <f>VLOOKUP($A23,score!$B$7:$AD$56,10,0)</f>
        <v>5</v>
      </c>
      <c r="I23" s="7">
        <f>VLOOKUP($A23,score!$B$7:$AD$56,11,0)</f>
        <v>4</v>
      </c>
      <c r="J23" s="7">
        <f>VLOOKUP($A23,score!$B$7:$AD$56,12,0)</f>
        <v>4</v>
      </c>
      <c r="K23" s="7">
        <f>VLOOKUP($A23,score!$B$7:$AD$56,13,0)</f>
        <v>3</v>
      </c>
      <c r="L23" s="7">
        <f>VLOOKUP($A23,score!$B$7:$AD$56,14,0)</f>
        <v>4</v>
      </c>
      <c r="M23" s="7">
        <f>VLOOKUP($A23,score!$B$7:$AD$56,15,0)</f>
        <v>3</v>
      </c>
      <c r="N23" s="7">
        <f>VLOOKUP($A23,score!$B$7:$AD$56,16,0)</f>
        <v>5</v>
      </c>
      <c r="O23" s="7">
        <f>VLOOKUP($A23,score!$B$7:$AD$56,17,0)</f>
        <v>3</v>
      </c>
      <c r="P23" s="7">
        <f>VLOOKUP($A23,score!$B$7:$AD$56,18,0)</f>
        <v>3</v>
      </c>
      <c r="Q23" s="7">
        <f>VLOOKUP($A23,score!$B$7:$AD$56,19,0)</f>
        <v>5</v>
      </c>
      <c r="R23" s="7">
        <f>VLOOKUP($A23,score!$B$7:$AD$56,20,0)</f>
        <v>5</v>
      </c>
      <c r="S23" s="7">
        <f>VLOOKUP($A23,score!$B$7:$AD$56,21,0)</f>
        <v>4</v>
      </c>
      <c r="T23" s="7">
        <f>VLOOKUP($A23,score!$B$7:$AD$56,22,0)</f>
        <v>4</v>
      </c>
      <c r="U23" s="7">
        <f>VLOOKUP($A23,score!$B$7:$AD$56,23,0)</f>
        <v>4</v>
      </c>
      <c r="V23" s="7">
        <f>VLOOKUP($A23,score!$B$7:$AD$56,24,0)</f>
        <v>3</v>
      </c>
      <c r="W23" s="31">
        <f>VLOOKUP($A23,score!$B$7:$AD$56,25,0)</f>
        <v>71</v>
      </c>
      <c r="X23" s="10">
        <f>VLOOKUP($A23,score!$B$7:$AD$37,26,0)</f>
        <v>71.000002699999996</v>
      </c>
      <c r="Y23" s="10">
        <f>VLOOKUP($A23,score!$B$7:$AD$37,27,0)</f>
        <v>12.3</v>
      </c>
      <c r="Z23" s="11">
        <f>VLOOKUP($A23,score!$B$7:$AD$37,28,0)</f>
        <v>64.849999999999994</v>
      </c>
      <c r="AA23" s="10">
        <f>VLOOKUP($A23,score!$B$7:$AD$37,29,0)</f>
        <v>64.85000269999999</v>
      </c>
    </row>
    <row r="24" spans="1:27" ht="15" customHeight="1" x14ac:dyDescent="0.4">
      <c r="A24" s="2">
        <v>18</v>
      </c>
      <c r="B24" s="54">
        <f>VLOOKUP($A24,score!$B$7:$AD$56,3,FALSE)</f>
        <v>18</v>
      </c>
      <c r="C24" s="32" t="str">
        <f>VLOOKUP($A24,score!$B$7:$AD$56,5,FALSE)</f>
        <v>FRANCI KUNŠIČ</v>
      </c>
      <c r="D24" s="19">
        <f>VLOOKUP($A24,score!$B$7:$AD$56,6,0)</f>
        <v>5</v>
      </c>
      <c r="E24" s="7">
        <f>VLOOKUP($A24,score!$B$7:$AD$56,7,0)</f>
        <v>5</v>
      </c>
      <c r="F24" s="7">
        <f>VLOOKUP($A24,score!$B$7:$AD$56,8,0)</f>
        <v>4</v>
      </c>
      <c r="G24" s="7">
        <f>VLOOKUP($A24,score!$B$7:$AD$56,9,0)</f>
        <v>4</v>
      </c>
      <c r="H24" s="7">
        <f>VLOOKUP($A24,score!$B$7:$AD$56,10,0)</f>
        <v>3</v>
      </c>
      <c r="I24" s="7">
        <f>VLOOKUP($A24,score!$B$7:$AD$56,11,0)</f>
        <v>5</v>
      </c>
      <c r="J24" s="7">
        <f>VLOOKUP($A24,score!$B$7:$AD$56,12,0)</f>
        <v>4</v>
      </c>
      <c r="K24" s="7">
        <f>VLOOKUP($A24,score!$B$7:$AD$56,13,0)</f>
        <v>3</v>
      </c>
      <c r="L24" s="7">
        <f>VLOOKUP($A24,score!$B$7:$AD$56,14,0)</f>
        <v>5</v>
      </c>
      <c r="M24" s="7">
        <f>VLOOKUP($A24,score!$B$7:$AD$56,15,0)</f>
        <v>3</v>
      </c>
      <c r="N24" s="7">
        <f>VLOOKUP($A24,score!$B$7:$AD$56,16,0)</f>
        <v>4</v>
      </c>
      <c r="O24" s="7">
        <f>VLOOKUP($A24,score!$B$7:$AD$56,17,0)</f>
        <v>4</v>
      </c>
      <c r="P24" s="7">
        <f>VLOOKUP($A24,score!$B$7:$AD$56,18,0)</f>
        <v>4</v>
      </c>
      <c r="Q24" s="7">
        <f>VLOOKUP($A24,score!$B$7:$AD$56,19,0)</f>
        <v>5</v>
      </c>
      <c r="R24" s="7">
        <f>VLOOKUP($A24,score!$B$7:$AD$56,20,0)</f>
        <v>4</v>
      </c>
      <c r="S24" s="7">
        <f>VLOOKUP($A24,score!$B$7:$AD$56,21,0)</f>
        <v>5</v>
      </c>
      <c r="T24" s="7">
        <f>VLOOKUP($A24,score!$B$7:$AD$56,22,0)</f>
        <v>3</v>
      </c>
      <c r="U24" s="7">
        <f>VLOOKUP($A24,score!$B$7:$AD$56,23,0)</f>
        <v>5</v>
      </c>
      <c r="V24" s="7">
        <f>VLOOKUP($A24,score!$B$7:$AD$56,24,0)</f>
        <v>2</v>
      </c>
      <c r="W24" s="31">
        <f>VLOOKUP($A24,score!$B$7:$AD$56,25,0)</f>
        <v>72</v>
      </c>
      <c r="X24" s="10">
        <f>VLOOKUP($A24,score!$B$7:$AD$37,26,0)</f>
        <v>72.000002499999994</v>
      </c>
      <c r="Y24" s="10">
        <f>VLOOKUP($A24,score!$B$7:$AD$37,27,0)</f>
        <v>23.3</v>
      </c>
      <c r="Z24" s="11">
        <f>VLOOKUP($A24,score!$B$7:$AD$37,28,0)</f>
        <v>60.35</v>
      </c>
      <c r="AA24" s="10">
        <f>VLOOKUP($A24,score!$B$7:$AD$37,29,0)</f>
        <v>60.350002500000002</v>
      </c>
    </row>
    <row r="25" spans="1:27" ht="15" customHeight="1" x14ac:dyDescent="0.4">
      <c r="A25" s="2">
        <v>19</v>
      </c>
      <c r="B25" s="54">
        <f>VLOOKUP($A25,score!$B$7:$AD$56,3,FALSE)</f>
        <v>19</v>
      </c>
      <c r="C25" s="32" t="str">
        <f>VLOOKUP($A25,score!$B$7:$AD$56,5,FALSE)</f>
        <v>CVETKA BURJA</v>
      </c>
      <c r="D25" s="19">
        <f>VLOOKUP($A25,score!$B$7:$AD$56,6,0)</f>
        <v>9</v>
      </c>
      <c r="E25" s="7">
        <f>VLOOKUP($A25,score!$B$7:$AD$56,7,0)</f>
        <v>5</v>
      </c>
      <c r="F25" s="7">
        <f>VLOOKUP($A25,score!$B$7:$AD$56,8,0)</f>
        <v>3</v>
      </c>
      <c r="G25" s="7">
        <f>VLOOKUP($A25,score!$B$7:$AD$56,9,0)</f>
        <v>3</v>
      </c>
      <c r="H25" s="7">
        <f>VLOOKUP($A25,score!$B$7:$AD$56,10,0)</f>
        <v>5</v>
      </c>
      <c r="I25" s="7">
        <f>VLOOKUP($A25,score!$B$7:$AD$56,11,0)</f>
        <v>5</v>
      </c>
      <c r="J25" s="7">
        <f>VLOOKUP($A25,score!$B$7:$AD$56,12,0)</f>
        <v>5</v>
      </c>
      <c r="K25" s="7">
        <f>VLOOKUP($A25,score!$B$7:$AD$56,13,0)</f>
        <v>3</v>
      </c>
      <c r="L25" s="7">
        <f>VLOOKUP($A25,score!$B$7:$AD$56,14,0)</f>
        <v>6</v>
      </c>
      <c r="M25" s="7">
        <f>VLOOKUP($A25,score!$B$7:$AD$56,15,0)</f>
        <v>2</v>
      </c>
      <c r="N25" s="7">
        <f>VLOOKUP($A25,score!$B$7:$AD$56,16,0)</f>
        <v>6</v>
      </c>
      <c r="O25" s="7">
        <f>VLOOKUP($A25,score!$B$7:$AD$56,17,0)</f>
        <v>3</v>
      </c>
      <c r="P25" s="7">
        <f>VLOOKUP($A25,score!$B$7:$AD$56,18,0)</f>
        <v>3</v>
      </c>
      <c r="Q25" s="7">
        <f>VLOOKUP($A25,score!$B$7:$AD$56,19,0)</f>
        <v>4</v>
      </c>
      <c r="R25" s="7">
        <f>VLOOKUP($A25,score!$B$7:$AD$56,20,0)</f>
        <v>4</v>
      </c>
      <c r="S25" s="7">
        <f>VLOOKUP($A25,score!$B$7:$AD$56,21,0)</f>
        <v>5</v>
      </c>
      <c r="T25" s="7">
        <f>VLOOKUP($A25,score!$B$7:$AD$56,22,0)</f>
        <v>3</v>
      </c>
      <c r="U25" s="7">
        <f>VLOOKUP($A25,score!$B$7:$AD$56,23,0)</f>
        <v>5</v>
      </c>
      <c r="V25" s="7">
        <f>VLOOKUP($A25,score!$B$7:$AD$56,24,0)</f>
        <v>3</v>
      </c>
      <c r="W25" s="31">
        <f>VLOOKUP($A25,score!$B$7:$AD$56,25,0)</f>
        <v>73</v>
      </c>
      <c r="X25" s="10">
        <f>VLOOKUP($A25,score!$B$7:$AD$37,26,0)</f>
        <v>73.000001600000004</v>
      </c>
      <c r="Y25" s="10">
        <f>VLOOKUP($A25,score!$B$7:$AD$37,27,0)</f>
        <v>32.799999999999997</v>
      </c>
      <c r="Z25" s="11">
        <f>VLOOKUP($A25,score!$B$7:$AD$37,28,0)</f>
        <v>56.6</v>
      </c>
      <c r="AA25" s="10">
        <f>VLOOKUP($A25,score!$B$7:$AD$37,29,0)</f>
        <v>56.600001599999999</v>
      </c>
    </row>
    <row r="26" spans="1:27" ht="15" customHeight="1" x14ac:dyDescent="0.4">
      <c r="A26" s="2">
        <v>20</v>
      </c>
      <c r="B26" s="54">
        <f>VLOOKUP($A26,score!$B$7:$AD$56,3,FALSE)</f>
        <v>19</v>
      </c>
      <c r="C26" s="32" t="str">
        <f>VLOOKUP($A26,score!$B$7:$AD$56,5,FALSE)</f>
        <v>RADE NARANČIĆ</v>
      </c>
      <c r="D26" s="19">
        <f>VLOOKUP($A26,score!$B$7:$AD$56,6,0)</f>
        <v>7</v>
      </c>
      <c r="E26" s="7">
        <f>VLOOKUP($A26,score!$B$7:$AD$56,7,0)</f>
        <v>5</v>
      </c>
      <c r="F26" s="7">
        <f>VLOOKUP($A26,score!$B$7:$AD$56,8,0)</f>
        <v>3</v>
      </c>
      <c r="G26" s="7">
        <f>VLOOKUP($A26,score!$B$7:$AD$56,9,0)</f>
        <v>3</v>
      </c>
      <c r="H26" s="7">
        <f>VLOOKUP($A26,score!$B$7:$AD$56,10,0)</f>
        <v>4</v>
      </c>
      <c r="I26" s="7">
        <f>VLOOKUP($A26,score!$B$7:$AD$56,11,0)</f>
        <v>5</v>
      </c>
      <c r="J26" s="7">
        <f>VLOOKUP($A26,score!$B$7:$AD$56,12,0)</f>
        <v>4</v>
      </c>
      <c r="K26" s="7">
        <f>VLOOKUP($A26,score!$B$7:$AD$56,13,0)</f>
        <v>4</v>
      </c>
      <c r="L26" s="7">
        <f>VLOOKUP($A26,score!$B$7:$AD$56,14,0)</f>
        <v>5</v>
      </c>
      <c r="M26" s="7">
        <f>VLOOKUP($A26,score!$B$7:$AD$56,15,0)</f>
        <v>3</v>
      </c>
      <c r="N26" s="7">
        <f>VLOOKUP($A26,score!$B$7:$AD$56,16,0)</f>
        <v>5</v>
      </c>
      <c r="O26" s="7">
        <f>VLOOKUP($A26,score!$B$7:$AD$56,17,0)</f>
        <v>3</v>
      </c>
      <c r="P26" s="7">
        <f>VLOOKUP($A26,score!$B$7:$AD$56,18,0)</f>
        <v>4</v>
      </c>
      <c r="Q26" s="7">
        <f>VLOOKUP($A26,score!$B$7:$AD$56,19,0)</f>
        <v>5</v>
      </c>
      <c r="R26" s="7">
        <f>VLOOKUP($A26,score!$B$7:$AD$56,20,0)</f>
        <v>5</v>
      </c>
      <c r="S26" s="7">
        <f>VLOOKUP($A26,score!$B$7:$AD$56,21,0)</f>
        <v>5</v>
      </c>
      <c r="T26" s="7">
        <f>VLOOKUP($A26,score!$B$7:$AD$56,22,0)</f>
        <v>4</v>
      </c>
      <c r="U26" s="7">
        <f>VLOOKUP($A26,score!$B$7:$AD$56,23,0)</f>
        <v>4</v>
      </c>
      <c r="V26" s="7">
        <f>VLOOKUP($A26,score!$B$7:$AD$56,24,0)</f>
        <v>2</v>
      </c>
      <c r="W26" s="31">
        <f>VLOOKUP($A26,score!$B$7:$AD$56,25,0)</f>
        <v>73</v>
      </c>
      <c r="X26" s="10">
        <f>VLOOKUP($A26,score!$B$7:$AD$37,26,0)</f>
        <v>73.000001999999995</v>
      </c>
      <c r="Y26" s="10">
        <f>VLOOKUP($A26,score!$B$7:$AD$37,27,0)</f>
        <v>31.8</v>
      </c>
      <c r="Z26" s="11">
        <f>VLOOKUP($A26,score!$B$7:$AD$37,28,0)</f>
        <v>57.1</v>
      </c>
      <c r="AA26" s="10">
        <f>VLOOKUP($A26,score!$B$7:$AD$37,29,0)</f>
        <v>57.100002000000003</v>
      </c>
    </row>
    <row r="27" spans="1:27" ht="15" customHeight="1" x14ac:dyDescent="0.4">
      <c r="A27" s="2">
        <v>21</v>
      </c>
      <c r="B27" s="54">
        <f>VLOOKUP($A27,score!$B$7:$AD$56,3,FALSE)</f>
        <v>19</v>
      </c>
      <c r="C27" s="32" t="str">
        <f>VLOOKUP($A27,score!$B$7:$AD$56,5,FALSE)</f>
        <v>MAJDA LAZAR</v>
      </c>
      <c r="D27" s="19">
        <f>VLOOKUP($A27,score!$B$7:$AD$56,6,0)</f>
        <v>8</v>
      </c>
      <c r="E27" s="7">
        <f>VLOOKUP($A27,score!$B$7:$AD$56,7,0)</f>
        <v>6</v>
      </c>
      <c r="F27" s="7">
        <f>VLOOKUP($A27,score!$B$7:$AD$56,8,0)</f>
        <v>3</v>
      </c>
      <c r="G27" s="7">
        <f>VLOOKUP($A27,score!$B$7:$AD$56,9,0)</f>
        <v>3</v>
      </c>
      <c r="H27" s="7">
        <f>VLOOKUP($A27,score!$B$7:$AD$56,10,0)</f>
        <v>4</v>
      </c>
      <c r="I27" s="7">
        <f>VLOOKUP($A27,score!$B$7:$AD$56,11,0)</f>
        <v>5</v>
      </c>
      <c r="J27" s="7">
        <f>VLOOKUP($A27,score!$B$7:$AD$56,12,0)</f>
        <v>5</v>
      </c>
      <c r="K27" s="7">
        <f>VLOOKUP($A27,score!$B$7:$AD$56,13,0)</f>
        <v>3</v>
      </c>
      <c r="L27" s="7">
        <f>VLOOKUP($A27,score!$B$7:$AD$56,14,0)</f>
        <v>6</v>
      </c>
      <c r="M27" s="7">
        <f>VLOOKUP($A27,score!$B$7:$AD$56,15,0)</f>
        <v>3</v>
      </c>
      <c r="N27" s="7">
        <f>VLOOKUP($A27,score!$B$7:$AD$56,16,0)</f>
        <v>4</v>
      </c>
      <c r="O27" s="7">
        <f>VLOOKUP($A27,score!$B$7:$AD$56,17,0)</f>
        <v>2</v>
      </c>
      <c r="P27" s="7">
        <f>VLOOKUP($A27,score!$B$7:$AD$56,18,0)</f>
        <v>3</v>
      </c>
      <c r="Q27" s="7">
        <f>VLOOKUP($A27,score!$B$7:$AD$56,19,0)</f>
        <v>4</v>
      </c>
      <c r="R27" s="7">
        <f>VLOOKUP($A27,score!$B$7:$AD$56,20,0)</f>
        <v>5</v>
      </c>
      <c r="S27" s="7">
        <f>VLOOKUP($A27,score!$B$7:$AD$56,21,0)</f>
        <v>5</v>
      </c>
      <c r="T27" s="7">
        <f>VLOOKUP($A27,score!$B$7:$AD$56,22,0)</f>
        <v>3</v>
      </c>
      <c r="U27" s="7">
        <f>VLOOKUP($A27,score!$B$7:$AD$56,23,0)</f>
        <v>6</v>
      </c>
      <c r="V27" s="7">
        <f>VLOOKUP($A27,score!$B$7:$AD$56,24,0)</f>
        <v>3</v>
      </c>
      <c r="W27" s="31">
        <f>VLOOKUP($A27,score!$B$7:$AD$56,25,0)</f>
        <v>73</v>
      </c>
      <c r="X27" s="10" t="e">
        <f>VLOOKUP($A27,score!$B$7:$AD$37,26,0)</f>
        <v>#N/A</v>
      </c>
      <c r="Y27" s="10" t="e">
        <f>VLOOKUP($A27,score!$B$7:$AD$37,27,0)</f>
        <v>#N/A</v>
      </c>
      <c r="Z27" s="11" t="e">
        <f>VLOOKUP($A27,score!$B$7:$AD$37,28,0)</f>
        <v>#N/A</v>
      </c>
      <c r="AA27" s="10" t="e">
        <f>VLOOKUP($A27,score!$B$7:$AD$37,29,0)</f>
        <v>#N/A</v>
      </c>
    </row>
    <row r="28" spans="1:27" ht="15" customHeight="1" x14ac:dyDescent="0.4">
      <c r="A28" s="2">
        <v>22</v>
      </c>
      <c r="B28" s="54">
        <f>VLOOKUP($A28,score!$B$7:$AD$56,3,FALSE)</f>
        <v>19</v>
      </c>
      <c r="C28" s="32" t="str">
        <f>VLOOKUP($A28,score!$B$7:$AD$56,5,FALSE)</f>
        <v>ANKA PERŠIN</v>
      </c>
      <c r="D28" s="19">
        <f>VLOOKUP($A28,score!$B$7:$AD$56,6,0)</f>
        <v>2</v>
      </c>
      <c r="E28" s="7">
        <f>VLOOKUP($A28,score!$B$7:$AD$56,7,0)</f>
        <v>5</v>
      </c>
      <c r="F28" s="7">
        <f>VLOOKUP($A28,score!$B$7:$AD$56,8,0)</f>
        <v>5</v>
      </c>
      <c r="G28" s="7">
        <f>VLOOKUP($A28,score!$B$7:$AD$56,9,0)</f>
        <v>3</v>
      </c>
      <c r="H28" s="7">
        <f>VLOOKUP($A28,score!$B$7:$AD$56,10,0)</f>
        <v>3</v>
      </c>
      <c r="I28" s="7">
        <f>VLOOKUP($A28,score!$B$7:$AD$56,11,0)</f>
        <v>3</v>
      </c>
      <c r="J28" s="7">
        <f>VLOOKUP($A28,score!$B$7:$AD$56,12,0)</f>
        <v>4</v>
      </c>
      <c r="K28" s="7">
        <f>VLOOKUP($A28,score!$B$7:$AD$56,13,0)</f>
        <v>3</v>
      </c>
      <c r="L28" s="7">
        <f>VLOOKUP($A28,score!$B$7:$AD$56,14,0)</f>
        <v>5</v>
      </c>
      <c r="M28" s="7">
        <f>VLOOKUP($A28,score!$B$7:$AD$56,15,0)</f>
        <v>3</v>
      </c>
      <c r="N28" s="7">
        <f>VLOOKUP($A28,score!$B$7:$AD$56,16,0)</f>
        <v>4</v>
      </c>
      <c r="O28" s="7">
        <f>VLOOKUP($A28,score!$B$7:$AD$56,17,0)</f>
        <v>4</v>
      </c>
      <c r="P28" s="7">
        <f>VLOOKUP($A28,score!$B$7:$AD$56,18,0)</f>
        <v>3</v>
      </c>
      <c r="Q28" s="7">
        <f>VLOOKUP($A28,score!$B$7:$AD$56,19,0)</f>
        <v>4</v>
      </c>
      <c r="R28" s="7">
        <f>VLOOKUP($A28,score!$B$7:$AD$56,20,0)</f>
        <v>7</v>
      </c>
      <c r="S28" s="7">
        <f>VLOOKUP($A28,score!$B$7:$AD$56,21,0)</f>
        <v>5</v>
      </c>
      <c r="T28" s="7">
        <f>VLOOKUP($A28,score!$B$7:$AD$56,22,0)</f>
        <v>3</v>
      </c>
      <c r="U28" s="7">
        <f>VLOOKUP($A28,score!$B$7:$AD$56,23,0)</f>
        <v>5</v>
      </c>
      <c r="V28" s="7">
        <f>VLOOKUP($A28,score!$B$7:$AD$56,24,0)</f>
        <v>4</v>
      </c>
      <c r="W28" s="31">
        <f>VLOOKUP($A28,score!$B$7:$AD$56,25,0)</f>
        <v>73</v>
      </c>
      <c r="X28" s="10" t="e">
        <f>VLOOKUP($A28,score!$B$7:$AD$37,26,0)</f>
        <v>#N/A</v>
      </c>
      <c r="Y28" s="10" t="e">
        <f>VLOOKUP($A28,score!$B$7:$AD$37,27,0)</f>
        <v>#N/A</v>
      </c>
      <c r="Z28" s="11" t="e">
        <f>VLOOKUP($A28,score!$B$7:$AD$37,28,0)</f>
        <v>#N/A</v>
      </c>
      <c r="AA28" s="10" t="e">
        <f>VLOOKUP($A28,score!$B$7:$AD$37,29,0)</f>
        <v>#N/A</v>
      </c>
    </row>
    <row r="29" spans="1:27" ht="15" customHeight="1" x14ac:dyDescent="0.4">
      <c r="A29" s="2">
        <v>23</v>
      </c>
      <c r="B29" s="54">
        <f>VLOOKUP($A29,score!$B$7:$AD$56,3,FALSE)</f>
        <v>19</v>
      </c>
      <c r="C29" s="32" t="str">
        <f>VLOOKUP($A29,score!$B$7:$AD$56,5,FALSE)</f>
        <v>VLADIMIR GUROV</v>
      </c>
      <c r="D29" s="19">
        <f>VLOOKUP($A29,score!$B$7:$AD$56,6,0)</f>
        <v>4</v>
      </c>
      <c r="E29" s="7">
        <f>VLOOKUP($A29,score!$B$7:$AD$56,7,0)</f>
        <v>5</v>
      </c>
      <c r="F29" s="7">
        <f>VLOOKUP($A29,score!$B$7:$AD$56,8,0)</f>
        <v>4</v>
      </c>
      <c r="G29" s="7">
        <f>VLOOKUP($A29,score!$B$7:$AD$56,9,0)</f>
        <v>3</v>
      </c>
      <c r="H29" s="7">
        <f>VLOOKUP($A29,score!$B$7:$AD$56,10,0)</f>
        <v>5</v>
      </c>
      <c r="I29" s="7">
        <f>VLOOKUP($A29,score!$B$7:$AD$56,11,0)</f>
        <v>5</v>
      </c>
      <c r="J29" s="7">
        <f>VLOOKUP($A29,score!$B$7:$AD$56,12,0)</f>
        <v>4</v>
      </c>
      <c r="K29" s="7">
        <f>VLOOKUP($A29,score!$B$7:$AD$56,13,0)</f>
        <v>3</v>
      </c>
      <c r="L29" s="7">
        <f>VLOOKUP($A29,score!$B$7:$AD$56,14,0)</f>
        <v>4</v>
      </c>
      <c r="M29" s="7">
        <f>VLOOKUP($A29,score!$B$7:$AD$56,15,0)</f>
        <v>3</v>
      </c>
      <c r="N29" s="7">
        <f>VLOOKUP($A29,score!$B$7:$AD$56,16,0)</f>
        <v>5</v>
      </c>
      <c r="O29" s="7">
        <f>VLOOKUP($A29,score!$B$7:$AD$56,17,0)</f>
        <v>3</v>
      </c>
      <c r="P29" s="7">
        <f>VLOOKUP($A29,score!$B$7:$AD$56,18,0)</f>
        <v>4</v>
      </c>
      <c r="Q29" s="7">
        <f>VLOOKUP($A29,score!$B$7:$AD$56,19,0)</f>
        <v>5</v>
      </c>
      <c r="R29" s="7">
        <f>VLOOKUP($A29,score!$B$7:$AD$56,20,0)</f>
        <v>5</v>
      </c>
      <c r="S29" s="7">
        <f>VLOOKUP($A29,score!$B$7:$AD$56,21,0)</f>
        <v>5</v>
      </c>
      <c r="T29" s="7">
        <f>VLOOKUP($A29,score!$B$7:$AD$56,22,0)</f>
        <v>3</v>
      </c>
      <c r="U29" s="7">
        <f>VLOOKUP($A29,score!$B$7:$AD$56,23,0)</f>
        <v>4</v>
      </c>
      <c r="V29" s="7">
        <f>VLOOKUP($A29,score!$B$7:$AD$56,24,0)</f>
        <v>3</v>
      </c>
      <c r="W29" s="31">
        <f>VLOOKUP($A29,score!$B$7:$AD$56,25,0)</f>
        <v>73</v>
      </c>
      <c r="X29" s="10" t="e">
        <f>VLOOKUP($A29,score!$B$7:$AD$37,26,0)</f>
        <v>#N/A</v>
      </c>
      <c r="Y29" s="10" t="e">
        <f>VLOOKUP($A29,score!$B$7:$AD$37,27,0)</f>
        <v>#N/A</v>
      </c>
      <c r="Z29" s="11" t="e">
        <f>VLOOKUP($A29,score!$B$7:$AD$37,28,0)</f>
        <v>#N/A</v>
      </c>
      <c r="AA29" s="10" t="e">
        <f>VLOOKUP($A29,score!$B$7:$AD$37,29,0)</f>
        <v>#N/A</v>
      </c>
    </row>
    <row r="30" spans="1:27" ht="15" customHeight="1" x14ac:dyDescent="0.4">
      <c r="A30" s="2">
        <v>24</v>
      </c>
      <c r="B30" s="54">
        <f>VLOOKUP($A30,score!$B$7:$AD$56,3,FALSE)</f>
        <v>24</v>
      </c>
      <c r="C30" s="32" t="str">
        <f>VLOOKUP($A30,score!$B$7:$AD$56,5,FALSE)</f>
        <v>MAJA REBOLJ</v>
      </c>
      <c r="D30" s="19">
        <f>VLOOKUP($A30,score!$B$7:$AD$56,6,0)</f>
        <v>4</v>
      </c>
      <c r="E30" s="7">
        <f>VLOOKUP($A30,score!$B$7:$AD$56,7,0)</f>
        <v>5</v>
      </c>
      <c r="F30" s="7">
        <f>VLOOKUP($A30,score!$B$7:$AD$56,8,0)</f>
        <v>4</v>
      </c>
      <c r="G30" s="7">
        <f>VLOOKUP($A30,score!$B$7:$AD$56,9,0)</f>
        <v>3</v>
      </c>
      <c r="H30" s="7">
        <f>VLOOKUP($A30,score!$B$7:$AD$56,10,0)</f>
        <v>5</v>
      </c>
      <c r="I30" s="7">
        <f>VLOOKUP($A30,score!$B$7:$AD$56,11,0)</f>
        <v>5</v>
      </c>
      <c r="J30" s="7">
        <f>VLOOKUP($A30,score!$B$7:$AD$56,12,0)</f>
        <v>5</v>
      </c>
      <c r="K30" s="7">
        <f>VLOOKUP($A30,score!$B$7:$AD$56,13,0)</f>
        <v>3</v>
      </c>
      <c r="L30" s="7">
        <f>VLOOKUP($A30,score!$B$7:$AD$56,14,0)</f>
        <v>5</v>
      </c>
      <c r="M30" s="7">
        <f>VLOOKUP($A30,score!$B$7:$AD$56,15,0)</f>
        <v>2</v>
      </c>
      <c r="N30" s="7">
        <f>VLOOKUP($A30,score!$B$7:$AD$56,16,0)</f>
        <v>5</v>
      </c>
      <c r="O30" s="7">
        <f>VLOOKUP($A30,score!$B$7:$AD$56,17,0)</f>
        <v>4</v>
      </c>
      <c r="P30" s="7">
        <f>VLOOKUP($A30,score!$B$7:$AD$56,18,0)</f>
        <v>3</v>
      </c>
      <c r="Q30" s="7">
        <f>VLOOKUP($A30,score!$B$7:$AD$56,19,0)</f>
        <v>4</v>
      </c>
      <c r="R30" s="7">
        <f>VLOOKUP($A30,score!$B$7:$AD$56,20,0)</f>
        <v>5</v>
      </c>
      <c r="S30" s="7">
        <f>VLOOKUP($A30,score!$B$7:$AD$56,21,0)</f>
        <v>5</v>
      </c>
      <c r="T30" s="7">
        <f>VLOOKUP($A30,score!$B$7:$AD$56,22,0)</f>
        <v>3</v>
      </c>
      <c r="U30" s="7">
        <f>VLOOKUP($A30,score!$B$7:$AD$56,23,0)</f>
        <v>4</v>
      </c>
      <c r="V30" s="7">
        <f>VLOOKUP($A30,score!$B$7:$AD$56,24,0)</f>
        <v>4</v>
      </c>
      <c r="W30" s="31">
        <f>VLOOKUP($A30,score!$B$7:$AD$56,25,0)</f>
        <v>74</v>
      </c>
      <c r="X30" s="10">
        <f>VLOOKUP($A30,score!$B$7:$AD$37,26,0)</f>
        <v>74.000003199999995</v>
      </c>
      <c r="Y30" s="10">
        <f>VLOOKUP($A30,score!$B$7:$AD$37,27,0)</f>
        <v>25</v>
      </c>
      <c r="Z30" s="11">
        <f>VLOOKUP($A30,score!$B$7:$AD$37,28,0)</f>
        <v>61.5</v>
      </c>
      <c r="AA30" s="10">
        <f>VLOOKUP($A30,score!$B$7:$AD$37,29,0)</f>
        <v>61.500003200000002</v>
      </c>
    </row>
    <row r="31" spans="1:27" ht="15" customHeight="1" x14ac:dyDescent="0.4">
      <c r="A31" s="2">
        <v>25</v>
      </c>
      <c r="B31" s="54">
        <f>VLOOKUP($A31,score!$B$7:$AD$56,3,FALSE)</f>
        <v>24</v>
      </c>
      <c r="C31" s="32" t="str">
        <f>VLOOKUP($A31,score!$B$7:$AD$56,5,FALSE)</f>
        <v>JANEZ  LOČNIŠKAR</v>
      </c>
      <c r="D31" s="19">
        <f>VLOOKUP($A31,score!$B$7:$AD$56,6,0)</f>
        <v>3</v>
      </c>
      <c r="E31" s="7">
        <f>VLOOKUP($A31,score!$B$7:$AD$56,7,0)</f>
        <v>5</v>
      </c>
      <c r="F31" s="7">
        <f>VLOOKUP($A31,score!$B$7:$AD$56,8,0)</f>
        <v>3</v>
      </c>
      <c r="G31" s="7">
        <f>VLOOKUP($A31,score!$B$7:$AD$56,9,0)</f>
        <v>4</v>
      </c>
      <c r="H31" s="7">
        <f>VLOOKUP($A31,score!$B$7:$AD$56,10,0)</f>
        <v>6</v>
      </c>
      <c r="I31" s="7">
        <f>VLOOKUP($A31,score!$B$7:$AD$56,11,0)</f>
        <v>4</v>
      </c>
      <c r="J31" s="7">
        <f>VLOOKUP($A31,score!$B$7:$AD$56,12,0)</f>
        <v>4</v>
      </c>
      <c r="K31" s="7">
        <f>VLOOKUP($A31,score!$B$7:$AD$56,13,0)</f>
        <v>3</v>
      </c>
      <c r="L31" s="7">
        <f>VLOOKUP($A31,score!$B$7:$AD$56,14,0)</f>
        <v>3</v>
      </c>
      <c r="M31" s="7">
        <f>VLOOKUP($A31,score!$B$7:$AD$56,15,0)</f>
        <v>3</v>
      </c>
      <c r="N31" s="7">
        <f>VLOOKUP($A31,score!$B$7:$AD$56,16,0)</f>
        <v>4</v>
      </c>
      <c r="O31" s="7">
        <f>VLOOKUP($A31,score!$B$7:$AD$56,17,0)</f>
        <v>4</v>
      </c>
      <c r="P31" s="7">
        <f>VLOOKUP($A31,score!$B$7:$AD$56,18,0)</f>
        <v>4</v>
      </c>
      <c r="Q31" s="7">
        <f>VLOOKUP($A31,score!$B$7:$AD$56,19,0)</f>
        <v>6</v>
      </c>
      <c r="R31" s="7">
        <f>VLOOKUP($A31,score!$B$7:$AD$56,20,0)</f>
        <v>5</v>
      </c>
      <c r="S31" s="7">
        <f>VLOOKUP($A31,score!$B$7:$AD$56,21,0)</f>
        <v>5</v>
      </c>
      <c r="T31" s="7">
        <f>VLOOKUP($A31,score!$B$7:$AD$56,22,0)</f>
        <v>3</v>
      </c>
      <c r="U31" s="7">
        <f>VLOOKUP($A31,score!$B$7:$AD$56,23,0)</f>
        <v>4</v>
      </c>
      <c r="V31" s="7">
        <f>VLOOKUP($A31,score!$B$7:$AD$56,24,0)</f>
        <v>4</v>
      </c>
      <c r="W31" s="31">
        <f>VLOOKUP($A31,score!$B$7:$AD$56,25,0)</f>
        <v>74</v>
      </c>
      <c r="X31" s="10" t="e">
        <f>VLOOKUP($A31,score!$B$7:$AD$37,26,0)</f>
        <v>#N/A</v>
      </c>
      <c r="Y31" s="10" t="e">
        <f>VLOOKUP($A31,score!$B$7:$AD$37,27,0)</f>
        <v>#N/A</v>
      </c>
      <c r="Z31" s="11" t="e">
        <f>VLOOKUP($A31,score!$B$7:$AD$37,28,0)</f>
        <v>#N/A</v>
      </c>
      <c r="AA31" s="10" t="e">
        <f>VLOOKUP($A31,score!$B$7:$AD$37,29,0)</f>
        <v>#N/A</v>
      </c>
    </row>
    <row r="32" spans="1:27" ht="15" customHeight="1" x14ac:dyDescent="0.4">
      <c r="A32" s="2">
        <v>26</v>
      </c>
      <c r="B32" s="54">
        <f>VLOOKUP($A32,score!$B$7:$AD$56,3,FALSE)</f>
        <v>26</v>
      </c>
      <c r="C32" s="32" t="str">
        <f>VLOOKUP($A32,score!$B$7:$AD$56,5,FALSE)</f>
        <v>BOŽA ČUK</v>
      </c>
      <c r="D32" s="19">
        <f>VLOOKUP($A32,score!$B$7:$AD$56,6,0)</f>
        <v>5</v>
      </c>
      <c r="E32" s="7">
        <f>VLOOKUP($A32,score!$B$7:$AD$56,7,0)</f>
        <v>4</v>
      </c>
      <c r="F32" s="7">
        <f>VLOOKUP($A32,score!$B$7:$AD$56,8,0)</f>
        <v>3</v>
      </c>
      <c r="G32" s="7">
        <f>VLOOKUP($A32,score!$B$7:$AD$56,9,0)</f>
        <v>4</v>
      </c>
      <c r="H32" s="7">
        <f>VLOOKUP($A32,score!$B$7:$AD$56,10,0)</f>
        <v>5</v>
      </c>
      <c r="I32" s="7">
        <f>VLOOKUP($A32,score!$B$7:$AD$56,11,0)</f>
        <v>4</v>
      </c>
      <c r="J32" s="7">
        <f>VLOOKUP($A32,score!$B$7:$AD$56,12,0)</f>
        <v>5</v>
      </c>
      <c r="K32" s="7">
        <f>VLOOKUP($A32,score!$B$7:$AD$56,13,0)</f>
        <v>3</v>
      </c>
      <c r="L32" s="7">
        <f>VLOOKUP($A32,score!$B$7:$AD$56,14,0)</f>
        <v>5</v>
      </c>
      <c r="M32" s="7">
        <f>VLOOKUP($A32,score!$B$7:$AD$56,15,0)</f>
        <v>4</v>
      </c>
      <c r="N32" s="7">
        <f>VLOOKUP($A32,score!$B$7:$AD$56,16,0)</f>
        <v>4</v>
      </c>
      <c r="O32" s="7">
        <f>VLOOKUP($A32,score!$B$7:$AD$56,17,0)</f>
        <v>4</v>
      </c>
      <c r="P32" s="7">
        <f>VLOOKUP($A32,score!$B$7:$AD$56,18,0)</f>
        <v>3</v>
      </c>
      <c r="Q32" s="7">
        <f>VLOOKUP($A32,score!$B$7:$AD$56,19,0)</f>
        <v>6</v>
      </c>
      <c r="R32" s="7">
        <f>VLOOKUP($A32,score!$B$7:$AD$56,20,0)</f>
        <v>5</v>
      </c>
      <c r="S32" s="7">
        <f>VLOOKUP($A32,score!$B$7:$AD$56,21,0)</f>
        <v>5</v>
      </c>
      <c r="T32" s="7">
        <f>VLOOKUP($A32,score!$B$7:$AD$56,22,0)</f>
        <v>3</v>
      </c>
      <c r="U32" s="7">
        <f>VLOOKUP($A32,score!$B$7:$AD$56,23,0)</f>
        <v>6</v>
      </c>
      <c r="V32" s="7">
        <f>VLOOKUP($A32,score!$B$7:$AD$56,24,0)</f>
        <v>4</v>
      </c>
      <c r="W32" s="31">
        <f>VLOOKUP($A32,score!$B$7:$AD$56,25,0)</f>
        <v>77</v>
      </c>
      <c r="X32" s="10">
        <f>VLOOKUP($A32,score!$B$7:$AD$37,26,0)</f>
        <v>77.000002199999997</v>
      </c>
      <c r="Y32" s="10">
        <f>VLOOKUP($A32,score!$B$7:$AD$37,27,0)</f>
        <v>30.8</v>
      </c>
      <c r="Z32" s="11">
        <f>VLOOKUP($A32,score!$B$7:$AD$37,28,0)</f>
        <v>61.6</v>
      </c>
      <c r="AA32" s="10">
        <f>VLOOKUP($A32,score!$B$7:$AD$37,29,0)</f>
        <v>61.600002199999999</v>
      </c>
    </row>
    <row r="33" spans="1:27" ht="15" customHeight="1" x14ac:dyDescent="0.4">
      <c r="A33" s="2">
        <v>27</v>
      </c>
      <c r="B33" s="54">
        <f>VLOOKUP($A33,score!$B$7:$AD$56,3,FALSE)</f>
        <v>26</v>
      </c>
      <c r="C33" s="32" t="str">
        <f>VLOOKUP($A33,score!$B$7:$AD$56,5,FALSE)</f>
        <v>BORIS DEBEVEC</v>
      </c>
      <c r="D33" s="19">
        <f>VLOOKUP($A33,score!$B$7:$AD$56,6,0)</f>
        <v>3</v>
      </c>
      <c r="E33" s="7">
        <f>VLOOKUP($A33,score!$B$7:$AD$56,7,0)</f>
        <v>5</v>
      </c>
      <c r="F33" s="7">
        <f>VLOOKUP($A33,score!$B$7:$AD$56,8,0)</f>
        <v>3</v>
      </c>
      <c r="G33" s="7">
        <f>VLOOKUP($A33,score!$B$7:$AD$56,9,0)</f>
        <v>3</v>
      </c>
      <c r="H33" s="7">
        <f>VLOOKUP($A33,score!$B$7:$AD$56,10,0)</f>
        <v>5</v>
      </c>
      <c r="I33" s="7">
        <f>VLOOKUP($A33,score!$B$7:$AD$56,11,0)</f>
        <v>6</v>
      </c>
      <c r="J33" s="7">
        <f>VLOOKUP($A33,score!$B$7:$AD$56,12,0)</f>
        <v>5</v>
      </c>
      <c r="K33" s="7">
        <f>VLOOKUP($A33,score!$B$7:$AD$56,13,0)</f>
        <v>4</v>
      </c>
      <c r="L33" s="7">
        <f>VLOOKUP($A33,score!$B$7:$AD$56,14,0)</f>
        <v>5</v>
      </c>
      <c r="M33" s="7">
        <f>VLOOKUP($A33,score!$B$7:$AD$56,15,0)</f>
        <v>4</v>
      </c>
      <c r="N33" s="7">
        <f>VLOOKUP($A33,score!$B$7:$AD$56,16,0)</f>
        <v>5</v>
      </c>
      <c r="O33" s="7">
        <f>VLOOKUP($A33,score!$B$7:$AD$56,17,0)</f>
        <v>3</v>
      </c>
      <c r="P33" s="7">
        <f>VLOOKUP($A33,score!$B$7:$AD$56,18,0)</f>
        <v>3</v>
      </c>
      <c r="Q33" s="7">
        <f>VLOOKUP($A33,score!$B$7:$AD$56,19,0)</f>
        <v>5</v>
      </c>
      <c r="R33" s="7">
        <f>VLOOKUP($A33,score!$B$7:$AD$56,20,0)</f>
        <v>5</v>
      </c>
      <c r="S33" s="7">
        <f>VLOOKUP($A33,score!$B$7:$AD$56,21,0)</f>
        <v>4</v>
      </c>
      <c r="T33" s="7">
        <f>VLOOKUP($A33,score!$B$7:$AD$56,22,0)</f>
        <v>4</v>
      </c>
      <c r="U33" s="7">
        <f>VLOOKUP($A33,score!$B$7:$AD$56,23,0)</f>
        <v>5</v>
      </c>
      <c r="V33" s="7">
        <f>VLOOKUP($A33,score!$B$7:$AD$56,24,0)</f>
        <v>3</v>
      </c>
      <c r="W33" s="31">
        <f>VLOOKUP($A33,score!$B$7:$AD$56,25,0)</f>
        <v>77</v>
      </c>
      <c r="X33" s="10">
        <f>VLOOKUP($A33,score!$B$7:$AD$37,26,0)</f>
        <v>77.000003300000003</v>
      </c>
      <c r="Y33" s="10">
        <f>VLOOKUP($A33,score!$B$7:$AD$37,27,0)</f>
        <v>20.2</v>
      </c>
      <c r="Z33" s="11">
        <f>VLOOKUP($A33,score!$B$7:$AD$37,28,0)</f>
        <v>66.900000000000006</v>
      </c>
      <c r="AA33" s="10">
        <f>VLOOKUP($A33,score!$B$7:$AD$37,29,0)</f>
        <v>66.900003300000009</v>
      </c>
    </row>
    <row r="34" spans="1:27" ht="15" customHeight="1" x14ac:dyDescent="0.4">
      <c r="A34" s="2">
        <v>28</v>
      </c>
      <c r="B34" s="54">
        <f>VLOOKUP($A34,score!$B$7:$AD$56,3,FALSE)</f>
        <v>28</v>
      </c>
      <c r="C34" s="32" t="str">
        <f>VLOOKUP($A34,score!$B$7:$AD$56,5,FALSE)</f>
        <v>IRENA MUSTER</v>
      </c>
      <c r="D34" s="19">
        <f>VLOOKUP($A34,score!$B$7:$AD$56,6,0)</f>
        <v>7</v>
      </c>
      <c r="E34" s="7">
        <f>VLOOKUP($A34,score!$B$7:$AD$56,7,0)</f>
        <v>5</v>
      </c>
      <c r="F34" s="7">
        <f>VLOOKUP($A34,score!$B$7:$AD$56,8,0)</f>
        <v>3</v>
      </c>
      <c r="G34" s="7">
        <f>VLOOKUP($A34,score!$B$7:$AD$56,9,0)</f>
        <v>3</v>
      </c>
      <c r="H34" s="7">
        <f>VLOOKUP($A34,score!$B$7:$AD$56,10,0)</f>
        <v>4</v>
      </c>
      <c r="I34" s="7">
        <f>VLOOKUP($A34,score!$B$7:$AD$56,11,0)</f>
        <v>5</v>
      </c>
      <c r="J34" s="7">
        <f>VLOOKUP($A34,score!$B$7:$AD$56,12,0)</f>
        <v>5</v>
      </c>
      <c r="K34" s="7">
        <f>VLOOKUP($A34,score!$B$7:$AD$56,13,0)</f>
        <v>4</v>
      </c>
      <c r="L34" s="7">
        <f>VLOOKUP($A34,score!$B$7:$AD$56,14,0)</f>
        <v>6</v>
      </c>
      <c r="M34" s="7">
        <f>VLOOKUP($A34,score!$B$7:$AD$56,15,0)</f>
        <v>3</v>
      </c>
      <c r="N34" s="7">
        <f>VLOOKUP($A34,score!$B$7:$AD$56,16,0)</f>
        <v>5</v>
      </c>
      <c r="O34" s="7">
        <f>VLOOKUP($A34,score!$B$7:$AD$56,17,0)</f>
        <v>2</v>
      </c>
      <c r="P34" s="7">
        <f>VLOOKUP($A34,score!$B$7:$AD$56,18,0)</f>
        <v>3</v>
      </c>
      <c r="Q34" s="7">
        <f>VLOOKUP($A34,score!$B$7:$AD$56,19,0)</f>
        <v>6</v>
      </c>
      <c r="R34" s="7">
        <f>VLOOKUP($A34,score!$B$7:$AD$56,20,0)</f>
        <v>5</v>
      </c>
      <c r="S34" s="7">
        <f>VLOOKUP($A34,score!$B$7:$AD$56,21,0)</f>
        <v>5</v>
      </c>
      <c r="T34" s="7">
        <f>VLOOKUP($A34,score!$B$7:$AD$56,22,0)</f>
        <v>4</v>
      </c>
      <c r="U34" s="7">
        <f>VLOOKUP($A34,score!$B$7:$AD$56,23,0)</f>
        <v>7</v>
      </c>
      <c r="V34" s="7">
        <f>VLOOKUP($A34,score!$B$7:$AD$56,24,0)</f>
        <v>3</v>
      </c>
      <c r="W34" s="31">
        <f>VLOOKUP($A34,score!$B$7:$AD$56,25,0)</f>
        <v>78</v>
      </c>
      <c r="X34" s="10">
        <f>VLOOKUP($A34,score!$B$7:$AD$37,26,0)</f>
        <v>78.000001699999999</v>
      </c>
      <c r="Y34" s="10">
        <f>VLOOKUP($A34,score!$B$7:$AD$37,27,0)</f>
        <v>31.9</v>
      </c>
      <c r="Z34" s="11">
        <f>VLOOKUP($A34,score!$B$7:$AD$37,28,0)</f>
        <v>62.05</v>
      </c>
      <c r="AA34" s="10">
        <f>VLOOKUP($A34,score!$B$7:$AD$37,29,0)</f>
        <v>62.050001699999996</v>
      </c>
    </row>
    <row r="35" spans="1:27" ht="15" customHeight="1" x14ac:dyDescent="0.4">
      <c r="A35" s="2">
        <v>29</v>
      </c>
      <c r="B35" s="54">
        <f>VLOOKUP($A35,score!$B$7:$AD$56,3,FALSE)</f>
        <v>29</v>
      </c>
      <c r="C35" s="32" t="str">
        <f>VLOOKUP($A35,score!$B$7:$AD$56,5,FALSE)</f>
        <v>LUCIJA ZALOKAR</v>
      </c>
      <c r="D35" s="19">
        <f>VLOOKUP($A35,score!$B$7:$AD$56,6,0)</f>
        <v>5</v>
      </c>
      <c r="E35" s="7">
        <f>VLOOKUP($A35,score!$B$7:$AD$56,7,0)</f>
        <v>4</v>
      </c>
      <c r="F35" s="7">
        <f>VLOOKUP($A35,score!$B$7:$AD$56,8,0)</f>
        <v>5</v>
      </c>
      <c r="G35" s="7">
        <f>VLOOKUP($A35,score!$B$7:$AD$56,9,0)</f>
        <v>4</v>
      </c>
      <c r="H35" s="7">
        <f>VLOOKUP($A35,score!$B$7:$AD$56,10,0)</f>
        <v>4</v>
      </c>
      <c r="I35" s="7">
        <f>VLOOKUP($A35,score!$B$7:$AD$56,11,0)</f>
        <v>5</v>
      </c>
      <c r="J35" s="7">
        <f>VLOOKUP($A35,score!$B$7:$AD$56,12,0)</f>
        <v>5</v>
      </c>
      <c r="K35" s="7">
        <f>VLOOKUP($A35,score!$B$7:$AD$56,13,0)</f>
        <v>2</v>
      </c>
      <c r="L35" s="7">
        <f>VLOOKUP($A35,score!$B$7:$AD$56,14,0)</f>
        <v>7</v>
      </c>
      <c r="M35" s="7">
        <f>VLOOKUP($A35,score!$B$7:$AD$56,15,0)</f>
        <v>4</v>
      </c>
      <c r="N35" s="7">
        <f>VLOOKUP($A35,score!$B$7:$AD$56,16,0)</f>
        <v>6</v>
      </c>
      <c r="O35" s="7">
        <f>VLOOKUP($A35,score!$B$7:$AD$56,17,0)</f>
        <v>4</v>
      </c>
      <c r="P35" s="7">
        <f>VLOOKUP($A35,score!$B$7:$AD$56,18,0)</f>
        <v>4</v>
      </c>
      <c r="Q35" s="7">
        <f>VLOOKUP($A35,score!$B$7:$AD$56,19,0)</f>
        <v>4</v>
      </c>
      <c r="R35" s="7">
        <f>VLOOKUP($A35,score!$B$7:$AD$56,20,0)</f>
        <v>4</v>
      </c>
      <c r="S35" s="7">
        <f>VLOOKUP($A35,score!$B$7:$AD$56,21,0)</f>
        <v>4</v>
      </c>
      <c r="T35" s="7">
        <f>VLOOKUP($A35,score!$B$7:$AD$56,22,0)</f>
        <v>4</v>
      </c>
      <c r="U35" s="7">
        <f>VLOOKUP($A35,score!$B$7:$AD$56,23,0)</f>
        <v>6</v>
      </c>
      <c r="V35" s="7">
        <f>VLOOKUP($A35,score!$B$7:$AD$56,24,0)</f>
        <v>3</v>
      </c>
      <c r="W35" s="31">
        <f>VLOOKUP($A35,score!$B$7:$AD$56,25,0)</f>
        <v>79</v>
      </c>
      <c r="X35" s="10">
        <f>VLOOKUP($A35,score!$B$7:$AD$37,26,0)</f>
        <v>79.000001100000006</v>
      </c>
      <c r="Y35" s="10">
        <f>VLOOKUP($A35,score!$B$7:$AD$37,27,0)</f>
        <v>32.200000000000003</v>
      </c>
      <c r="Z35" s="11">
        <f>VLOOKUP($A35,score!$B$7:$AD$37,28,0)</f>
        <v>62.9</v>
      </c>
      <c r="AA35" s="10">
        <f>VLOOKUP($A35,score!$B$7:$AD$37,29,0)</f>
        <v>62.900001099999997</v>
      </c>
    </row>
    <row r="36" spans="1:27" ht="15" customHeight="1" x14ac:dyDescent="0.4">
      <c r="A36" s="2">
        <v>30</v>
      </c>
      <c r="B36" s="54">
        <f>VLOOKUP($A36,score!$B$7:$AD$56,3,FALSE)</f>
        <v>29</v>
      </c>
      <c r="C36" s="32" t="str">
        <f>VLOOKUP($A36,score!$B$7:$AD$56,5,FALSE)</f>
        <v>GAL GRUDNIK</v>
      </c>
      <c r="D36" s="19">
        <f>VLOOKUP($A36,score!$B$7:$AD$56,6,0)</f>
        <v>2</v>
      </c>
      <c r="E36" s="7">
        <f>VLOOKUP($A36,score!$B$7:$AD$56,7,0)</f>
        <v>4</v>
      </c>
      <c r="F36" s="7">
        <f>VLOOKUP($A36,score!$B$7:$AD$56,8,0)</f>
        <v>3</v>
      </c>
      <c r="G36" s="7">
        <f>VLOOKUP($A36,score!$B$7:$AD$56,9,0)</f>
        <v>4</v>
      </c>
      <c r="H36" s="7">
        <f>VLOOKUP($A36,score!$B$7:$AD$56,10,0)</f>
        <v>6</v>
      </c>
      <c r="I36" s="7">
        <f>VLOOKUP($A36,score!$B$7:$AD$56,11,0)</f>
        <v>8</v>
      </c>
      <c r="J36" s="7">
        <f>VLOOKUP($A36,score!$B$7:$AD$56,12,0)</f>
        <v>4</v>
      </c>
      <c r="K36" s="7">
        <f>VLOOKUP($A36,score!$B$7:$AD$56,13,0)</f>
        <v>3</v>
      </c>
      <c r="L36" s="7">
        <f>VLOOKUP($A36,score!$B$7:$AD$56,14,0)</f>
        <v>4</v>
      </c>
      <c r="M36" s="7">
        <f>VLOOKUP($A36,score!$B$7:$AD$56,15,0)</f>
        <v>3</v>
      </c>
      <c r="N36" s="7">
        <f>VLOOKUP($A36,score!$B$7:$AD$56,16,0)</f>
        <v>4</v>
      </c>
      <c r="O36" s="7">
        <f>VLOOKUP($A36,score!$B$7:$AD$56,17,0)</f>
        <v>3</v>
      </c>
      <c r="P36" s="7">
        <f>VLOOKUP($A36,score!$B$7:$AD$56,18,0)</f>
        <v>5</v>
      </c>
      <c r="Q36" s="7">
        <f>VLOOKUP($A36,score!$B$7:$AD$56,19,0)</f>
        <v>5</v>
      </c>
      <c r="R36" s="7">
        <f>VLOOKUP($A36,score!$B$7:$AD$56,20,0)</f>
        <v>5</v>
      </c>
      <c r="S36" s="7">
        <f>VLOOKUP($A36,score!$B$7:$AD$56,21,0)</f>
        <v>7</v>
      </c>
      <c r="T36" s="7">
        <f>VLOOKUP($A36,score!$B$7:$AD$56,22,0)</f>
        <v>3</v>
      </c>
      <c r="U36" s="7">
        <f>VLOOKUP($A36,score!$B$7:$AD$56,23,0)</f>
        <v>5</v>
      </c>
      <c r="V36" s="7">
        <f>VLOOKUP($A36,score!$B$7:$AD$56,24,0)</f>
        <v>3</v>
      </c>
      <c r="W36" s="31">
        <f>VLOOKUP($A36,score!$B$7:$AD$56,25,0)</f>
        <v>79</v>
      </c>
      <c r="X36" s="10">
        <f>VLOOKUP($A36,score!$B$7:$AD$37,26,0)</f>
        <v>79.000003000000007</v>
      </c>
      <c r="Y36" s="10">
        <f>VLOOKUP($A36,score!$B$7:$AD$37,27,0)</f>
        <v>20</v>
      </c>
      <c r="Z36" s="11">
        <f>VLOOKUP($A36,score!$B$7:$AD$37,28,0)</f>
        <v>69</v>
      </c>
      <c r="AA36" s="10">
        <f>VLOOKUP($A36,score!$B$7:$AD$37,29,0)</f>
        <v>69.000003000000007</v>
      </c>
    </row>
    <row r="37" spans="1:27" ht="15" customHeight="1" x14ac:dyDescent="0.4">
      <c r="A37" s="2">
        <v>31</v>
      </c>
      <c r="B37" s="54">
        <f>VLOOKUP($A37,score!$B$7:$AD$56,3,FALSE)</f>
        <v>31</v>
      </c>
      <c r="C37" s="32" t="str">
        <f>VLOOKUP($A37,score!$B$7:$AD$56,5,FALSE)</f>
        <v>ANDREJ PIRNAT</v>
      </c>
      <c r="D37" s="19">
        <f>VLOOKUP($A37,score!$B$7:$AD$56,6,0)</f>
        <v>3</v>
      </c>
      <c r="E37" s="7">
        <f>VLOOKUP($A37,score!$B$7:$AD$56,7,0)</f>
        <v>4</v>
      </c>
      <c r="F37" s="7">
        <f>VLOOKUP($A37,score!$B$7:$AD$56,8,0)</f>
        <v>4</v>
      </c>
      <c r="G37" s="7">
        <f>VLOOKUP($A37,score!$B$7:$AD$56,9,0)</f>
        <v>4</v>
      </c>
      <c r="H37" s="7">
        <f>VLOOKUP($A37,score!$B$7:$AD$56,10,0)</f>
        <v>5</v>
      </c>
      <c r="I37" s="7">
        <f>VLOOKUP($A37,score!$B$7:$AD$56,11,0)</f>
        <v>4</v>
      </c>
      <c r="J37" s="7">
        <f>VLOOKUP($A37,score!$B$7:$AD$56,12,0)</f>
        <v>3</v>
      </c>
      <c r="K37" s="7">
        <f>VLOOKUP($A37,score!$B$7:$AD$56,13,0)</f>
        <v>5</v>
      </c>
      <c r="L37" s="7">
        <f>VLOOKUP($A37,score!$B$7:$AD$56,14,0)</f>
        <v>5</v>
      </c>
      <c r="M37" s="7">
        <f>VLOOKUP($A37,score!$B$7:$AD$56,15,0)</f>
        <v>4</v>
      </c>
      <c r="N37" s="7">
        <f>VLOOKUP($A37,score!$B$7:$AD$56,16,0)</f>
        <v>5</v>
      </c>
      <c r="O37" s="7">
        <f>VLOOKUP($A37,score!$B$7:$AD$56,17,0)</f>
        <v>4</v>
      </c>
      <c r="P37" s="7">
        <f>VLOOKUP($A37,score!$B$7:$AD$56,18,0)</f>
        <v>4</v>
      </c>
      <c r="Q37" s="7">
        <f>VLOOKUP($A37,score!$B$7:$AD$56,19,0)</f>
        <v>4</v>
      </c>
      <c r="R37" s="7">
        <f>VLOOKUP($A37,score!$B$7:$AD$56,20,0)</f>
        <v>5</v>
      </c>
      <c r="S37" s="7">
        <f>VLOOKUP($A37,score!$B$7:$AD$56,21,0)</f>
        <v>6</v>
      </c>
      <c r="T37" s="7">
        <f>VLOOKUP($A37,score!$B$7:$AD$56,22,0)</f>
        <v>4</v>
      </c>
      <c r="U37" s="7">
        <f>VLOOKUP($A37,score!$B$7:$AD$56,23,0)</f>
        <v>7</v>
      </c>
      <c r="V37" s="7">
        <f>VLOOKUP($A37,score!$B$7:$AD$56,24,0)</f>
        <v>3</v>
      </c>
      <c r="W37" s="31">
        <f>VLOOKUP($A37,score!$B$7:$AD$56,25,0)</f>
        <v>80</v>
      </c>
      <c r="X37" s="10" t="e">
        <f>VLOOKUP($A37,score!$B$7:$AD$37,26,0)</f>
        <v>#N/A</v>
      </c>
      <c r="Y37" s="10" t="e">
        <f>VLOOKUP($A37,score!$B$7:$AD$37,27,0)</f>
        <v>#N/A</v>
      </c>
      <c r="Z37" s="11" t="e">
        <f>VLOOKUP($A37,score!$B$7:$AD$37,28,0)</f>
        <v>#N/A</v>
      </c>
      <c r="AA37" s="10" t="e">
        <f>VLOOKUP($A37,score!$B$7:$AD$37,29,0)</f>
        <v>#N/A</v>
      </c>
    </row>
    <row r="38" spans="1:27" ht="15" customHeight="1" x14ac:dyDescent="0.4">
      <c r="A38" s="2">
        <v>32</v>
      </c>
      <c r="B38" s="26">
        <f>VLOOKUP($A38,score!$B$7:$AD$56,3,FALSE)</f>
        <v>32</v>
      </c>
      <c r="C38" s="27" t="str">
        <f>VLOOKUP($A38,score!$B$7:$AD$56,5,FALSE)</f>
        <v>NIKA ZALAZNIK</v>
      </c>
      <c r="D38" s="19">
        <f>VLOOKUP($A38,score!$B$7:$AD$56,6,0)</f>
        <v>8</v>
      </c>
      <c r="E38" s="7">
        <f>VLOOKUP($A38,score!$B$7:$AD$56,7,0)</f>
        <v>5</v>
      </c>
      <c r="F38" s="7">
        <f>VLOOKUP($A38,score!$B$7:$AD$56,8,0)</f>
        <v>5</v>
      </c>
      <c r="G38" s="7">
        <f>VLOOKUP($A38,score!$B$7:$AD$56,9,0)</f>
        <v>3</v>
      </c>
      <c r="H38" s="7">
        <f>VLOOKUP($A38,score!$B$7:$AD$56,10,0)</f>
        <v>5</v>
      </c>
      <c r="I38" s="7">
        <f>VLOOKUP($A38,score!$B$7:$AD$56,11,0)</f>
        <v>4</v>
      </c>
      <c r="J38" s="7">
        <f>VLOOKUP($A38,score!$B$7:$AD$56,12,0)</f>
        <v>5</v>
      </c>
      <c r="K38" s="7">
        <f>VLOOKUP($A38,score!$B$7:$AD$56,13,0)</f>
        <v>4</v>
      </c>
      <c r="L38" s="7">
        <f>VLOOKUP($A38,score!$B$7:$AD$56,14,0)</f>
        <v>7</v>
      </c>
      <c r="M38" s="7">
        <f>VLOOKUP($A38,score!$B$7:$AD$56,15,0)</f>
        <v>3</v>
      </c>
      <c r="N38" s="7">
        <f>VLOOKUP($A38,score!$B$7:$AD$56,16,0)</f>
        <v>6</v>
      </c>
      <c r="O38" s="7">
        <f>VLOOKUP($A38,score!$B$7:$AD$56,17,0)</f>
        <v>4</v>
      </c>
      <c r="P38" s="7">
        <f>VLOOKUP($A38,score!$B$7:$AD$56,18,0)</f>
        <v>4</v>
      </c>
      <c r="Q38" s="7">
        <f>VLOOKUP($A38,score!$B$7:$AD$56,19,0)</f>
        <v>6</v>
      </c>
      <c r="R38" s="7">
        <f>VLOOKUP($A38,score!$B$7:$AD$56,20,0)</f>
        <v>5</v>
      </c>
      <c r="S38" s="7">
        <f>VLOOKUP($A38,score!$B$7:$AD$56,21,0)</f>
        <v>5</v>
      </c>
      <c r="T38" s="7">
        <f>VLOOKUP($A38,score!$B$7:$AD$56,22,0)</f>
        <v>4</v>
      </c>
      <c r="U38" s="7">
        <f>VLOOKUP($A38,score!$B$7:$AD$56,23,0)</f>
        <v>5</v>
      </c>
      <c r="V38" s="7">
        <f>VLOOKUP($A38,score!$B$7:$AD$56,24,0)</f>
        <v>2</v>
      </c>
      <c r="W38" s="20">
        <f>VLOOKUP($A38,score!$B$7:$AD$56,25,0)</f>
        <v>82</v>
      </c>
      <c r="X38" s="64"/>
      <c r="Y38" s="64"/>
      <c r="Z38" s="67"/>
      <c r="AA38" s="64"/>
    </row>
    <row r="39" spans="1:27" ht="15" customHeight="1" x14ac:dyDescent="0.4">
      <c r="A39" s="2">
        <v>33</v>
      </c>
      <c r="B39" s="26">
        <f>VLOOKUP($A39,score!$B$7:$AD$56,3,FALSE)</f>
        <v>33</v>
      </c>
      <c r="C39" s="27" t="str">
        <f>VLOOKUP($A39,score!$B$7:$AD$56,5,FALSE)</f>
        <v>MIRJANA BENEDIK</v>
      </c>
      <c r="D39" s="19">
        <f>VLOOKUP($A39,score!$B$7:$AD$56,6,0)</f>
        <v>1</v>
      </c>
      <c r="E39" s="7">
        <f>VLOOKUP($A39,score!$B$7:$AD$56,7,0)</f>
        <v>6</v>
      </c>
      <c r="F39" s="7">
        <f>VLOOKUP($A39,score!$B$7:$AD$56,8,0)</f>
        <v>4</v>
      </c>
      <c r="G39" s="7">
        <f>VLOOKUP($A39,score!$B$7:$AD$56,9,0)</f>
        <v>5</v>
      </c>
      <c r="H39" s="7">
        <f>VLOOKUP($A39,score!$B$7:$AD$56,10,0)</f>
        <v>5</v>
      </c>
      <c r="I39" s="7">
        <f>VLOOKUP($A39,score!$B$7:$AD$56,11,0)</f>
        <v>6</v>
      </c>
      <c r="J39" s="7">
        <f>VLOOKUP($A39,score!$B$7:$AD$56,12,0)</f>
        <v>6</v>
      </c>
      <c r="K39" s="7">
        <f>VLOOKUP($A39,score!$B$7:$AD$56,13,0)</f>
        <v>5</v>
      </c>
      <c r="L39" s="7">
        <f>VLOOKUP($A39,score!$B$7:$AD$56,14,0)</f>
        <v>5</v>
      </c>
      <c r="M39" s="7">
        <f>VLOOKUP($A39,score!$B$7:$AD$56,15,0)</f>
        <v>4</v>
      </c>
      <c r="N39" s="7">
        <f>VLOOKUP($A39,score!$B$7:$AD$56,16,0)</f>
        <v>5</v>
      </c>
      <c r="O39" s="7">
        <f>VLOOKUP($A39,score!$B$7:$AD$56,17,0)</f>
        <v>3</v>
      </c>
      <c r="P39" s="7">
        <f>VLOOKUP($A39,score!$B$7:$AD$56,18,0)</f>
        <v>3</v>
      </c>
      <c r="Q39" s="7">
        <f>VLOOKUP($A39,score!$B$7:$AD$56,19,0)</f>
        <v>5</v>
      </c>
      <c r="R39" s="7">
        <f>VLOOKUP($A39,score!$B$7:$AD$56,20,0)</f>
        <v>4</v>
      </c>
      <c r="S39" s="7">
        <f>VLOOKUP($A39,score!$B$7:$AD$56,21,0)</f>
        <v>5</v>
      </c>
      <c r="T39" s="7">
        <f>VLOOKUP($A39,score!$B$7:$AD$56,22,0)</f>
        <v>4</v>
      </c>
      <c r="U39" s="7">
        <f>VLOOKUP($A39,score!$B$7:$AD$56,23,0)</f>
        <v>6</v>
      </c>
      <c r="V39" s="7">
        <f>VLOOKUP($A39,score!$B$7:$AD$56,24,0)</f>
        <v>4</v>
      </c>
      <c r="W39" s="20">
        <f>VLOOKUP($A39,score!$B$7:$AD$56,25,0)</f>
        <v>85</v>
      </c>
      <c r="X39" s="64"/>
      <c r="Y39" s="64"/>
      <c r="Z39" s="67"/>
      <c r="AA39" s="64"/>
    </row>
    <row r="40" spans="1:27" ht="15" customHeight="1" x14ac:dyDescent="0.4">
      <c r="A40" s="2">
        <v>34</v>
      </c>
      <c r="B40" s="26">
        <f>VLOOKUP($A40,score!$B$7:$AD$56,3,FALSE)</f>
        <v>34</v>
      </c>
      <c r="C40" s="27" t="str">
        <f>VLOOKUP($A40,score!$B$7:$AD$56,5,FALSE)</f>
        <v>GEERT MEIRE</v>
      </c>
      <c r="D40" s="19">
        <f>VLOOKUP($A40,score!$B$7:$AD$56,6,0)</f>
        <v>1</v>
      </c>
      <c r="E40" s="7">
        <f>VLOOKUP($A40,score!$B$7:$AD$56,7,0)</f>
        <v>5</v>
      </c>
      <c r="F40" s="7">
        <f>VLOOKUP($A40,score!$B$7:$AD$56,8,0)</f>
        <v>4</v>
      </c>
      <c r="G40" s="7">
        <f>VLOOKUP($A40,score!$B$7:$AD$56,9,0)</f>
        <v>4</v>
      </c>
      <c r="H40" s="7">
        <f>VLOOKUP($A40,score!$B$7:$AD$56,10,0)</f>
        <v>5</v>
      </c>
      <c r="I40" s="7">
        <f>VLOOKUP($A40,score!$B$7:$AD$56,11,0)</f>
        <v>6</v>
      </c>
      <c r="J40" s="7">
        <f>VLOOKUP($A40,score!$B$7:$AD$56,12,0)</f>
        <v>5</v>
      </c>
      <c r="K40" s="7">
        <f>VLOOKUP($A40,score!$B$7:$AD$56,13,0)</f>
        <v>6</v>
      </c>
      <c r="L40" s="7">
        <f>VLOOKUP($A40,score!$B$7:$AD$56,14,0)</f>
        <v>7</v>
      </c>
      <c r="M40" s="7">
        <f>VLOOKUP($A40,score!$B$7:$AD$56,15,0)</f>
        <v>4</v>
      </c>
      <c r="N40" s="7">
        <f>VLOOKUP($A40,score!$B$7:$AD$56,16,0)</f>
        <v>5</v>
      </c>
      <c r="O40" s="7">
        <f>VLOOKUP($A40,score!$B$7:$AD$56,17,0)</f>
        <v>5</v>
      </c>
      <c r="P40" s="7">
        <f>VLOOKUP($A40,score!$B$7:$AD$56,18,0)</f>
        <v>4</v>
      </c>
      <c r="Q40" s="7">
        <f>VLOOKUP($A40,score!$B$7:$AD$56,19,0)</f>
        <v>4</v>
      </c>
      <c r="R40" s="7">
        <f>VLOOKUP($A40,score!$B$7:$AD$56,20,0)</f>
        <v>5</v>
      </c>
      <c r="S40" s="7">
        <f>VLOOKUP($A40,score!$B$7:$AD$56,21,0)</f>
        <v>5</v>
      </c>
      <c r="T40" s="7">
        <f>VLOOKUP($A40,score!$B$7:$AD$56,22,0)</f>
        <v>4</v>
      </c>
      <c r="U40" s="7">
        <f>VLOOKUP($A40,score!$B$7:$AD$56,23,0)</f>
        <v>4</v>
      </c>
      <c r="V40" s="7">
        <f>VLOOKUP($A40,score!$B$7:$AD$56,24,0)</f>
        <v>4</v>
      </c>
      <c r="W40" s="20">
        <f>VLOOKUP($A40,score!$B$7:$AD$56,25,0)</f>
        <v>86</v>
      </c>
      <c r="X40" s="64"/>
      <c r="Y40" s="64"/>
      <c r="Z40" s="67"/>
      <c r="AA40" s="64"/>
    </row>
    <row r="41" spans="1:27" ht="15" customHeight="1" x14ac:dyDescent="0.4">
      <c r="A41" s="2">
        <v>35</v>
      </c>
      <c r="B41" s="26">
        <f>VLOOKUP($A41,score!$B$7:$AD$56,3,FALSE)</f>
        <v>35</v>
      </c>
      <c r="C41" s="27" t="str">
        <f>VLOOKUP($A41,score!$B$7:$AD$56,5,FALSE)</f>
        <v>BOJAN ZUPANČIČ</v>
      </c>
      <c r="D41" s="19">
        <f>VLOOKUP($A41,score!$B$7:$AD$56,6,0)</f>
        <v>1</v>
      </c>
      <c r="E41" s="7">
        <f>VLOOKUP($A41,score!$B$7:$AD$56,7,0)</f>
        <v>5</v>
      </c>
      <c r="F41" s="7">
        <f>VLOOKUP($A41,score!$B$7:$AD$56,8,0)</f>
        <v>5</v>
      </c>
      <c r="G41" s="7">
        <f>VLOOKUP($A41,score!$B$7:$AD$56,9,0)</f>
        <v>4</v>
      </c>
      <c r="H41" s="7">
        <f>VLOOKUP($A41,score!$B$7:$AD$56,10,0)</f>
        <v>5</v>
      </c>
      <c r="I41" s="7">
        <f>VLOOKUP($A41,score!$B$7:$AD$56,11,0)</f>
        <v>8</v>
      </c>
      <c r="J41" s="7">
        <f>VLOOKUP($A41,score!$B$7:$AD$56,12,0)</f>
        <v>5</v>
      </c>
      <c r="K41" s="7">
        <f>VLOOKUP($A41,score!$B$7:$AD$56,13,0)</f>
        <v>4</v>
      </c>
      <c r="L41" s="7">
        <f>VLOOKUP($A41,score!$B$7:$AD$56,14,0)</f>
        <v>5</v>
      </c>
      <c r="M41" s="7">
        <f>VLOOKUP($A41,score!$B$7:$AD$56,15,0)</f>
        <v>4</v>
      </c>
      <c r="N41" s="7">
        <f>VLOOKUP($A41,score!$B$7:$AD$56,16,0)</f>
        <v>4</v>
      </c>
      <c r="O41" s="7">
        <f>VLOOKUP($A41,score!$B$7:$AD$56,17,0)</f>
        <v>4</v>
      </c>
      <c r="P41" s="7">
        <f>VLOOKUP($A41,score!$B$7:$AD$56,18,0)</f>
        <v>5</v>
      </c>
      <c r="Q41" s="7">
        <f>VLOOKUP($A41,score!$B$7:$AD$56,19,0)</f>
        <v>4</v>
      </c>
      <c r="R41" s="7">
        <f>VLOOKUP($A41,score!$B$7:$AD$56,20,0)</f>
        <v>9</v>
      </c>
      <c r="S41" s="7">
        <f>VLOOKUP($A41,score!$B$7:$AD$56,21,0)</f>
        <v>4</v>
      </c>
      <c r="T41" s="7">
        <f>VLOOKUP($A41,score!$B$7:$AD$56,22,0)</f>
        <v>4</v>
      </c>
      <c r="U41" s="7">
        <f>VLOOKUP($A41,score!$B$7:$AD$56,23,0)</f>
        <v>5</v>
      </c>
      <c r="V41" s="7">
        <f>VLOOKUP($A41,score!$B$7:$AD$56,24,0)</f>
        <v>3</v>
      </c>
      <c r="W41" s="20">
        <f>VLOOKUP($A41,score!$B$7:$AD$56,25,0)</f>
        <v>87</v>
      </c>
      <c r="X41" s="64"/>
      <c r="Y41" s="64"/>
      <c r="Z41" s="67"/>
      <c r="AA41" s="64"/>
    </row>
    <row r="42" spans="1:27" ht="15" customHeight="1" x14ac:dyDescent="0.4">
      <c r="A42" s="2">
        <v>36</v>
      </c>
      <c r="B42" s="26">
        <f>VLOOKUP($A42,score!$B$7:$AD$56,3,FALSE)</f>
        <v>36</v>
      </c>
      <c r="C42" s="27" t="str">
        <f>VLOOKUP($A42,score!$B$7:$AD$56,5,FALSE)</f>
        <v>BOJAN HRIBAR</v>
      </c>
      <c r="D42" s="19">
        <f>VLOOKUP($A42,score!$B$7:$AD$56,6,0)</f>
        <v>1</v>
      </c>
      <c r="E42" s="7">
        <f>VLOOKUP($A42,score!$B$7:$AD$56,7,0)</f>
        <v>6</v>
      </c>
      <c r="F42" s="7">
        <f>VLOOKUP($A42,score!$B$7:$AD$56,8,0)</f>
        <v>6</v>
      </c>
      <c r="G42" s="7">
        <f>VLOOKUP($A42,score!$B$7:$AD$56,9,0)</f>
        <v>4</v>
      </c>
      <c r="H42" s="7">
        <f>VLOOKUP($A42,score!$B$7:$AD$56,10,0)</f>
        <v>6</v>
      </c>
      <c r="I42" s="7">
        <f>VLOOKUP($A42,score!$B$7:$AD$56,11,0)</f>
        <v>6</v>
      </c>
      <c r="J42" s="7">
        <f>VLOOKUP($A42,score!$B$7:$AD$56,12,0)</f>
        <v>5</v>
      </c>
      <c r="K42" s="7">
        <f>VLOOKUP($A42,score!$B$7:$AD$56,13,0)</f>
        <v>5</v>
      </c>
      <c r="L42" s="7">
        <f>VLOOKUP($A42,score!$B$7:$AD$56,14,0)</f>
        <v>4</v>
      </c>
      <c r="M42" s="7">
        <f>VLOOKUP($A42,score!$B$7:$AD$56,15,0)</f>
        <v>3</v>
      </c>
      <c r="N42" s="7">
        <f>VLOOKUP($A42,score!$B$7:$AD$56,16,0)</f>
        <v>9</v>
      </c>
      <c r="O42" s="7">
        <f>VLOOKUP($A42,score!$B$7:$AD$56,17,0)</f>
        <v>4</v>
      </c>
      <c r="P42" s="7">
        <f>VLOOKUP($A42,score!$B$7:$AD$56,18,0)</f>
        <v>5</v>
      </c>
      <c r="Q42" s="7">
        <f>VLOOKUP($A42,score!$B$7:$AD$56,19,0)</f>
        <v>5</v>
      </c>
      <c r="R42" s="7">
        <f>VLOOKUP($A42,score!$B$7:$AD$56,20,0)</f>
        <v>5</v>
      </c>
      <c r="S42" s="7">
        <f>VLOOKUP($A42,score!$B$7:$AD$56,21,0)</f>
        <v>4</v>
      </c>
      <c r="T42" s="7">
        <f>VLOOKUP($A42,score!$B$7:$AD$56,22,0)</f>
        <v>4</v>
      </c>
      <c r="U42" s="7">
        <f>VLOOKUP($A42,score!$B$7:$AD$56,23,0)</f>
        <v>4</v>
      </c>
      <c r="V42" s="7">
        <f>VLOOKUP($A42,score!$B$7:$AD$56,24,0)</f>
        <v>3</v>
      </c>
      <c r="W42" s="20">
        <f>VLOOKUP($A42,score!$B$7:$AD$56,25,0)</f>
        <v>88</v>
      </c>
      <c r="X42" s="64"/>
      <c r="Y42" s="64"/>
      <c r="Z42" s="67"/>
      <c r="AA42" s="64"/>
    </row>
    <row r="43" spans="1:27" ht="15" customHeight="1" x14ac:dyDescent="0.4">
      <c r="A43" s="2">
        <v>37</v>
      </c>
      <c r="B43" s="26">
        <f>VLOOKUP($A43,score!$B$7:$AD$56,3,FALSE)</f>
        <v>36</v>
      </c>
      <c r="C43" s="27" t="str">
        <f>VLOOKUP($A43,score!$B$7:$AD$56,5,FALSE)</f>
        <v>TOMAŽ ANDOLŠEK</v>
      </c>
      <c r="D43" s="19">
        <f>VLOOKUP($A43,score!$B$7:$AD$56,6,0)</f>
        <v>1</v>
      </c>
      <c r="E43" s="7">
        <f>VLOOKUP($A43,score!$B$7:$AD$56,7,0)</f>
        <v>4</v>
      </c>
      <c r="F43" s="7">
        <f>VLOOKUP($A43,score!$B$7:$AD$56,8,0)</f>
        <v>3</v>
      </c>
      <c r="G43" s="7">
        <f>VLOOKUP($A43,score!$B$7:$AD$56,9,0)</f>
        <v>3</v>
      </c>
      <c r="H43" s="7">
        <f>VLOOKUP($A43,score!$B$7:$AD$56,10,0)</f>
        <v>5</v>
      </c>
      <c r="I43" s="7">
        <f>VLOOKUP($A43,score!$B$7:$AD$56,11,0)</f>
        <v>7</v>
      </c>
      <c r="J43" s="7">
        <f>VLOOKUP($A43,score!$B$7:$AD$56,12,0)</f>
        <v>4</v>
      </c>
      <c r="K43" s="7">
        <f>VLOOKUP($A43,score!$B$7:$AD$56,13,0)</f>
        <v>5</v>
      </c>
      <c r="L43" s="7">
        <f>VLOOKUP($A43,score!$B$7:$AD$56,14,0)</f>
        <v>5</v>
      </c>
      <c r="M43" s="7">
        <f>VLOOKUP($A43,score!$B$7:$AD$56,15,0)</f>
        <v>4</v>
      </c>
      <c r="N43" s="7">
        <f>VLOOKUP($A43,score!$B$7:$AD$56,16,0)</f>
        <v>5</v>
      </c>
      <c r="O43" s="7">
        <f>VLOOKUP($A43,score!$B$7:$AD$56,17,0)</f>
        <v>5</v>
      </c>
      <c r="P43" s="7">
        <f>VLOOKUP($A43,score!$B$7:$AD$56,18,0)</f>
        <v>9</v>
      </c>
      <c r="Q43" s="7">
        <f>VLOOKUP($A43,score!$B$7:$AD$56,19,0)</f>
        <v>5</v>
      </c>
      <c r="R43" s="7">
        <f>VLOOKUP($A43,score!$B$7:$AD$56,20,0)</f>
        <v>4</v>
      </c>
      <c r="S43" s="7">
        <f>VLOOKUP($A43,score!$B$7:$AD$56,21,0)</f>
        <v>9</v>
      </c>
      <c r="T43" s="7">
        <f>VLOOKUP($A43,score!$B$7:$AD$56,22,0)</f>
        <v>3</v>
      </c>
      <c r="U43" s="7">
        <f>VLOOKUP($A43,score!$B$7:$AD$56,23,0)</f>
        <v>5</v>
      </c>
      <c r="V43" s="7">
        <f>VLOOKUP($A43,score!$B$7:$AD$56,24,0)</f>
        <v>3</v>
      </c>
      <c r="W43" s="20">
        <f>VLOOKUP($A43,score!$B$7:$AD$56,25,0)</f>
        <v>88</v>
      </c>
      <c r="X43" s="64"/>
      <c r="Y43" s="64"/>
      <c r="Z43" s="67"/>
      <c r="AA43" s="64"/>
    </row>
    <row r="44" spans="1:27" ht="15" customHeight="1" x14ac:dyDescent="0.4">
      <c r="A44" s="2">
        <v>38</v>
      </c>
      <c r="B44" s="26">
        <f>VLOOKUP($A44,score!$B$7:$AD$56,3,FALSE)</f>
        <v>38</v>
      </c>
      <c r="C44" s="27" t="str">
        <f>VLOOKUP($A44,score!$B$7:$AD$56,5,FALSE)</f>
        <v>SIMON ŽGAVEC</v>
      </c>
      <c r="D44" s="19">
        <f>VLOOKUP($A44,score!$B$7:$AD$56,6,0)</f>
        <v>5</v>
      </c>
      <c r="E44" s="7">
        <f>VLOOKUP($A44,score!$B$7:$AD$56,7,0)</f>
        <v>5</v>
      </c>
      <c r="F44" s="7">
        <f>VLOOKUP($A44,score!$B$7:$AD$56,8,0)</f>
        <v>4</v>
      </c>
      <c r="G44" s="7">
        <f>VLOOKUP($A44,score!$B$7:$AD$56,9,0)</f>
        <v>5</v>
      </c>
      <c r="H44" s="7">
        <f>VLOOKUP($A44,score!$B$7:$AD$56,10,0)</f>
        <v>6</v>
      </c>
      <c r="I44" s="7">
        <f>VLOOKUP($A44,score!$B$7:$AD$56,11,0)</f>
        <v>7</v>
      </c>
      <c r="J44" s="7">
        <f>VLOOKUP($A44,score!$B$7:$AD$56,12,0)</f>
        <v>5</v>
      </c>
      <c r="K44" s="7">
        <f>VLOOKUP($A44,score!$B$7:$AD$56,13,0)</f>
        <v>5</v>
      </c>
      <c r="L44" s="7">
        <f>VLOOKUP($A44,score!$B$7:$AD$56,14,0)</f>
        <v>6</v>
      </c>
      <c r="M44" s="7">
        <f>VLOOKUP($A44,score!$B$7:$AD$56,15,0)</f>
        <v>4</v>
      </c>
      <c r="N44" s="7">
        <f>VLOOKUP($A44,score!$B$7:$AD$56,16,0)</f>
        <v>5</v>
      </c>
      <c r="O44" s="7">
        <f>VLOOKUP($A44,score!$B$7:$AD$56,17,0)</f>
        <v>4</v>
      </c>
      <c r="P44" s="7">
        <f>VLOOKUP($A44,score!$B$7:$AD$56,18,0)</f>
        <v>4</v>
      </c>
      <c r="Q44" s="7">
        <f>VLOOKUP($A44,score!$B$7:$AD$56,19,0)</f>
        <v>6</v>
      </c>
      <c r="R44" s="7">
        <f>VLOOKUP($A44,score!$B$7:$AD$56,20,0)</f>
        <v>6</v>
      </c>
      <c r="S44" s="7">
        <f>VLOOKUP($A44,score!$B$7:$AD$56,21,0)</f>
        <v>6</v>
      </c>
      <c r="T44" s="7">
        <f>VLOOKUP($A44,score!$B$7:$AD$56,22,0)</f>
        <v>4</v>
      </c>
      <c r="U44" s="7">
        <f>VLOOKUP($A44,score!$B$7:$AD$56,23,0)</f>
        <v>4</v>
      </c>
      <c r="V44" s="7">
        <f>VLOOKUP($A44,score!$B$7:$AD$56,24,0)</f>
        <v>3</v>
      </c>
      <c r="W44" s="20">
        <f>VLOOKUP($A44,score!$B$7:$AD$56,25,0)</f>
        <v>89</v>
      </c>
      <c r="X44" s="64"/>
      <c r="Y44" s="64"/>
      <c r="Z44" s="67"/>
      <c r="AA44" s="64"/>
    </row>
    <row r="45" spans="1:27" ht="15" customHeight="1" x14ac:dyDescent="0.4">
      <c r="A45" s="2">
        <v>39</v>
      </c>
      <c r="B45" s="26">
        <f>VLOOKUP($A45,score!$B$7:$AD$56,3,FALSE)</f>
        <v>39</v>
      </c>
      <c r="C45" s="27" t="str">
        <f>VLOOKUP($A45,score!$B$7:$AD$56,5,FALSE)</f>
        <v>BLAŽ MERTELJ</v>
      </c>
      <c r="D45" s="19">
        <f>VLOOKUP($A45,score!$B$7:$AD$56,6,0)</f>
        <v>2</v>
      </c>
      <c r="E45" s="7">
        <f>VLOOKUP($A45,score!$B$7:$AD$56,7,0)</f>
        <v>5</v>
      </c>
      <c r="F45" s="7">
        <f>VLOOKUP($A45,score!$B$7:$AD$56,8,0)</f>
        <v>4</v>
      </c>
      <c r="G45" s="7">
        <f>VLOOKUP($A45,score!$B$7:$AD$56,9,0)</f>
        <v>3</v>
      </c>
      <c r="H45" s="7">
        <f>VLOOKUP($A45,score!$B$7:$AD$56,10,0)</f>
        <v>6</v>
      </c>
      <c r="I45" s="7">
        <f>VLOOKUP($A45,score!$B$7:$AD$56,11,0)</f>
        <v>7</v>
      </c>
      <c r="J45" s="7">
        <f>VLOOKUP($A45,score!$B$7:$AD$56,12,0)</f>
        <v>5</v>
      </c>
      <c r="K45" s="7">
        <f>VLOOKUP($A45,score!$B$7:$AD$56,13,0)</f>
        <v>5</v>
      </c>
      <c r="L45" s="7">
        <f>VLOOKUP($A45,score!$B$7:$AD$56,14,0)</f>
        <v>6</v>
      </c>
      <c r="M45" s="7">
        <f>VLOOKUP($A45,score!$B$7:$AD$56,15,0)</f>
        <v>4</v>
      </c>
      <c r="N45" s="7">
        <f>VLOOKUP($A45,score!$B$7:$AD$56,16,0)</f>
        <v>5</v>
      </c>
      <c r="O45" s="7">
        <f>VLOOKUP($A45,score!$B$7:$AD$56,17,0)</f>
        <v>5</v>
      </c>
      <c r="P45" s="7">
        <f>VLOOKUP($A45,score!$B$7:$AD$56,18,0)</f>
        <v>4</v>
      </c>
      <c r="Q45" s="7">
        <f>VLOOKUP($A45,score!$B$7:$AD$56,19,0)</f>
        <v>6</v>
      </c>
      <c r="R45" s="7">
        <f>VLOOKUP($A45,score!$B$7:$AD$56,20,0)</f>
        <v>6</v>
      </c>
      <c r="S45" s="7">
        <f>VLOOKUP($A45,score!$B$7:$AD$56,21,0)</f>
        <v>5</v>
      </c>
      <c r="T45" s="7">
        <f>VLOOKUP($A45,score!$B$7:$AD$56,22,0)</f>
        <v>4</v>
      </c>
      <c r="U45" s="7">
        <f>VLOOKUP($A45,score!$B$7:$AD$56,23,0)</f>
        <v>9</v>
      </c>
      <c r="V45" s="7">
        <f>VLOOKUP($A45,score!$B$7:$AD$56,24,0)</f>
        <v>4</v>
      </c>
      <c r="W45" s="20">
        <f>VLOOKUP($A45,score!$B$7:$AD$56,25,0)</f>
        <v>93</v>
      </c>
      <c r="X45" s="64"/>
      <c r="Y45" s="64"/>
      <c r="Z45" s="67"/>
      <c r="AA45" s="64"/>
    </row>
    <row r="46" spans="1:27" ht="15" customHeight="1" x14ac:dyDescent="0.4">
      <c r="A46" s="2">
        <v>40</v>
      </c>
      <c r="B46" s="26">
        <f>VLOOKUP($A46,score!$B$7:$AD$56,3,FALSE)</f>
        <v>40</v>
      </c>
      <c r="C46" s="27" t="str">
        <f>VLOOKUP($A46,score!$B$7:$AD$56,5,FALSE)</f>
        <v>TONE GLAVAN</v>
      </c>
      <c r="D46" s="19">
        <f>VLOOKUP($A46,score!$B$7:$AD$56,6,0)</f>
        <v>1</v>
      </c>
      <c r="E46" s="7">
        <f>VLOOKUP($A46,score!$B$7:$AD$56,7,0)</f>
        <v>8</v>
      </c>
      <c r="F46" s="7">
        <f>VLOOKUP($A46,score!$B$7:$AD$56,8,0)</f>
        <v>5</v>
      </c>
      <c r="G46" s="7">
        <f>VLOOKUP($A46,score!$B$7:$AD$56,9,0)</f>
        <v>4</v>
      </c>
      <c r="H46" s="7">
        <f>VLOOKUP($A46,score!$B$7:$AD$56,10,0)</f>
        <v>5</v>
      </c>
      <c r="I46" s="7">
        <f>VLOOKUP($A46,score!$B$7:$AD$56,11,0)</f>
        <v>6</v>
      </c>
      <c r="J46" s="7">
        <f>VLOOKUP($A46,score!$B$7:$AD$56,12,0)</f>
        <v>5</v>
      </c>
      <c r="K46" s="7">
        <f>VLOOKUP($A46,score!$B$7:$AD$56,13,0)</f>
        <v>4</v>
      </c>
      <c r="L46" s="7">
        <f>VLOOKUP($A46,score!$B$7:$AD$56,14,0)</f>
        <v>6</v>
      </c>
      <c r="M46" s="7">
        <f>VLOOKUP($A46,score!$B$7:$AD$56,15,0)</f>
        <v>4</v>
      </c>
      <c r="N46" s="7">
        <f>VLOOKUP($A46,score!$B$7:$AD$56,16,0)</f>
        <v>5</v>
      </c>
      <c r="O46" s="7">
        <f>VLOOKUP($A46,score!$B$7:$AD$56,17,0)</f>
        <v>4</v>
      </c>
      <c r="P46" s="7">
        <f>VLOOKUP($A46,score!$B$7:$AD$56,18,0)</f>
        <v>6</v>
      </c>
      <c r="Q46" s="7">
        <f>VLOOKUP($A46,score!$B$7:$AD$56,19,0)</f>
        <v>7</v>
      </c>
      <c r="R46" s="7">
        <f>VLOOKUP($A46,score!$B$7:$AD$56,20,0)</f>
        <v>5</v>
      </c>
      <c r="S46" s="7">
        <f>VLOOKUP($A46,score!$B$7:$AD$56,21,0)</f>
        <v>5</v>
      </c>
      <c r="T46" s="7">
        <f>VLOOKUP($A46,score!$B$7:$AD$56,22,0)</f>
        <v>3</v>
      </c>
      <c r="U46" s="7">
        <f>VLOOKUP($A46,score!$B$7:$AD$56,23,0)</f>
        <v>9</v>
      </c>
      <c r="V46" s="7">
        <f>VLOOKUP($A46,score!$B$7:$AD$56,24,0)</f>
        <v>4</v>
      </c>
      <c r="W46" s="20">
        <f>VLOOKUP($A46,score!$B$7:$AD$56,25,0)</f>
        <v>95</v>
      </c>
      <c r="X46" s="64"/>
      <c r="Y46" s="64"/>
      <c r="Z46" s="67"/>
      <c r="AA46" s="64"/>
    </row>
    <row r="47" spans="1:27" ht="15" customHeight="1" x14ac:dyDescent="0.4">
      <c r="A47" s="2">
        <v>41</v>
      </c>
      <c r="B47" s="26">
        <f>VLOOKUP($A47,score!$B$7:$AD$56,3,FALSE)</f>
        <v>41</v>
      </c>
      <c r="C47" s="27" t="str">
        <f>VLOOKUP($A47,score!$B$7:$AD$56,5,FALSE)</f>
        <v>BORUT KOLŠEK</v>
      </c>
      <c r="D47" s="19">
        <f>VLOOKUP($A47,score!$B$7:$AD$56,6,0)</f>
        <v>1</v>
      </c>
      <c r="E47" s="7">
        <f>VLOOKUP($A47,score!$B$7:$AD$56,7,0)</f>
        <v>7</v>
      </c>
      <c r="F47" s="7">
        <f>VLOOKUP($A47,score!$B$7:$AD$56,8,0)</f>
        <v>4</v>
      </c>
      <c r="G47" s="7">
        <f>VLOOKUP($A47,score!$B$7:$AD$56,9,0)</f>
        <v>4</v>
      </c>
      <c r="H47" s="7">
        <f>VLOOKUP($A47,score!$B$7:$AD$56,10,0)</f>
        <v>5</v>
      </c>
      <c r="I47" s="7">
        <f>VLOOKUP($A47,score!$B$7:$AD$56,11,0)</f>
        <v>7</v>
      </c>
      <c r="J47" s="7">
        <f>VLOOKUP($A47,score!$B$7:$AD$56,12,0)</f>
        <v>8</v>
      </c>
      <c r="K47" s="7">
        <f>VLOOKUP($A47,score!$B$7:$AD$56,13,0)</f>
        <v>5</v>
      </c>
      <c r="L47" s="7">
        <f>VLOOKUP($A47,score!$B$7:$AD$56,14,0)</f>
        <v>7</v>
      </c>
      <c r="M47" s="7">
        <f>VLOOKUP($A47,score!$B$7:$AD$56,15,0)</f>
        <v>4</v>
      </c>
      <c r="N47" s="7">
        <f>VLOOKUP($A47,score!$B$7:$AD$56,16,0)</f>
        <v>7</v>
      </c>
      <c r="O47" s="7">
        <f>VLOOKUP($A47,score!$B$7:$AD$56,17,0)</f>
        <v>3</v>
      </c>
      <c r="P47" s="7">
        <f>VLOOKUP($A47,score!$B$7:$AD$56,18,0)</f>
        <v>4</v>
      </c>
      <c r="Q47" s="7">
        <f>VLOOKUP($A47,score!$B$7:$AD$56,19,0)</f>
        <v>4</v>
      </c>
      <c r="R47" s="7">
        <f>VLOOKUP($A47,score!$B$7:$AD$56,20,0)</f>
        <v>6</v>
      </c>
      <c r="S47" s="7">
        <f>VLOOKUP($A47,score!$B$7:$AD$56,21,0)</f>
        <v>6</v>
      </c>
      <c r="T47" s="7">
        <f>VLOOKUP($A47,score!$B$7:$AD$56,22,0)</f>
        <v>4</v>
      </c>
      <c r="U47" s="7">
        <f>VLOOKUP($A47,score!$B$7:$AD$56,23,0)</f>
        <v>9</v>
      </c>
      <c r="V47" s="7">
        <f>VLOOKUP($A47,score!$B$7:$AD$56,24,0)</f>
        <v>4</v>
      </c>
      <c r="W47" s="20">
        <f>VLOOKUP($A47,score!$B$7:$AD$56,25,0)</f>
        <v>98</v>
      </c>
      <c r="X47" s="64"/>
      <c r="Y47" s="64"/>
      <c r="Z47" s="67"/>
      <c r="AA47" s="64"/>
    </row>
    <row r="48" spans="1:27" ht="15" customHeight="1" x14ac:dyDescent="0.4">
      <c r="A48" s="2">
        <v>42</v>
      </c>
      <c r="B48" s="26">
        <f>VLOOKUP($A48,score!$B$7:$AD$56,3,FALSE)</f>
        <v>42</v>
      </c>
      <c r="C48" s="27" t="str">
        <f>VLOOKUP($A48,score!$B$7:$AD$56,5,FALSE)</f>
        <v>SAŠA BOHINC</v>
      </c>
      <c r="D48" s="19">
        <f>VLOOKUP($A48,score!$B$7:$AD$56,6,0)</f>
        <v>4</v>
      </c>
      <c r="E48" s="7">
        <f>VLOOKUP($A48,score!$B$7:$AD$56,7,0)</f>
        <v>6</v>
      </c>
      <c r="F48" s="7">
        <f>VLOOKUP($A48,score!$B$7:$AD$56,8,0)</f>
        <v>5</v>
      </c>
      <c r="G48" s="7">
        <f>VLOOKUP($A48,score!$B$7:$AD$56,9,0)</f>
        <v>4</v>
      </c>
      <c r="H48" s="7">
        <f>VLOOKUP($A48,score!$B$7:$AD$56,10,0)</f>
        <v>5</v>
      </c>
      <c r="I48" s="7">
        <f>VLOOKUP($A48,score!$B$7:$AD$56,11,0)</f>
        <v>9</v>
      </c>
      <c r="J48" s="7">
        <f>VLOOKUP($A48,score!$B$7:$AD$56,12,0)</f>
        <v>7</v>
      </c>
      <c r="K48" s="7">
        <f>VLOOKUP($A48,score!$B$7:$AD$56,13,0)</f>
        <v>3</v>
      </c>
      <c r="L48" s="7">
        <f>VLOOKUP($A48,score!$B$7:$AD$56,14,0)</f>
        <v>8</v>
      </c>
      <c r="M48" s="7">
        <f>VLOOKUP($A48,score!$B$7:$AD$56,15,0)</f>
        <v>4</v>
      </c>
      <c r="N48" s="7">
        <f>VLOOKUP($A48,score!$B$7:$AD$56,16,0)</f>
        <v>6</v>
      </c>
      <c r="O48" s="7">
        <f>VLOOKUP($A48,score!$B$7:$AD$56,17,0)</f>
        <v>4</v>
      </c>
      <c r="P48" s="7">
        <f>VLOOKUP($A48,score!$B$7:$AD$56,18,0)</f>
        <v>3</v>
      </c>
      <c r="Q48" s="7">
        <f>VLOOKUP($A48,score!$B$7:$AD$56,19,0)</f>
        <v>8</v>
      </c>
      <c r="R48" s="7">
        <f>VLOOKUP($A48,score!$B$7:$AD$56,20,0)</f>
        <v>6</v>
      </c>
      <c r="S48" s="7">
        <f>VLOOKUP($A48,score!$B$7:$AD$56,21,0)</f>
        <v>6</v>
      </c>
      <c r="T48" s="7">
        <f>VLOOKUP($A48,score!$B$7:$AD$56,22,0)</f>
        <v>4</v>
      </c>
      <c r="U48" s="7">
        <f>VLOOKUP($A48,score!$B$7:$AD$56,23,0)</f>
        <v>8</v>
      </c>
      <c r="V48" s="7">
        <f>VLOOKUP($A48,score!$B$7:$AD$56,24,0)</f>
        <v>3</v>
      </c>
      <c r="W48" s="20">
        <f>VLOOKUP($A48,score!$B$7:$AD$56,25,0)</f>
        <v>99</v>
      </c>
      <c r="X48" s="64"/>
      <c r="Y48" s="64"/>
      <c r="Z48" s="67"/>
      <c r="AA48" s="64"/>
    </row>
    <row r="49" spans="1:27" ht="15" customHeight="1" x14ac:dyDescent="0.4">
      <c r="A49" s="2">
        <v>43</v>
      </c>
      <c r="B49" s="26">
        <f>VLOOKUP($A49,score!$B$7:$AD$56,3,FALSE)</f>
        <v>42</v>
      </c>
      <c r="C49" s="27" t="str">
        <f>VLOOKUP($A49,score!$B$7:$AD$56,5,FALSE)</f>
        <v>IZTOK RUS</v>
      </c>
      <c r="D49" s="19">
        <f>VLOOKUP($A49,score!$B$7:$AD$56,6,0)</f>
        <v>1</v>
      </c>
      <c r="E49" s="7">
        <f>VLOOKUP($A49,score!$B$7:$AD$56,7,0)</f>
        <v>6</v>
      </c>
      <c r="F49" s="7">
        <f>VLOOKUP($A49,score!$B$7:$AD$56,8,0)</f>
        <v>5</v>
      </c>
      <c r="G49" s="7">
        <f>VLOOKUP($A49,score!$B$7:$AD$56,9,0)</f>
        <v>3</v>
      </c>
      <c r="H49" s="7">
        <f>VLOOKUP($A49,score!$B$7:$AD$56,10,0)</f>
        <v>9</v>
      </c>
      <c r="I49" s="7">
        <f>VLOOKUP($A49,score!$B$7:$AD$56,11,0)</f>
        <v>7</v>
      </c>
      <c r="J49" s="7">
        <f>VLOOKUP($A49,score!$B$7:$AD$56,12,0)</f>
        <v>5</v>
      </c>
      <c r="K49" s="7">
        <f>VLOOKUP($A49,score!$B$7:$AD$56,13,0)</f>
        <v>4</v>
      </c>
      <c r="L49" s="7">
        <f>VLOOKUP($A49,score!$B$7:$AD$56,14,0)</f>
        <v>9</v>
      </c>
      <c r="M49" s="7">
        <f>VLOOKUP($A49,score!$B$7:$AD$56,15,0)</f>
        <v>5</v>
      </c>
      <c r="N49" s="7">
        <f>VLOOKUP($A49,score!$B$7:$AD$56,16,0)</f>
        <v>6</v>
      </c>
      <c r="O49" s="7">
        <f>VLOOKUP($A49,score!$B$7:$AD$56,17,0)</f>
        <v>4</v>
      </c>
      <c r="P49" s="7">
        <f>VLOOKUP($A49,score!$B$7:$AD$56,18,0)</f>
        <v>4</v>
      </c>
      <c r="Q49" s="7">
        <f>VLOOKUP($A49,score!$B$7:$AD$56,19,0)</f>
        <v>7</v>
      </c>
      <c r="R49" s="7">
        <f>VLOOKUP($A49,score!$B$7:$AD$56,20,0)</f>
        <v>6</v>
      </c>
      <c r="S49" s="7">
        <f>VLOOKUP($A49,score!$B$7:$AD$56,21,0)</f>
        <v>8</v>
      </c>
      <c r="T49" s="7">
        <f>VLOOKUP($A49,score!$B$7:$AD$56,22,0)</f>
        <v>3</v>
      </c>
      <c r="U49" s="7">
        <f>VLOOKUP($A49,score!$B$7:$AD$56,23,0)</f>
        <v>5</v>
      </c>
      <c r="V49" s="7">
        <f>VLOOKUP($A49,score!$B$7:$AD$56,24,0)</f>
        <v>3</v>
      </c>
      <c r="W49" s="20">
        <f>VLOOKUP($A49,score!$B$7:$AD$56,25,0)</f>
        <v>99</v>
      </c>
      <c r="X49" s="64"/>
      <c r="Y49" s="64"/>
      <c r="Z49" s="67"/>
      <c r="AA49" s="64"/>
    </row>
    <row r="50" spans="1:27" ht="15" customHeight="1" x14ac:dyDescent="0.4">
      <c r="A50" s="2">
        <v>44</v>
      </c>
      <c r="B50" s="26">
        <f>VLOOKUP($A50,score!$B$7:$AD$56,3,FALSE)</f>
        <v>44</v>
      </c>
      <c r="C50" s="27" t="str">
        <f>VLOOKUP($A50,score!$B$7:$AD$56,5,FALSE)</f>
        <v>MATEJ PANTNAR</v>
      </c>
      <c r="D50" s="19">
        <f>VLOOKUP($A50,score!$B$7:$AD$56,6,0)</f>
        <v>1</v>
      </c>
      <c r="E50" s="7">
        <f>VLOOKUP($A50,score!$B$7:$AD$56,7,0)</f>
        <v>6</v>
      </c>
      <c r="F50" s="7">
        <f>VLOOKUP($A50,score!$B$7:$AD$56,8,0)</f>
        <v>3</v>
      </c>
      <c r="G50" s="7">
        <f>VLOOKUP($A50,score!$B$7:$AD$56,9,0)</f>
        <v>9</v>
      </c>
      <c r="H50" s="7">
        <f>VLOOKUP($A50,score!$B$7:$AD$56,10,0)</f>
        <v>4</v>
      </c>
      <c r="I50" s="7">
        <f>VLOOKUP($A50,score!$B$7:$AD$56,11,0)</f>
        <v>6</v>
      </c>
      <c r="J50" s="7">
        <f>VLOOKUP($A50,score!$B$7:$AD$56,12,0)</f>
        <v>4</v>
      </c>
      <c r="K50" s="7">
        <f>VLOOKUP($A50,score!$B$7:$AD$56,13,0)</f>
        <v>5</v>
      </c>
      <c r="L50" s="7">
        <f>VLOOKUP($A50,score!$B$7:$AD$56,14,0)</f>
        <v>4</v>
      </c>
      <c r="M50" s="7">
        <f>VLOOKUP($A50,score!$B$7:$AD$56,15,0)</f>
        <v>4</v>
      </c>
      <c r="N50" s="7">
        <f>VLOOKUP($A50,score!$B$7:$AD$56,16,0)</f>
        <v>8</v>
      </c>
      <c r="O50" s="7">
        <f>VLOOKUP($A50,score!$B$7:$AD$56,17,0)</f>
        <v>5</v>
      </c>
      <c r="P50" s="7">
        <f>VLOOKUP($A50,score!$B$7:$AD$56,18,0)</f>
        <v>9</v>
      </c>
      <c r="Q50" s="7">
        <f>VLOOKUP($A50,score!$B$7:$AD$56,19,0)</f>
        <v>9</v>
      </c>
      <c r="R50" s="7">
        <f>VLOOKUP($A50,score!$B$7:$AD$56,20,0)</f>
        <v>6</v>
      </c>
      <c r="S50" s="7">
        <f>VLOOKUP($A50,score!$B$7:$AD$56,21,0)</f>
        <v>6</v>
      </c>
      <c r="T50" s="7">
        <f>VLOOKUP($A50,score!$B$7:$AD$56,22,0)</f>
        <v>4</v>
      </c>
      <c r="U50" s="7">
        <f>VLOOKUP($A50,score!$B$7:$AD$56,23,0)</f>
        <v>4</v>
      </c>
      <c r="V50" s="7">
        <f>VLOOKUP($A50,score!$B$7:$AD$56,24,0)</f>
        <v>6</v>
      </c>
      <c r="W50" s="20">
        <f>VLOOKUP($A50,score!$B$7:$AD$56,25,0)</f>
        <v>102</v>
      </c>
      <c r="X50" s="64"/>
      <c r="Y50" s="64"/>
      <c r="Z50" s="67"/>
      <c r="AA50" s="64"/>
    </row>
    <row r="51" spans="1:27" ht="15" customHeight="1" x14ac:dyDescent="0.4">
      <c r="A51" s="2">
        <v>45</v>
      </c>
      <c r="B51" s="26">
        <f>VLOOKUP($A51,score!$B$7:$AD$56,3,FALSE)</f>
        <v>45</v>
      </c>
      <c r="C51" s="27" t="str">
        <f>VLOOKUP($A51,score!$B$7:$AD$56,5,FALSE)</f>
        <v>SVIT ČREŠNAR KOREN</v>
      </c>
      <c r="D51" s="19">
        <f>VLOOKUP($A51,score!$B$7:$AD$56,6,0)</f>
        <v>1</v>
      </c>
      <c r="E51" s="7">
        <f>VLOOKUP($A51,score!$B$7:$AD$56,7,0)</f>
        <v>6</v>
      </c>
      <c r="F51" s="7">
        <f>VLOOKUP($A51,score!$B$7:$AD$56,8,0)</f>
        <v>5</v>
      </c>
      <c r="G51" s="7">
        <f>VLOOKUP($A51,score!$B$7:$AD$56,9,0)</f>
        <v>5</v>
      </c>
      <c r="H51" s="7">
        <f>VLOOKUP($A51,score!$B$7:$AD$56,10,0)</f>
        <v>9</v>
      </c>
      <c r="I51" s="7">
        <f>VLOOKUP($A51,score!$B$7:$AD$56,11,0)</f>
        <v>5</v>
      </c>
      <c r="J51" s="7">
        <f>VLOOKUP($A51,score!$B$7:$AD$56,12,0)</f>
        <v>6</v>
      </c>
      <c r="K51" s="7">
        <f>VLOOKUP($A51,score!$B$7:$AD$56,13,0)</f>
        <v>4</v>
      </c>
      <c r="L51" s="7">
        <f>VLOOKUP($A51,score!$B$7:$AD$56,14,0)</f>
        <v>6</v>
      </c>
      <c r="M51" s="7">
        <f>VLOOKUP($A51,score!$B$7:$AD$56,15,0)</f>
        <v>2</v>
      </c>
      <c r="N51" s="7">
        <f>VLOOKUP($A51,score!$B$7:$AD$56,16,0)</f>
        <v>5</v>
      </c>
      <c r="O51" s="7">
        <f>VLOOKUP($A51,score!$B$7:$AD$56,17,0)</f>
        <v>6</v>
      </c>
      <c r="P51" s="7">
        <f>VLOOKUP($A51,score!$B$7:$AD$56,18,0)</f>
        <v>9</v>
      </c>
      <c r="Q51" s="7">
        <f>VLOOKUP($A51,score!$B$7:$AD$56,19,0)</f>
        <v>5</v>
      </c>
      <c r="R51" s="7">
        <f>VLOOKUP($A51,score!$B$7:$AD$56,20,0)</f>
        <v>9</v>
      </c>
      <c r="S51" s="7">
        <f>VLOOKUP($A51,score!$B$7:$AD$56,21,0)</f>
        <v>4</v>
      </c>
      <c r="T51" s="7">
        <f>VLOOKUP($A51,score!$B$7:$AD$56,22,0)</f>
        <v>5</v>
      </c>
      <c r="U51" s="7">
        <f>VLOOKUP($A51,score!$B$7:$AD$56,23,0)</f>
        <v>9</v>
      </c>
      <c r="V51" s="7">
        <f>VLOOKUP($A51,score!$B$7:$AD$56,24,0)</f>
        <v>4</v>
      </c>
      <c r="W51" s="20">
        <f>VLOOKUP($A51,score!$B$7:$AD$56,25,0)</f>
        <v>104</v>
      </c>
      <c r="X51" s="64"/>
      <c r="Y51" s="64"/>
      <c r="Z51" s="67"/>
      <c r="AA51" s="64"/>
    </row>
    <row r="52" spans="1:27" ht="15" customHeight="1" x14ac:dyDescent="0.4">
      <c r="A52" s="2">
        <v>46</v>
      </c>
      <c r="B52" s="26">
        <f>VLOOKUP($A52,score!$B$7:$AD$56,3,FALSE)</f>
        <v>46</v>
      </c>
      <c r="C52" s="27" t="str">
        <f>VLOOKUP($A52,score!$B$7:$AD$56,5,FALSE)</f>
        <v>DORA ŽERJAL</v>
      </c>
      <c r="D52" s="19">
        <f>VLOOKUP($A52,score!$B$7:$AD$56,6,0)</f>
        <v>1</v>
      </c>
      <c r="E52" s="7">
        <f>VLOOKUP($A52,score!$B$7:$AD$56,7,0)</f>
        <v>6</v>
      </c>
      <c r="F52" s="7">
        <f>VLOOKUP($A52,score!$B$7:$AD$56,8,0)</f>
        <v>4</v>
      </c>
      <c r="G52" s="7">
        <f>VLOOKUP($A52,score!$B$7:$AD$56,9,0)</f>
        <v>6</v>
      </c>
      <c r="H52" s="7">
        <f>VLOOKUP($A52,score!$B$7:$AD$56,10,0)</f>
        <v>9</v>
      </c>
      <c r="I52" s="7">
        <f>VLOOKUP($A52,score!$B$7:$AD$56,11,0)</f>
        <v>4</v>
      </c>
      <c r="J52" s="7">
        <f>VLOOKUP($A52,score!$B$7:$AD$56,12,0)</f>
        <v>5</v>
      </c>
      <c r="K52" s="7">
        <f>VLOOKUP($A52,score!$B$7:$AD$56,13,0)</f>
        <v>5</v>
      </c>
      <c r="L52" s="7">
        <f>VLOOKUP($A52,score!$B$7:$AD$56,14,0)</f>
        <v>8</v>
      </c>
      <c r="M52" s="7">
        <f>VLOOKUP($A52,score!$B$7:$AD$56,15,0)</f>
        <v>4</v>
      </c>
      <c r="N52" s="7">
        <f>VLOOKUP($A52,score!$B$7:$AD$56,16,0)</f>
        <v>7</v>
      </c>
      <c r="O52" s="7">
        <f>VLOOKUP($A52,score!$B$7:$AD$56,17,0)</f>
        <v>6</v>
      </c>
      <c r="P52" s="7">
        <f>VLOOKUP($A52,score!$B$7:$AD$56,18,0)</f>
        <v>5</v>
      </c>
      <c r="Q52" s="7">
        <f>VLOOKUP($A52,score!$B$7:$AD$56,19,0)</f>
        <v>6</v>
      </c>
      <c r="R52" s="7">
        <f>VLOOKUP($A52,score!$B$7:$AD$56,20,0)</f>
        <v>7</v>
      </c>
      <c r="S52" s="7">
        <f>VLOOKUP($A52,score!$B$7:$AD$56,21,0)</f>
        <v>7</v>
      </c>
      <c r="T52" s="7">
        <f>VLOOKUP($A52,score!$B$7:$AD$56,22,0)</f>
        <v>4</v>
      </c>
      <c r="U52" s="7">
        <f>VLOOKUP($A52,score!$B$7:$AD$56,23,0)</f>
        <v>9</v>
      </c>
      <c r="V52" s="7">
        <f>VLOOKUP($A52,score!$B$7:$AD$56,24,0)</f>
        <v>3</v>
      </c>
      <c r="W52" s="20">
        <f>VLOOKUP($A52,score!$B$7:$AD$56,25,0)</f>
        <v>105</v>
      </c>
      <c r="X52" s="64"/>
      <c r="Y52" s="64"/>
      <c r="Z52" s="67"/>
      <c r="AA52" s="64"/>
    </row>
    <row r="53" spans="1:27" ht="15" customHeight="1" x14ac:dyDescent="0.4">
      <c r="A53" s="2">
        <v>47</v>
      </c>
      <c r="B53" s="26">
        <f>VLOOKUP($A53,score!$B$7:$AD$56,3,FALSE)</f>
        <v>47</v>
      </c>
      <c r="C53" s="27" t="str">
        <f>VLOOKUP($A53,score!$B$7:$AD$56,5,FALSE)</f>
        <v>KRIŠTOF GLOBOČNIK</v>
      </c>
      <c r="D53" s="19">
        <f>VLOOKUP($A53,score!$B$7:$AD$56,6,0)</f>
        <v>1</v>
      </c>
      <c r="E53" s="7">
        <f>VLOOKUP($A53,score!$B$7:$AD$56,7,0)</f>
        <v>9</v>
      </c>
      <c r="F53" s="7">
        <f>VLOOKUP($A53,score!$B$7:$AD$56,8,0)</f>
        <v>3</v>
      </c>
      <c r="G53" s="7">
        <f>VLOOKUP($A53,score!$B$7:$AD$56,9,0)</f>
        <v>6</v>
      </c>
      <c r="H53" s="7">
        <f>VLOOKUP($A53,score!$B$7:$AD$56,10,0)</f>
        <v>6</v>
      </c>
      <c r="I53" s="7">
        <f>VLOOKUP($A53,score!$B$7:$AD$56,11,0)</f>
        <v>5</v>
      </c>
      <c r="J53" s="7">
        <f>VLOOKUP($A53,score!$B$7:$AD$56,12,0)</f>
        <v>9</v>
      </c>
      <c r="K53" s="7">
        <f>VLOOKUP($A53,score!$B$7:$AD$56,13,0)</f>
        <v>6</v>
      </c>
      <c r="L53" s="7">
        <f>VLOOKUP($A53,score!$B$7:$AD$56,14,0)</f>
        <v>8</v>
      </c>
      <c r="M53" s="7">
        <f>VLOOKUP($A53,score!$B$7:$AD$56,15,0)</f>
        <v>6</v>
      </c>
      <c r="N53" s="7">
        <f>VLOOKUP($A53,score!$B$7:$AD$56,16,0)</f>
        <v>8</v>
      </c>
      <c r="O53" s="7">
        <f>VLOOKUP($A53,score!$B$7:$AD$56,17,0)</f>
        <v>4</v>
      </c>
      <c r="P53" s="7">
        <f>VLOOKUP($A53,score!$B$7:$AD$56,18,0)</f>
        <v>5</v>
      </c>
      <c r="Q53" s="7">
        <f>VLOOKUP($A53,score!$B$7:$AD$56,19,0)</f>
        <v>5</v>
      </c>
      <c r="R53" s="7">
        <f>VLOOKUP($A53,score!$B$7:$AD$56,20,0)</f>
        <v>7</v>
      </c>
      <c r="S53" s="7">
        <f>VLOOKUP($A53,score!$B$7:$AD$56,21,0)</f>
        <v>5</v>
      </c>
      <c r="T53" s="7">
        <f>VLOOKUP($A53,score!$B$7:$AD$56,22,0)</f>
        <v>4</v>
      </c>
      <c r="U53" s="7">
        <f>VLOOKUP($A53,score!$B$7:$AD$56,23,0)</f>
        <v>6</v>
      </c>
      <c r="V53" s="7">
        <f>VLOOKUP($A53,score!$B$7:$AD$56,24,0)</f>
        <v>5</v>
      </c>
      <c r="W53" s="20">
        <f>VLOOKUP($A53,score!$B$7:$AD$56,25,0)</f>
        <v>107</v>
      </c>
      <c r="X53" s="64"/>
      <c r="Y53" s="64"/>
      <c r="Z53" s="67"/>
      <c r="AA53" s="64"/>
    </row>
    <row r="54" spans="1:27" ht="15" customHeight="1" x14ac:dyDescent="0.4">
      <c r="A54" s="2">
        <v>48</v>
      </c>
      <c r="B54" s="26">
        <f>VLOOKUP($A54,score!$B$7:$AD$56,3,FALSE)</f>
        <v>48</v>
      </c>
      <c r="C54" s="27">
        <f>VLOOKUP($A54,score!$B$7:$AD$56,5,FALSE)</f>
        <v>0</v>
      </c>
      <c r="D54" s="19">
        <f>VLOOKUP($A54,score!$B$7:$AD$56,6,0)</f>
        <v>0</v>
      </c>
      <c r="E54" s="7">
        <f>VLOOKUP($A54,score!$B$7:$AD$56,7,0)</f>
        <v>0</v>
      </c>
      <c r="F54" s="7">
        <f>VLOOKUP($A54,score!$B$7:$AD$56,8,0)</f>
        <v>0</v>
      </c>
      <c r="G54" s="7">
        <f>VLOOKUP($A54,score!$B$7:$AD$56,9,0)</f>
        <v>0</v>
      </c>
      <c r="H54" s="7">
        <f>VLOOKUP($A54,score!$B$7:$AD$56,10,0)</f>
        <v>0</v>
      </c>
      <c r="I54" s="7">
        <f>VLOOKUP($A54,score!$B$7:$AD$56,11,0)</f>
        <v>0</v>
      </c>
      <c r="J54" s="7">
        <f>VLOOKUP($A54,score!$B$7:$AD$56,12,0)</f>
        <v>0</v>
      </c>
      <c r="K54" s="7">
        <f>VLOOKUP($A54,score!$B$7:$AD$56,13,0)</f>
        <v>0</v>
      </c>
      <c r="L54" s="7">
        <f>VLOOKUP($A54,score!$B$7:$AD$56,14,0)</f>
        <v>0</v>
      </c>
      <c r="M54" s="7">
        <f>VLOOKUP($A54,score!$B$7:$AD$56,15,0)</f>
        <v>0</v>
      </c>
      <c r="N54" s="7">
        <f>VLOOKUP($A54,score!$B$7:$AD$56,16,0)</f>
        <v>0</v>
      </c>
      <c r="O54" s="7">
        <f>VLOOKUP($A54,score!$B$7:$AD$56,17,0)</f>
        <v>0</v>
      </c>
      <c r="P54" s="7">
        <f>VLOOKUP($A54,score!$B$7:$AD$56,18,0)</f>
        <v>0</v>
      </c>
      <c r="Q54" s="7">
        <f>VLOOKUP($A54,score!$B$7:$AD$56,19,0)</f>
        <v>0</v>
      </c>
      <c r="R54" s="7">
        <f>VLOOKUP($A54,score!$B$7:$AD$56,20,0)</f>
        <v>0</v>
      </c>
      <c r="S54" s="7">
        <f>VLOOKUP($A54,score!$B$7:$AD$56,21,0)</f>
        <v>0</v>
      </c>
      <c r="T54" s="7">
        <f>VLOOKUP($A54,score!$B$7:$AD$56,22,0)</f>
        <v>0</v>
      </c>
      <c r="U54" s="7">
        <f>VLOOKUP($A54,score!$B$7:$AD$56,23,0)</f>
        <v>0</v>
      </c>
      <c r="V54" s="7">
        <f>VLOOKUP($A54,score!$B$7:$AD$56,24,0)</f>
        <v>0</v>
      </c>
      <c r="W54" s="20">
        <f>VLOOKUP($A54,score!$B$7:$AD$56,25,0)</f>
        <v>200</v>
      </c>
      <c r="X54" s="64"/>
      <c r="Y54" s="64"/>
      <c r="Z54" s="67"/>
      <c r="AA54" s="64"/>
    </row>
    <row r="55" spans="1:27" ht="15" customHeight="1" x14ac:dyDescent="0.4">
      <c r="A55" s="2">
        <v>49</v>
      </c>
      <c r="B55" s="26">
        <f>VLOOKUP($A55,score!$B$7:$AD$56,3,FALSE)</f>
        <v>48</v>
      </c>
      <c r="C55" s="27">
        <f>VLOOKUP($A55,score!$B$7:$AD$56,5,FALSE)</f>
        <v>0</v>
      </c>
      <c r="D55" s="19">
        <f>VLOOKUP($A55,score!$B$7:$AD$56,6,0)</f>
        <v>0</v>
      </c>
      <c r="E55" s="7">
        <f>VLOOKUP($A55,score!$B$7:$AD$56,7,0)</f>
        <v>0</v>
      </c>
      <c r="F55" s="7">
        <f>VLOOKUP($A55,score!$B$7:$AD$56,8,0)</f>
        <v>0</v>
      </c>
      <c r="G55" s="7">
        <f>VLOOKUP($A55,score!$B$7:$AD$56,9,0)</f>
        <v>0</v>
      </c>
      <c r="H55" s="7">
        <f>VLOOKUP($A55,score!$B$7:$AD$56,10,0)</f>
        <v>0</v>
      </c>
      <c r="I55" s="7">
        <f>VLOOKUP($A55,score!$B$7:$AD$56,11,0)</f>
        <v>0</v>
      </c>
      <c r="J55" s="7">
        <f>VLOOKUP($A55,score!$B$7:$AD$56,12,0)</f>
        <v>0</v>
      </c>
      <c r="K55" s="7">
        <f>VLOOKUP($A55,score!$B$7:$AD$56,13,0)</f>
        <v>0</v>
      </c>
      <c r="L55" s="7">
        <f>VLOOKUP($A55,score!$B$7:$AD$56,14,0)</f>
        <v>0</v>
      </c>
      <c r="M55" s="7">
        <f>VLOOKUP($A55,score!$B$7:$AD$56,15,0)</f>
        <v>0</v>
      </c>
      <c r="N55" s="7">
        <f>VLOOKUP($A55,score!$B$7:$AD$56,16,0)</f>
        <v>0</v>
      </c>
      <c r="O55" s="7">
        <f>VLOOKUP($A55,score!$B$7:$AD$56,17,0)</f>
        <v>0</v>
      </c>
      <c r="P55" s="7">
        <f>VLOOKUP($A55,score!$B$7:$AD$56,18,0)</f>
        <v>0</v>
      </c>
      <c r="Q55" s="7">
        <f>VLOOKUP($A55,score!$B$7:$AD$56,19,0)</f>
        <v>0</v>
      </c>
      <c r="R55" s="7">
        <f>VLOOKUP($A55,score!$B$7:$AD$56,20,0)</f>
        <v>0</v>
      </c>
      <c r="S55" s="7">
        <f>VLOOKUP($A55,score!$B$7:$AD$56,21,0)</f>
        <v>0</v>
      </c>
      <c r="T55" s="7">
        <f>VLOOKUP($A55,score!$B$7:$AD$56,22,0)</f>
        <v>0</v>
      </c>
      <c r="U55" s="7">
        <f>VLOOKUP($A55,score!$B$7:$AD$56,23,0)</f>
        <v>0</v>
      </c>
      <c r="V55" s="7">
        <f>VLOOKUP($A55,score!$B$7:$AD$56,24,0)</f>
        <v>0</v>
      </c>
      <c r="W55" s="20">
        <f>VLOOKUP($A55,score!$B$7:$AD$56,25,0)</f>
        <v>200</v>
      </c>
      <c r="X55" s="64"/>
      <c r="Y55" s="64"/>
      <c r="Z55" s="67"/>
      <c r="AA55" s="64"/>
    </row>
    <row r="56" spans="1:27" ht="15" customHeight="1" x14ac:dyDescent="0.4">
      <c r="A56" s="2">
        <v>50</v>
      </c>
      <c r="B56" s="26">
        <f>VLOOKUP($A56,score!$B$7:$AD$56,3,FALSE)</f>
        <v>48</v>
      </c>
      <c r="C56" s="27">
        <f>VLOOKUP($A56,score!$B$7:$AD$56,5,FALSE)</f>
        <v>0</v>
      </c>
      <c r="D56" s="19">
        <f>VLOOKUP($A56,score!$B$7:$AD$56,6,0)</f>
        <v>0</v>
      </c>
      <c r="E56" s="7">
        <f>VLOOKUP($A56,score!$B$7:$AD$56,7,0)</f>
        <v>0</v>
      </c>
      <c r="F56" s="7">
        <f>VLOOKUP($A56,score!$B$7:$AD$56,8,0)</f>
        <v>0</v>
      </c>
      <c r="G56" s="7">
        <f>VLOOKUP($A56,score!$B$7:$AD$56,9,0)</f>
        <v>0</v>
      </c>
      <c r="H56" s="7">
        <f>VLOOKUP($A56,score!$B$7:$AD$56,10,0)</f>
        <v>0</v>
      </c>
      <c r="I56" s="7">
        <f>VLOOKUP($A56,score!$B$7:$AD$56,11,0)</f>
        <v>0</v>
      </c>
      <c r="J56" s="7">
        <f>VLOOKUP($A56,score!$B$7:$AD$56,12,0)</f>
        <v>0</v>
      </c>
      <c r="K56" s="7">
        <f>VLOOKUP($A56,score!$B$7:$AD$56,13,0)</f>
        <v>0</v>
      </c>
      <c r="L56" s="7">
        <f>VLOOKUP($A56,score!$B$7:$AD$56,14,0)</f>
        <v>0</v>
      </c>
      <c r="M56" s="7">
        <f>VLOOKUP($A56,score!$B$7:$AD$56,15,0)</f>
        <v>0</v>
      </c>
      <c r="N56" s="7">
        <f>VLOOKUP($A56,score!$B$7:$AD$56,16,0)</f>
        <v>0</v>
      </c>
      <c r="O56" s="7">
        <f>VLOOKUP($A56,score!$B$7:$AD$56,17,0)</f>
        <v>0</v>
      </c>
      <c r="P56" s="7">
        <f>VLOOKUP($A56,score!$B$7:$AD$56,18,0)</f>
        <v>0</v>
      </c>
      <c r="Q56" s="7">
        <f>VLOOKUP($A56,score!$B$7:$AD$56,19,0)</f>
        <v>0</v>
      </c>
      <c r="R56" s="7">
        <f>VLOOKUP($A56,score!$B$7:$AD$56,20,0)</f>
        <v>0</v>
      </c>
      <c r="S56" s="7">
        <f>VLOOKUP($A56,score!$B$7:$AD$56,21,0)</f>
        <v>0</v>
      </c>
      <c r="T56" s="7">
        <f>VLOOKUP($A56,score!$B$7:$AD$56,22,0)</f>
        <v>0</v>
      </c>
      <c r="U56" s="7">
        <f>VLOOKUP($A56,score!$B$7:$AD$56,23,0)</f>
        <v>0</v>
      </c>
      <c r="V56" s="7">
        <f>VLOOKUP($A56,score!$B$7:$AD$56,24,0)</f>
        <v>0</v>
      </c>
      <c r="W56" s="20">
        <f>VLOOKUP($A56,score!$B$7:$AD$56,25,0)</f>
        <v>200</v>
      </c>
      <c r="X56" s="64"/>
      <c r="Y56" s="64"/>
      <c r="Z56" s="67"/>
      <c r="AA56" s="64"/>
    </row>
    <row r="57" spans="1:27" ht="15" customHeight="1" x14ac:dyDescent="0.35">
      <c r="A57" s="2">
        <v>51</v>
      </c>
      <c r="B57" s="2"/>
      <c r="C57" s="91" t="s">
        <v>6</v>
      </c>
      <c r="D57" s="92"/>
      <c r="E57" s="23">
        <v>4</v>
      </c>
      <c r="F57" s="23">
        <v>3</v>
      </c>
      <c r="G57" s="23">
        <v>3</v>
      </c>
      <c r="H57" s="23">
        <v>4</v>
      </c>
      <c r="I57" s="23">
        <v>4</v>
      </c>
      <c r="J57" s="23">
        <v>4</v>
      </c>
      <c r="K57" s="23">
        <v>3</v>
      </c>
      <c r="L57" s="23">
        <v>4</v>
      </c>
      <c r="M57" s="23">
        <v>3</v>
      </c>
      <c r="N57" s="23">
        <v>4</v>
      </c>
      <c r="O57" s="23">
        <v>3</v>
      </c>
      <c r="P57" s="23">
        <v>3</v>
      </c>
      <c r="Q57" s="23">
        <v>4</v>
      </c>
      <c r="R57" s="23">
        <v>4</v>
      </c>
      <c r="S57" s="23">
        <v>4</v>
      </c>
      <c r="T57" s="23">
        <v>3</v>
      </c>
      <c r="U57" s="23">
        <v>4</v>
      </c>
      <c r="V57" s="23">
        <v>3</v>
      </c>
      <c r="W57" s="29">
        <f>SUM(E57:V57)</f>
        <v>64</v>
      </c>
    </row>
    <row r="58" spans="1:27" x14ac:dyDescent="0.35">
      <c r="B58" s="2"/>
    </row>
    <row r="59" spans="1:27" x14ac:dyDescent="0.35">
      <c r="B59" s="2"/>
    </row>
    <row r="60" spans="1:27" x14ac:dyDescent="0.35">
      <c r="B60" s="2"/>
    </row>
    <row r="61" spans="1:27" x14ac:dyDescent="0.35">
      <c r="B61" s="2"/>
    </row>
    <row r="62" spans="1:27" x14ac:dyDescent="0.35">
      <c r="B62" s="2"/>
    </row>
    <row r="63" spans="1:27" x14ac:dyDescent="0.35">
      <c r="B63" s="2"/>
    </row>
    <row r="64" spans="1:27" x14ac:dyDescent="0.35">
      <c r="B64" s="2"/>
    </row>
    <row r="65" spans="2:2" x14ac:dyDescent="0.35">
      <c r="B65" s="2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  <row r="69" spans="2:2" x14ac:dyDescent="0.35">
      <c r="B69" s="2"/>
    </row>
    <row r="70" spans="2:2" x14ac:dyDescent="0.35">
      <c r="B70" s="2"/>
    </row>
    <row r="71" spans="2:2" x14ac:dyDescent="0.35">
      <c r="B71" s="2"/>
    </row>
    <row r="72" spans="2:2" x14ac:dyDescent="0.35">
      <c r="B72" s="2"/>
    </row>
    <row r="73" spans="2:2" x14ac:dyDescent="0.35">
      <c r="B73" s="2"/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</sheetData>
  <sheetProtection password="8319" sheet="1"/>
  <mergeCells count="29">
    <mergeCell ref="Y5:Y6"/>
    <mergeCell ref="Z5:Z6"/>
    <mergeCell ref="AA5:AA6"/>
    <mergeCell ref="R5:R6"/>
    <mergeCell ref="S5:S6"/>
    <mergeCell ref="T5:T6"/>
    <mergeCell ref="W5:W6"/>
    <mergeCell ref="X5:X6"/>
    <mergeCell ref="U5:U6"/>
    <mergeCell ref="V5:V6"/>
    <mergeCell ref="C57:D57"/>
    <mergeCell ref="Q5:Q6"/>
    <mergeCell ref="B5:B6"/>
    <mergeCell ref="K5:K6"/>
    <mergeCell ref="L5:L6"/>
    <mergeCell ref="M5:M6"/>
    <mergeCell ref="E2:V2"/>
    <mergeCell ref="E4:V4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</mergeCells>
  <conditionalFormatting sqref="B38:B56">
    <cfRule type="containsErrors" dxfId="1648" priority="5" stopIfTrue="1">
      <formula>ISERROR(B38)</formula>
    </cfRule>
  </conditionalFormatting>
  <conditionalFormatting sqref="C7:C37">
    <cfRule type="cellIs" dxfId="1647" priority="215" operator="greaterThan">
      <formula>0</formula>
    </cfRule>
  </conditionalFormatting>
  <conditionalFormatting sqref="C7:D56">
    <cfRule type="cellIs" dxfId="1646" priority="91" operator="equal">
      <formula>0</formula>
    </cfRule>
  </conditionalFormatting>
  <conditionalFormatting sqref="C38:D56">
    <cfRule type="containsErrors" dxfId="1645" priority="3" stopIfTrue="1">
      <formula>ISERROR(C38)</formula>
    </cfRule>
  </conditionalFormatting>
  <conditionalFormatting sqref="D7:D37">
    <cfRule type="dataBar" priority="225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{0E917307-2FC9-4A02-A5E9-B1A529C0AC02}</x14:id>
        </ext>
      </extLst>
    </cfRule>
  </conditionalFormatting>
  <conditionalFormatting sqref="D38:D56">
    <cfRule type="dataBar" priority="99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{F852BBFF-96C1-4CC0-9FBC-8E68D3628660}</x14:id>
        </ext>
      </extLst>
    </cfRule>
  </conditionalFormatting>
  <conditionalFormatting sqref="D63">
    <cfRule type="dataBar" priority="2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{208D3769-389C-4515-B8DB-46E55333B927}</x14:id>
        </ext>
      </extLst>
    </cfRule>
  </conditionalFormatting>
  <conditionalFormatting sqref="E7:E37">
    <cfRule type="cellIs" dxfId="1644" priority="224" operator="equal">
      <formula>0</formula>
    </cfRule>
    <cfRule type="cellIs" dxfId="1643" priority="220" operator="equal">
      <formula>5</formula>
    </cfRule>
    <cfRule type="cellIs" dxfId="1642" priority="222" operator="equal">
      <formula>2</formula>
    </cfRule>
  </conditionalFormatting>
  <conditionalFormatting sqref="E7:E56">
    <cfRule type="cellIs" dxfId="1641" priority="43" operator="equal">
      <formula>3</formula>
    </cfRule>
    <cfRule type="cellIs" dxfId="1640" priority="41" operator="greaterThan">
      <formula>5</formula>
    </cfRule>
  </conditionalFormatting>
  <conditionalFormatting sqref="E38:E56">
    <cfRule type="cellIs" dxfId="1639" priority="44" operator="equal">
      <formula>2</formula>
    </cfRule>
    <cfRule type="cellIs" dxfId="1638" priority="42" operator="equal">
      <formula>5</formula>
    </cfRule>
    <cfRule type="cellIs" dxfId="1637" priority="45" operator="equal">
      <formula>0</formula>
    </cfRule>
  </conditionalFormatting>
  <conditionalFormatting sqref="E38:V56">
    <cfRule type="containsErrors" dxfId="1636" priority="2" stopIfTrue="1">
      <formula>ISERROR(E38)</formula>
    </cfRule>
  </conditionalFormatting>
  <conditionalFormatting sqref="F7:F56">
    <cfRule type="cellIs" dxfId="1635" priority="98" operator="equal">
      <formula>0</formula>
    </cfRule>
  </conditionalFormatting>
  <conditionalFormatting sqref="F7:G56">
    <cfRule type="cellIs" dxfId="1634" priority="84" operator="equal">
      <formula>1</formula>
    </cfRule>
    <cfRule type="cellIs" dxfId="1633" priority="81" operator="greaterThan">
      <formula>4</formula>
    </cfRule>
    <cfRule type="cellIs" dxfId="1632" priority="82" operator="equal">
      <formula>4</formula>
    </cfRule>
    <cfRule type="cellIs" dxfId="1631" priority="83" operator="equal">
      <formula>2</formula>
    </cfRule>
  </conditionalFormatting>
  <conditionalFormatting sqref="G38:G56">
    <cfRule type="cellIs" dxfId="1630" priority="85" operator="equal">
      <formula>0</formula>
    </cfRule>
  </conditionalFormatting>
  <conditionalFormatting sqref="G7:V37">
    <cfRule type="cellIs" dxfId="1629" priority="104" operator="equal">
      <formula>0</formula>
    </cfRule>
  </conditionalFormatting>
  <conditionalFormatting sqref="H7:H37">
    <cfRule type="cellIs" dxfId="1628" priority="210" operator="greaterThan">
      <formula>5</formula>
    </cfRule>
    <cfRule type="cellIs" dxfId="1627" priority="212" operator="equal">
      <formula>3</formula>
    </cfRule>
  </conditionalFormatting>
  <conditionalFormatting sqref="H38:H56">
    <cfRule type="cellIs" dxfId="1626" priority="15" operator="equal">
      <formula>0</formula>
    </cfRule>
    <cfRule type="cellIs" dxfId="1625" priority="14" operator="equal">
      <formula>1</formula>
    </cfRule>
    <cfRule type="cellIs" dxfId="1624" priority="13" operator="equal">
      <formula>2</formula>
    </cfRule>
    <cfRule type="cellIs" dxfId="1623" priority="11" operator="greaterThan">
      <formula>4</formula>
    </cfRule>
    <cfRule type="cellIs" dxfId="1622" priority="12" operator="equal">
      <formula>4</formula>
    </cfRule>
  </conditionalFormatting>
  <conditionalFormatting sqref="H7:J37">
    <cfRule type="cellIs" dxfId="1621" priority="126" operator="equal">
      <formula>5</formula>
    </cfRule>
    <cfRule type="cellIs" dxfId="1620" priority="128" operator="equal">
      <formula>2</formula>
    </cfRule>
  </conditionalFormatting>
  <conditionalFormatting sqref="I7:J56">
    <cfRule type="cellIs" dxfId="1619" priority="38" operator="equal">
      <formula>3</formula>
    </cfRule>
    <cfRule type="cellIs" dxfId="1618" priority="36" operator="greaterThan">
      <formula>5</formula>
    </cfRule>
  </conditionalFormatting>
  <conditionalFormatting sqref="I38:J56">
    <cfRule type="cellIs" dxfId="1617" priority="37" operator="equal">
      <formula>5</formula>
    </cfRule>
    <cfRule type="cellIs" dxfId="1616" priority="40" operator="equal">
      <formula>0</formula>
    </cfRule>
    <cfRule type="cellIs" dxfId="1615" priority="39" operator="equal">
      <formula>2</formula>
    </cfRule>
  </conditionalFormatting>
  <conditionalFormatting sqref="K7:K37">
    <cfRule type="cellIs" dxfId="1614" priority="206" operator="equal">
      <formula>4</formula>
    </cfRule>
    <cfRule type="cellIs" dxfId="1613" priority="208" operator="equal">
      <formula>1</formula>
    </cfRule>
  </conditionalFormatting>
  <conditionalFormatting sqref="K7:K56">
    <cfRule type="cellIs" dxfId="1612" priority="86" operator="greaterThan">
      <formula>4</formula>
    </cfRule>
    <cfRule type="cellIs" dxfId="1611" priority="88" operator="equal">
      <formula>2</formula>
    </cfRule>
  </conditionalFormatting>
  <conditionalFormatting sqref="K38:K56">
    <cfRule type="cellIs" dxfId="1610" priority="87" operator="equal">
      <formula>4</formula>
    </cfRule>
    <cfRule type="cellIs" dxfId="1609" priority="90" operator="equal">
      <formula>0</formula>
    </cfRule>
    <cfRule type="cellIs" dxfId="1608" priority="89" operator="equal">
      <formula>1</formula>
    </cfRule>
  </conditionalFormatting>
  <conditionalFormatting sqref="L7:L56">
    <cfRule type="cellIs" dxfId="1607" priority="33" operator="equal">
      <formula>3</formula>
    </cfRule>
    <cfRule type="cellIs" dxfId="1606" priority="32" operator="equal">
      <formula>5</formula>
    </cfRule>
    <cfRule type="cellIs" dxfId="1605" priority="31" operator="greaterThan">
      <formula>5</formula>
    </cfRule>
    <cfRule type="cellIs" dxfId="1604" priority="34" operator="equal">
      <formula>2</formula>
    </cfRule>
  </conditionalFormatting>
  <conditionalFormatting sqref="L38:M56">
    <cfRule type="cellIs" dxfId="1603" priority="35" operator="equal">
      <formula>0</formula>
    </cfRule>
  </conditionalFormatting>
  <conditionalFormatting sqref="M7:M56">
    <cfRule type="cellIs" dxfId="1602" priority="73" operator="equal">
      <formula>2</formula>
    </cfRule>
    <cfRule type="cellIs" dxfId="1601" priority="74" operator="equal">
      <formula>1</formula>
    </cfRule>
    <cfRule type="cellIs" dxfId="1600" priority="72" operator="equal">
      <formula>4</formula>
    </cfRule>
    <cfRule type="cellIs" dxfId="1599" priority="71" operator="greaterThan">
      <formula>4</formula>
    </cfRule>
  </conditionalFormatting>
  <conditionalFormatting sqref="N7:N37">
    <cfRule type="cellIs" dxfId="1598" priority="201" operator="equal">
      <formula>5</formula>
    </cfRule>
    <cfRule type="cellIs" dxfId="1597" priority="203" operator="equal">
      <formula>2</formula>
    </cfRule>
  </conditionalFormatting>
  <conditionalFormatting sqref="N7:N56">
    <cfRule type="cellIs" dxfId="1596" priority="53" operator="equal">
      <formula>3</formula>
    </cfRule>
    <cfRule type="cellIs" dxfId="1595" priority="51" operator="greaterThan">
      <formula>5</formula>
    </cfRule>
  </conditionalFormatting>
  <conditionalFormatting sqref="N38:N56">
    <cfRule type="cellIs" dxfId="1594" priority="55" operator="equal">
      <formula>0</formula>
    </cfRule>
    <cfRule type="cellIs" dxfId="1593" priority="54" operator="equal">
      <formula>2</formula>
    </cfRule>
    <cfRule type="cellIs" dxfId="1592" priority="52" operator="equal">
      <formula>5</formula>
    </cfRule>
  </conditionalFormatting>
  <conditionalFormatting sqref="O7:P56">
    <cfRule type="cellIs" dxfId="1591" priority="61" operator="greaterThan">
      <formula>4</formula>
    </cfRule>
    <cfRule type="cellIs" dxfId="1590" priority="62" operator="equal">
      <formula>4</formula>
    </cfRule>
    <cfRule type="cellIs" dxfId="1589" priority="63" operator="equal">
      <formula>2</formula>
    </cfRule>
    <cfRule type="cellIs" dxfId="1588" priority="64" operator="equal">
      <formula>1</formula>
    </cfRule>
  </conditionalFormatting>
  <conditionalFormatting sqref="O38:P56">
    <cfRule type="cellIs" dxfId="1587" priority="65" operator="equal">
      <formula>0</formula>
    </cfRule>
  </conditionalFormatting>
  <conditionalFormatting sqref="Q38:Q56">
    <cfRule type="cellIs" dxfId="1586" priority="50" operator="equal">
      <formula>0</formula>
    </cfRule>
    <cfRule type="cellIs" dxfId="1585" priority="49" operator="equal">
      <formula>2</formula>
    </cfRule>
    <cfRule type="cellIs" dxfId="1584" priority="47" operator="equal">
      <formula>5</formula>
    </cfRule>
  </conditionalFormatting>
  <conditionalFormatting sqref="Q7:S37">
    <cfRule type="cellIs" dxfId="1583" priority="113" operator="equal">
      <formula>2</formula>
    </cfRule>
    <cfRule type="cellIs" dxfId="1582" priority="111" operator="equal">
      <formula>5</formula>
    </cfRule>
  </conditionalFormatting>
  <conditionalFormatting sqref="Q7:S56">
    <cfRule type="cellIs" dxfId="1581" priority="23" operator="equal">
      <formula>3</formula>
    </cfRule>
    <cfRule type="cellIs" dxfId="1580" priority="21" operator="greaterThan">
      <formula>5</formula>
    </cfRule>
  </conditionalFormatting>
  <conditionalFormatting sqref="R38:S56">
    <cfRule type="cellIs" dxfId="1579" priority="25" operator="equal">
      <formula>0</formula>
    </cfRule>
    <cfRule type="cellIs" dxfId="1578" priority="22" operator="equal">
      <formula>5</formula>
    </cfRule>
    <cfRule type="cellIs" dxfId="1577" priority="24" operator="equal">
      <formula>2</formula>
    </cfRule>
  </conditionalFormatting>
  <conditionalFormatting sqref="T7:T37">
    <cfRule type="cellIs" dxfId="1576" priority="103" operator="equal">
      <formula>1</formula>
    </cfRule>
    <cfRule type="cellIs" dxfId="1575" priority="101" operator="equal">
      <formula>4</formula>
    </cfRule>
  </conditionalFormatting>
  <conditionalFormatting sqref="T7:T56">
    <cfRule type="cellIs" dxfId="1574" priority="8" operator="equal">
      <formula>2</formula>
    </cfRule>
    <cfRule type="cellIs" dxfId="1573" priority="6" operator="greaterThan">
      <formula>4</formula>
    </cfRule>
  </conditionalFormatting>
  <conditionalFormatting sqref="T38:T56">
    <cfRule type="cellIs" dxfId="1572" priority="10" operator="equal">
      <formula>0</formula>
    </cfRule>
    <cfRule type="cellIs" dxfId="1571" priority="9" operator="equal">
      <formula>1</formula>
    </cfRule>
    <cfRule type="cellIs" dxfId="1570" priority="7" operator="equal">
      <formula>4</formula>
    </cfRule>
  </conditionalFormatting>
  <conditionalFormatting sqref="U7:U56">
    <cfRule type="cellIs" dxfId="1569" priority="17" operator="equal">
      <formula>5</formula>
    </cfRule>
    <cfRule type="cellIs" dxfId="1568" priority="16" operator="greaterThan">
      <formula>5</formula>
    </cfRule>
    <cfRule type="cellIs" dxfId="1567" priority="19" operator="equal">
      <formula>2</formula>
    </cfRule>
    <cfRule type="cellIs" dxfId="1566" priority="18" operator="equal">
      <formula>3</formula>
    </cfRule>
  </conditionalFormatting>
  <conditionalFormatting sqref="U38:V56">
    <cfRule type="cellIs" dxfId="1565" priority="20" operator="equal">
      <formula>0</formula>
    </cfRule>
  </conditionalFormatting>
  <conditionalFormatting sqref="V7:V56">
    <cfRule type="cellIs" dxfId="1564" priority="58" operator="equal">
      <formula>2</formula>
    </cfRule>
    <cfRule type="cellIs" dxfId="1563" priority="59" operator="equal">
      <formula>1</formula>
    </cfRule>
    <cfRule type="cellIs" dxfId="1562" priority="57" operator="equal">
      <formula>4</formula>
    </cfRule>
    <cfRule type="cellIs" dxfId="1561" priority="56" operator="greaterThan">
      <formula>4</formula>
    </cfRule>
  </conditionalFormatting>
  <conditionalFormatting sqref="W38:W56">
    <cfRule type="containsErrors" dxfId="1560" priority="1" stopIfTrue="1">
      <formula>ISERROR(W38)</formula>
    </cfRule>
  </conditionalFormatting>
  <conditionalFormatting sqref="W7:AA56">
    <cfRule type="cellIs" dxfId="1559" priority="97" operator="equal">
      <formula>0</formula>
    </cfRule>
    <cfRule type="cellIs" dxfId="1558" priority="92" operator="equal">
      <formula>200</formula>
    </cfRule>
  </conditionalFormatting>
  <pageMargins left="0.19685039370078741" right="0.11811023622047245" top="0.35433070866141736" bottom="0.35433070866141736" header="0.31496062992125984" footer="0.31496062992125984"/>
  <pageSetup paperSize="9" scale="82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917307-2FC9-4A02-A5E9-B1A529C0AC02}">
            <x14:dataBar minLength="0" maxLength="100" negativeBarColorSameAsPositive="1" axisPosition="none">
              <x14:cfvo type="min"/>
              <x14:cfvo type="max"/>
            </x14:dataBar>
          </x14:cfRule>
          <xm:sqref>D7:D37</xm:sqref>
        </x14:conditionalFormatting>
        <x14:conditionalFormatting xmlns:xm="http://schemas.microsoft.com/office/excel/2006/main">
          <x14:cfRule type="dataBar" id="{F852BBFF-96C1-4CC0-9FBC-8E68D3628660}">
            <x14:dataBar minLength="0" maxLength="100" negativeBarColorSameAsPositive="1" axisPosition="none">
              <x14:cfvo type="min"/>
              <x14:cfvo type="max"/>
            </x14:dataBar>
          </x14:cfRule>
          <xm:sqref>D38:D56</xm:sqref>
        </x14:conditionalFormatting>
        <x14:conditionalFormatting xmlns:xm="http://schemas.microsoft.com/office/excel/2006/main">
          <x14:cfRule type="dataBar" id="{208D3769-389C-4515-B8DB-46E55333B927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workbookViewId="0">
      <selection activeCell="C7" sqref="C7"/>
    </sheetView>
  </sheetViews>
  <sheetFormatPr defaultRowHeight="14.5" x14ac:dyDescent="0.35"/>
  <cols>
    <col min="1" max="1" width="3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.75" customHeight="1" x14ac:dyDescent="0.35"/>
    <row r="4" spans="1:24" ht="21.75" customHeight="1" x14ac:dyDescent="0.5">
      <c r="B4" s="35" t="s">
        <v>108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'15thR'!B7</f>
        <v>NIKO ROSTOHAR</v>
      </c>
      <c r="C7" s="52">
        <v>4</v>
      </c>
      <c r="D7" s="52">
        <v>4</v>
      </c>
      <c r="E7" s="52">
        <v>4</v>
      </c>
      <c r="F7" s="52">
        <v>5</v>
      </c>
      <c r="G7" s="52">
        <v>4</v>
      </c>
      <c r="H7" s="52">
        <v>4</v>
      </c>
      <c r="I7" s="52">
        <v>3</v>
      </c>
      <c r="J7" s="52">
        <v>5</v>
      </c>
      <c r="K7" s="52">
        <v>3</v>
      </c>
      <c r="L7" s="52">
        <v>4</v>
      </c>
      <c r="M7" s="52">
        <v>5</v>
      </c>
      <c r="N7" s="52">
        <v>4</v>
      </c>
      <c r="O7" s="52">
        <v>4</v>
      </c>
      <c r="P7" s="52">
        <v>4</v>
      </c>
      <c r="Q7" s="52">
        <v>3</v>
      </c>
      <c r="R7" s="52">
        <v>4</v>
      </c>
      <c r="S7" s="52">
        <v>7</v>
      </c>
      <c r="T7" s="52">
        <v>3</v>
      </c>
      <c r="U7" s="20">
        <f t="shared" ref="U7:U13" si="0">SUM(C7:T7)</f>
        <v>74</v>
      </c>
      <c r="V7" s="20">
        <f>'15thR'!V7</f>
        <v>14.6</v>
      </c>
      <c r="W7" s="2">
        <f>IF(B7&lt;&gt;"",'15thR'!W7+X7,0)</f>
        <v>16</v>
      </c>
      <c r="X7" s="2">
        <f t="shared" ref="X7:X36" si="1">IF(U7&gt;0,1,0)</f>
        <v>1</v>
      </c>
    </row>
    <row r="8" spans="1:24" x14ac:dyDescent="0.35">
      <c r="A8">
        <v>2</v>
      </c>
      <c r="B8" s="36" t="str">
        <f>'15thR'!B8</f>
        <v>ANDREJA ROSTOHAR</v>
      </c>
      <c r="C8" s="52" t="s">
        <v>105</v>
      </c>
      <c r="D8" s="52">
        <v>5</v>
      </c>
      <c r="E8" s="52">
        <v>6</v>
      </c>
      <c r="F8" s="52">
        <v>9</v>
      </c>
      <c r="G8" s="52">
        <v>5</v>
      </c>
      <c r="H8" s="52">
        <v>4</v>
      </c>
      <c r="I8" s="52">
        <v>3</v>
      </c>
      <c r="J8" s="52">
        <v>5</v>
      </c>
      <c r="K8" s="52">
        <v>3</v>
      </c>
      <c r="L8" s="52">
        <v>5</v>
      </c>
      <c r="M8" s="52">
        <v>3</v>
      </c>
      <c r="N8" s="52">
        <v>3</v>
      </c>
      <c r="O8" s="52">
        <v>5</v>
      </c>
      <c r="P8" s="52">
        <v>9</v>
      </c>
      <c r="Q8" s="52">
        <v>5</v>
      </c>
      <c r="R8" s="52">
        <v>3</v>
      </c>
      <c r="S8" s="52">
        <v>5</v>
      </c>
      <c r="T8" s="52">
        <v>4</v>
      </c>
      <c r="U8" s="20">
        <f t="shared" si="0"/>
        <v>82</v>
      </c>
      <c r="V8" s="20">
        <f>'15thR'!V8</f>
        <v>16.399999999999999</v>
      </c>
      <c r="W8" s="2">
        <f>IF(B8&lt;&gt;"",'15thR'!W8+X8,0)</f>
        <v>15</v>
      </c>
      <c r="X8" s="2">
        <f t="shared" si="1"/>
        <v>1</v>
      </c>
    </row>
    <row r="9" spans="1:24" x14ac:dyDescent="0.35">
      <c r="A9">
        <v>3</v>
      </c>
      <c r="B9" s="36" t="str">
        <f>'15thR'!B9</f>
        <v>EMIL TAVČAR</v>
      </c>
      <c r="C9" s="52">
        <v>5</v>
      </c>
      <c r="D9" s="52">
        <v>5</v>
      </c>
      <c r="E9" s="52">
        <v>3</v>
      </c>
      <c r="F9" s="52">
        <v>6</v>
      </c>
      <c r="G9" s="52">
        <v>5</v>
      </c>
      <c r="H9" s="52">
        <v>5</v>
      </c>
      <c r="I9" s="52">
        <v>5</v>
      </c>
      <c r="J9" s="52">
        <v>6</v>
      </c>
      <c r="K9" s="52">
        <v>4</v>
      </c>
      <c r="L9" s="52">
        <v>5</v>
      </c>
      <c r="M9" s="52">
        <v>5</v>
      </c>
      <c r="N9" s="52">
        <v>5</v>
      </c>
      <c r="O9" s="52">
        <v>5</v>
      </c>
      <c r="P9" s="52">
        <v>6</v>
      </c>
      <c r="Q9" s="52">
        <v>7</v>
      </c>
      <c r="R9" s="52">
        <v>4</v>
      </c>
      <c r="S9" s="52">
        <v>4</v>
      </c>
      <c r="T9" s="52">
        <v>4</v>
      </c>
      <c r="U9" s="20">
        <f t="shared" si="0"/>
        <v>89</v>
      </c>
      <c r="V9" s="20">
        <f>'15thR'!V9</f>
        <v>34.1</v>
      </c>
      <c r="W9" s="2">
        <f>IF(B9&lt;&gt;"",'15thR'!W9+X9,0)</f>
        <v>11</v>
      </c>
      <c r="X9" s="2">
        <f t="shared" si="1"/>
        <v>1</v>
      </c>
    </row>
    <row r="10" spans="1:24" x14ac:dyDescent="0.35">
      <c r="A10">
        <v>4</v>
      </c>
      <c r="B10" s="36" t="str">
        <f>'15thR'!B10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'15thR'!V10</f>
        <v>30.8</v>
      </c>
      <c r="W10" s="2">
        <f>IF(B10&lt;&gt;"",'15thR'!W10+X10,0)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'15thR'!B11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'15thR'!V11</f>
        <v>32.200000000000003</v>
      </c>
      <c r="W11" s="2">
        <f>IF(B11&lt;&gt;"",'15thR'!W11+X11,0)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'15thR'!B12</f>
        <v>BOJAN LAZAR</v>
      </c>
      <c r="C12" s="52">
        <v>6</v>
      </c>
      <c r="D12" s="52">
        <v>3</v>
      </c>
      <c r="E12" s="52">
        <v>3</v>
      </c>
      <c r="F12" s="52">
        <v>5</v>
      </c>
      <c r="G12" s="52">
        <v>4</v>
      </c>
      <c r="H12" s="52">
        <v>4</v>
      </c>
      <c r="I12" s="52">
        <v>4</v>
      </c>
      <c r="J12" s="52">
        <v>9</v>
      </c>
      <c r="K12" s="52">
        <v>4</v>
      </c>
      <c r="L12" s="52">
        <v>4</v>
      </c>
      <c r="M12" s="52">
        <v>4</v>
      </c>
      <c r="N12" s="52">
        <v>9</v>
      </c>
      <c r="O12" s="52">
        <v>5</v>
      </c>
      <c r="P12" s="52">
        <v>5</v>
      </c>
      <c r="Q12" s="52">
        <v>5</v>
      </c>
      <c r="R12" s="52">
        <v>5</v>
      </c>
      <c r="S12" s="52">
        <v>6</v>
      </c>
      <c r="T12" s="52">
        <v>3</v>
      </c>
      <c r="U12" s="20">
        <f t="shared" si="0"/>
        <v>88</v>
      </c>
      <c r="V12" s="20">
        <f>'15thR'!V12</f>
        <v>21.8</v>
      </c>
      <c r="W12" s="2">
        <f>IF(B12&lt;&gt;"",'15thR'!W12+X12,0)</f>
        <v>11</v>
      </c>
      <c r="X12" s="2">
        <f t="shared" si="1"/>
        <v>1</v>
      </c>
    </row>
    <row r="13" spans="1:24" x14ac:dyDescent="0.35">
      <c r="A13">
        <v>7</v>
      </c>
      <c r="B13" s="36" t="str">
        <f>'15thR'!B13</f>
        <v>JANKO KRŽIČ</v>
      </c>
      <c r="C13" s="52">
        <v>7</v>
      </c>
      <c r="D13" s="52">
        <v>6</v>
      </c>
      <c r="E13" s="52">
        <v>4</v>
      </c>
      <c r="F13" s="52">
        <v>8</v>
      </c>
      <c r="G13" s="52">
        <v>5</v>
      </c>
      <c r="H13" s="52">
        <v>6</v>
      </c>
      <c r="I13" s="52">
        <v>4</v>
      </c>
      <c r="J13" s="52">
        <v>8</v>
      </c>
      <c r="K13" s="52">
        <v>4</v>
      </c>
      <c r="L13" s="52">
        <v>9</v>
      </c>
      <c r="M13" s="52">
        <v>6</v>
      </c>
      <c r="N13" s="52">
        <v>5</v>
      </c>
      <c r="O13" s="52">
        <v>5</v>
      </c>
      <c r="P13" s="52">
        <v>5</v>
      </c>
      <c r="Q13" s="52">
        <v>9</v>
      </c>
      <c r="R13" s="52">
        <v>5</v>
      </c>
      <c r="S13" s="52">
        <v>6</v>
      </c>
      <c r="T13" s="52">
        <v>3</v>
      </c>
      <c r="U13" s="20">
        <f t="shared" si="0"/>
        <v>105</v>
      </c>
      <c r="V13" s="20">
        <f>'15thR'!V13</f>
        <v>32.799999999999997</v>
      </c>
      <c r="W13" s="2">
        <f>IF(B13&lt;&gt;"",'15thR'!W13+X13,0)</f>
        <v>13</v>
      </c>
      <c r="X13" s="2">
        <f t="shared" si="1"/>
        <v>1</v>
      </c>
    </row>
    <row r="14" spans="1:24" x14ac:dyDescent="0.35">
      <c r="A14">
        <v>8</v>
      </c>
      <c r="B14" s="36" t="str">
        <f>'15thR'!B14</f>
        <v>NEJC ROBIČ ML.</v>
      </c>
      <c r="C14" s="52">
        <v>7</v>
      </c>
      <c r="D14" s="52">
        <v>5</v>
      </c>
      <c r="E14" s="52">
        <v>4</v>
      </c>
      <c r="F14" s="52">
        <v>9</v>
      </c>
      <c r="G14" s="52">
        <v>9</v>
      </c>
      <c r="H14" s="52">
        <v>8</v>
      </c>
      <c r="I14" s="52">
        <v>5</v>
      </c>
      <c r="J14" s="52">
        <v>8</v>
      </c>
      <c r="K14" s="52">
        <v>3</v>
      </c>
      <c r="L14" s="52">
        <v>5</v>
      </c>
      <c r="M14" s="52">
        <v>5</v>
      </c>
      <c r="N14" s="52">
        <v>5</v>
      </c>
      <c r="O14" s="52">
        <v>8</v>
      </c>
      <c r="P14" s="52">
        <v>9</v>
      </c>
      <c r="Q14" s="52">
        <v>6</v>
      </c>
      <c r="R14" s="52">
        <v>6</v>
      </c>
      <c r="S14" s="52">
        <v>6</v>
      </c>
      <c r="T14" s="52">
        <v>3</v>
      </c>
      <c r="U14" s="20">
        <f t="shared" ref="U14:U57" si="2">SUM(C14:T14)</f>
        <v>111</v>
      </c>
      <c r="V14" s="20">
        <f>'15thR'!V14</f>
        <v>44.7</v>
      </c>
      <c r="W14" s="2">
        <f>IF(B14&lt;&gt;"",'15thR'!W14+X14,0)</f>
        <v>11</v>
      </c>
      <c r="X14" s="2">
        <f t="shared" si="1"/>
        <v>1</v>
      </c>
    </row>
    <row r="15" spans="1:24" x14ac:dyDescent="0.35">
      <c r="A15">
        <v>9</v>
      </c>
      <c r="B15" s="36" t="str">
        <f>'15thR'!B15</f>
        <v>MARINA RAVNIKAR</v>
      </c>
      <c r="C15" s="52">
        <v>6</v>
      </c>
      <c r="D15" s="52">
        <v>4</v>
      </c>
      <c r="E15" s="52">
        <v>3</v>
      </c>
      <c r="F15" s="52">
        <v>7</v>
      </c>
      <c r="G15" s="52">
        <v>5</v>
      </c>
      <c r="H15" s="52">
        <v>6</v>
      </c>
      <c r="I15" s="52">
        <v>5</v>
      </c>
      <c r="J15" s="52">
        <v>7</v>
      </c>
      <c r="K15" s="52">
        <v>4</v>
      </c>
      <c r="L15" s="52">
        <v>6</v>
      </c>
      <c r="M15" s="52">
        <v>4</v>
      </c>
      <c r="N15" s="52">
        <v>4</v>
      </c>
      <c r="O15" s="52">
        <v>6</v>
      </c>
      <c r="P15" s="52">
        <v>6</v>
      </c>
      <c r="Q15" s="52">
        <v>5</v>
      </c>
      <c r="R15" s="52">
        <v>5</v>
      </c>
      <c r="S15" s="52">
        <v>9</v>
      </c>
      <c r="T15" s="52">
        <v>4</v>
      </c>
      <c r="U15" s="20">
        <f t="shared" si="2"/>
        <v>96</v>
      </c>
      <c r="V15" s="20">
        <f>'15thR'!V15</f>
        <v>18.8</v>
      </c>
      <c r="W15" s="2">
        <f>IF(B15&lt;&gt;"",'15thR'!W15+X15,0)</f>
        <v>11</v>
      </c>
      <c r="X15" s="2">
        <f t="shared" si="1"/>
        <v>1</v>
      </c>
    </row>
    <row r="16" spans="1:24" x14ac:dyDescent="0.35">
      <c r="A16">
        <v>10</v>
      </c>
      <c r="B16" s="36" t="str">
        <f>'15thR'!B16</f>
        <v>CVETKA BURJA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20">
        <f t="shared" si="2"/>
        <v>0</v>
      </c>
      <c r="V16" s="20">
        <f>'15thR'!V16</f>
        <v>32.799999999999997</v>
      </c>
      <c r="W16" s="2">
        <f>IF(B16&lt;&gt;"",'15thR'!W16+X16,0)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'15thR'!B17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>
        <f>'15thR'!V17</f>
        <v>31.9</v>
      </c>
      <c r="W17" s="2">
        <f>IF(B17&lt;&gt;"",'15thR'!W17+X17,0)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'15thR'!B18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>
        <f>'15thR'!V18</f>
        <v>20.399999999999999</v>
      </c>
      <c r="W18" s="2">
        <f>IF(B18&lt;&gt;"",'15thR'!W18+X18,0)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'15thR'!B19</f>
        <v>VITO ŠMIT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2"/>
        <v>0</v>
      </c>
      <c r="V19" s="20">
        <f>'15thR'!V19</f>
        <v>15.1</v>
      </c>
      <c r="W19" s="2">
        <f>IF(B19&lt;&gt;"",'15thR'!W19+X19,0)</f>
        <v>11</v>
      </c>
      <c r="X19" s="2">
        <f t="shared" si="1"/>
        <v>0</v>
      </c>
    </row>
    <row r="20" spans="1:24" x14ac:dyDescent="0.35">
      <c r="A20">
        <v>14</v>
      </c>
      <c r="B20" s="36" t="str">
        <f>'15thR'!B20</f>
        <v>RADE NARANČIĆ</v>
      </c>
      <c r="C20" s="52">
        <v>5</v>
      </c>
      <c r="D20" s="52">
        <v>4</v>
      </c>
      <c r="E20" s="52">
        <v>3</v>
      </c>
      <c r="F20" s="52">
        <v>9</v>
      </c>
      <c r="G20" s="52">
        <v>9</v>
      </c>
      <c r="H20" s="52">
        <v>9</v>
      </c>
      <c r="I20" s="52">
        <v>9</v>
      </c>
      <c r="J20" s="52">
        <v>9</v>
      </c>
      <c r="K20" s="52">
        <v>9</v>
      </c>
      <c r="L20" s="52">
        <v>9</v>
      </c>
      <c r="M20" s="52">
        <v>9</v>
      </c>
      <c r="N20" s="52">
        <v>9</v>
      </c>
      <c r="O20" s="52">
        <v>9</v>
      </c>
      <c r="P20" s="52">
        <v>9</v>
      </c>
      <c r="Q20" s="52">
        <v>9</v>
      </c>
      <c r="R20" s="52">
        <v>9</v>
      </c>
      <c r="S20" s="52">
        <v>9</v>
      </c>
      <c r="T20" s="52">
        <v>9</v>
      </c>
      <c r="U20" s="20">
        <f t="shared" si="2"/>
        <v>147</v>
      </c>
      <c r="V20" s="20">
        <f>'15thR'!V20</f>
        <v>31.8</v>
      </c>
      <c r="W20" s="2">
        <f>IF(B20&lt;&gt;"",'15thR'!W20+X20,0)</f>
        <v>7</v>
      </c>
      <c r="X20" s="2">
        <f t="shared" si="1"/>
        <v>1</v>
      </c>
    </row>
    <row r="21" spans="1:24" x14ac:dyDescent="0.35">
      <c r="A21">
        <v>15</v>
      </c>
      <c r="B21" s="36" t="str">
        <f>'15thR'!B21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'15thR'!V21</f>
        <v>20.399999999999999</v>
      </c>
      <c r="W21" s="2">
        <f>IF(B21&lt;&gt;"",'15thR'!W21+X21,0)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'15thR'!B22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'15thR'!V22</f>
        <v>30.8</v>
      </c>
      <c r="W22" s="2">
        <f>IF(B22&lt;&gt;"",'15thR'!W22+X22,0)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'15thR'!B23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'15thR'!V23</f>
        <v>13.2</v>
      </c>
      <c r="W23" s="2">
        <f>IF(B23&lt;&gt;"",'15thR'!W23+X23,0)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'15thR'!B24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'15thR'!V24</f>
        <v>14.6</v>
      </c>
      <c r="W24" s="2">
        <f>IF(B24&lt;&gt;"",'15thR'!W24+X24,0)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'15thR'!B25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>
        <f>'15thR'!V25</f>
        <v>22</v>
      </c>
      <c r="W25" s="2">
        <f>IF(B25&lt;&gt;"",'15thR'!W25+X25,0)</f>
        <v>4</v>
      </c>
      <c r="X25" s="2">
        <f t="shared" si="1"/>
        <v>0</v>
      </c>
    </row>
    <row r="26" spans="1:24" x14ac:dyDescent="0.35">
      <c r="A26">
        <v>20</v>
      </c>
      <c r="B26" s="36" t="str">
        <f>'15thR'!B26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'15thR'!V26</f>
        <v>54</v>
      </c>
      <c r="W26" s="2">
        <f>IF(B26&lt;&gt;"",'15thR'!W26+X26,0)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'15thR'!B27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'15thR'!V27</f>
        <v>12.3</v>
      </c>
      <c r="W27" s="2">
        <f>IF(B27&lt;&gt;"",'15thR'!W27+X27,0)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'15thR'!B28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'15thR'!V28</f>
        <v>54</v>
      </c>
      <c r="W28" s="2">
        <f>IF(B28&lt;&gt;"",'15thR'!W28+X28,0)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'15thR'!B29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>
        <f>'15thR'!V29</f>
        <v>43.9</v>
      </c>
      <c r="W29" s="2">
        <f>IF(B29&lt;&gt;"",'15thR'!W29+X29,0)</f>
        <v>6</v>
      </c>
      <c r="X29" s="2">
        <f t="shared" si="1"/>
        <v>0</v>
      </c>
    </row>
    <row r="30" spans="1:24" x14ac:dyDescent="0.35">
      <c r="A30">
        <v>24</v>
      </c>
      <c r="B30" s="36" t="str">
        <f>'15thR'!B30</f>
        <v>GAL GRUDNIK</v>
      </c>
      <c r="C30" s="52">
        <v>4</v>
      </c>
      <c r="D30" s="52">
        <v>4</v>
      </c>
      <c r="E30" s="52">
        <v>4</v>
      </c>
      <c r="F30" s="52">
        <v>9</v>
      </c>
      <c r="G30" s="52">
        <v>9</v>
      </c>
      <c r="H30" s="52">
        <v>9</v>
      </c>
      <c r="I30" s="52">
        <v>3</v>
      </c>
      <c r="J30" s="52">
        <v>4</v>
      </c>
      <c r="K30" s="52">
        <v>3</v>
      </c>
      <c r="L30" s="52">
        <v>4</v>
      </c>
      <c r="M30" s="52">
        <v>3</v>
      </c>
      <c r="N30" s="52">
        <v>5</v>
      </c>
      <c r="O30" s="52">
        <v>6</v>
      </c>
      <c r="P30" s="52">
        <v>9</v>
      </c>
      <c r="Q30" s="52">
        <v>9</v>
      </c>
      <c r="R30" s="52">
        <v>3</v>
      </c>
      <c r="S30" s="52">
        <v>6</v>
      </c>
      <c r="T30" s="52">
        <v>3</v>
      </c>
      <c r="U30" s="20">
        <f t="shared" si="2"/>
        <v>97</v>
      </c>
      <c r="V30" s="20">
        <f>'15thR'!V30</f>
        <v>20</v>
      </c>
      <c r="W30" s="2">
        <f>IF(B30&lt;&gt;"",'15thR'!W30+X30,0)</f>
        <v>2</v>
      </c>
      <c r="X30" s="2">
        <f t="shared" si="1"/>
        <v>1</v>
      </c>
    </row>
    <row r="31" spans="1:24" x14ac:dyDescent="0.35">
      <c r="A31">
        <v>25</v>
      </c>
      <c r="B31" s="36" t="str">
        <f>'15thR'!B31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'15thR'!V31</f>
        <v>18.399999999999999</v>
      </c>
      <c r="W31" s="2">
        <f>IF(B31&lt;&gt;"",'15thR'!W31+X31,0)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'15thR'!B32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'15thR'!V32</f>
        <v>25</v>
      </c>
      <c r="W32" s="2">
        <f>IF(B32&lt;&gt;"",'15thR'!W32+X32,0)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'15thR'!B33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'15thR'!V33</f>
        <v>20.2</v>
      </c>
      <c r="W33" s="2">
        <f>IF(B33&lt;&gt;"",'15thR'!W33+X33,0)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'15thR'!B34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'15thR'!V34</f>
        <v>17.100000000000001</v>
      </c>
      <c r="W34" s="2">
        <f>IF(B34&lt;&gt;"",'15thR'!W34+X34,0)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'15thR'!B35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'15thR'!V35</f>
        <v>47.7</v>
      </c>
      <c r="W35" s="2">
        <f>IF(B35&lt;&gt;"",'15thR'!W35+X35,0)</f>
        <v>4</v>
      </c>
      <c r="X35" s="2">
        <f t="shared" si="1"/>
        <v>0</v>
      </c>
    </row>
    <row r="36" spans="1:24" x14ac:dyDescent="0.35">
      <c r="A36">
        <v>30</v>
      </c>
      <c r="B36" s="36" t="str">
        <f>'15thR'!B36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'15thR'!V36</f>
        <v>24.9</v>
      </c>
      <c r="W36" s="2">
        <f>IF(B36&lt;&gt;"",'15thR'!W36+X36,0)</f>
        <v>6</v>
      </c>
      <c r="X36" s="2">
        <f t="shared" si="1"/>
        <v>0</v>
      </c>
    </row>
    <row r="37" spans="1:24" x14ac:dyDescent="0.35">
      <c r="A37">
        <v>31</v>
      </c>
      <c r="B37" s="36" t="str">
        <f>'15thR'!B37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'15thR'!V37</f>
        <v>13.8</v>
      </c>
      <c r="W37" s="2">
        <f>IF(B37&lt;&gt;"",'15thR'!W37+X37,0)</f>
        <v>6</v>
      </c>
      <c r="X37" s="2">
        <f t="shared" ref="X37:X56" si="3">IF(U37&gt;0,1,0)</f>
        <v>0</v>
      </c>
    </row>
    <row r="38" spans="1:24" x14ac:dyDescent="0.35">
      <c r="A38">
        <v>32</v>
      </c>
      <c r="B38" s="36" t="str">
        <f>'15thR'!B38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si="2"/>
        <v>0</v>
      </c>
      <c r="V38" s="20">
        <f>'15thR'!V38</f>
        <v>26.9</v>
      </c>
      <c r="W38" s="2">
        <f>IF(B38&lt;&gt;"",'15thR'!W38+X38,0)</f>
        <v>1</v>
      </c>
      <c r="X38" s="2">
        <f t="shared" si="3"/>
        <v>0</v>
      </c>
    </row>
    <row r="39" spans="1:24" x14ac:dyDescent="0.35">
      <c r="A39">
        <v>33</v>
      </c>
      <c r="B39" s="36" t="str">
        <f>'15thR'!B39</f>
        <v>MAJDA LAZAR</v>
      </c>
      <c r="C39" s="52">
        <v>7</v>
      </c>
      <c r="D39" s="52">
        <v>3</v>
      </c>
      <c r="E39" s="52">
        <v>3</v>
      </c>
      <c r="F39" s="52">
        <v>5</v>
      </c>
      <c r="G39" s="52">
        <v>6</v>
      </c>
      <c r="H39" s="52">
        <v>6</v>
      </c>
      <c r="I39" s="52">
        <v>4</v>
      </c>
      <c r="J39" s="52">
        <v>6</v>
      </c>
      <c r="K39" s="52">
        <v>6</v>
      </c>
      <c r="L39" s="52">
        <v>4</v>
      </c>
      <c r="M39" s="52">
        <v>4</v>
      </c>
      <c r="N39" s="52">
        <v>4</v>
      </c>
      <c r="O39" s="52">
        <v>5</v>
      </c>
      <c r="P39" s="52">
        <v>7</v>
      </c>
      <c r="Q39" s="52">
        <v>6</v>
      </c>
      <c r="R39" s="52">
        <v>5</v>
      </c>
      <c r="S39" s="52">
        <v>7</v>
      </c>
      <c r="T39" s="52">
        <v>4</v>
      </c>
      <c r="U39" s="20">
        <f t="shared" si="2"/>
        <v>92</v>
      </c>
      <c r="V39" s="20">
        <f>'15thR'!V39</f>
        <v>28.4</v>
      </c>
      <c r="W39" s="2">
        <f>IF(B39&lt;&gt;"",'15thR'!W39+X39,0)</f>
        <v>5</v>
      </c>
      <c r="X39" s="2">
        <f t="shared" si="3"/>
        <v>1</v>
      </c>
    </row>
    <row r="40" spans="1:24" x14ac:dyDescent="0.35">
      <c r="A40">
        <v>34</v>
      </c>
      <c r="B40" s="36" t="str">
        <f>'15thR'!B40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2"/>
        <v>0</v>
      </c>
      <c r="V40" s="20">
        <f>'15thR'!V40</f>
        <v>20.399999999999999</v>
      </c>
      <c r="W40" s="2">
        <f>IF(B40&lt;&gt;"",'15thR'!W40+X40,0)</f>
        <v>2</v>
      </c>
      <c r="X40" s="2">
        <f t="shared" si="3"/>
        <v>0</v>
      </c>
    </row>
    <row r="41" spans="1:24" x14ac:dyDescent="0.35">
      <c r="A41">
        <v>35</v>
      </c>
      <c r="B41" s="36" t="str">
        <f>'15thR'!B41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2"/>
        <v>0</v>
      </c>
      <c r="V41" s="20">
        <f>'15thR'!V41</f>
        <v>22.8</v>
      </c>
      <c r="W41" s="2">
        <f>IF(B41&lt;&gt;"",'15thR'!W41+X41,0)</f>
        <v>1</v>
      </c>
      <c r="X41" s="2">
        <f t="shared" si="3"/>
        <v>0</v>
      </c>
    </row>
    <row r="42" spans="1:24" x14ac:dyDescent="0.35">
      <c r="A42">
        <v>36</v>
      </c>
      <c r="B42" s="36" t="str">
        <f>'15thR'!B42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2"/>
        <v>0</v>
      </c>
      <c r="V42" s="20">
        <f>'15thR'!V42</f>
        <v>40.5</v>
      </c>
      <c r="W42" s="2">
        <f>IF(B42&lt;&gt;"",'15thR'!W42+X42,0)</f>
        <v>1</v>
      </c>
      <c r="X42" s="2">
        <f t="shared" si="3"/>
        <v>0</v>
      </c>
    </row>
    <row r="43" spans="1:24" x14ac:dyDescent="0.35">
      <c r="A43">
        <v>37</v>
      </c>
      <c r="B43" s="36" t="str">
        <f>'15thR'!B43</f>
        <v>ANDREJ PIRNAT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2"/>
        <v>0</v>
      </c>
      <c r="V43" s="20">
        <f>'15thR'!V43</f>
        <v>27.1</v>
      </c>
      <c r="W43" s="2">
        <f>IF(B43&lt;&gt;"",'15thR'!W43+X43,0)</f>
        <v>3</v>
      </c>
      <c r="X43" s="2">
        <f t="shared" si="3"/>
        <v>0</v>
      </c>
    </row>
    <row r="44" spans="1:24" x14ac:dyDescent="0.35">
      <c r="A44">
        <v>38</v>
      </c>
      <c r="B44" s="36" t="str">
        <f>'15thR'!B44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2"/>
        <v>0</v>
      </c>
      <c r="V44" s="20">
        <f>'15thR'!V44</f>
        <v>19.399999999999999</v>
      </c>
      <c r="W44" s="2">
        <f>IF(B44&lt;&gt;"",'15thR'!W44+X44,0)</f>
        <v>1</v>
      </c>
      <c r="X44" s="2">
        <f t="shared" si="3"/>
        <v>0</v>
      </c>
    </row>
    <row r="45" spans="1:24" x14ac:dyDescent="0.35">
      <c r="A45">
        <v>39</v>
      </c>
      <c r="B45" s="36" t="str">
        <f>'15thR'!B45</f>
        <v>ANKA PERŠIN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2"/>
        <v>0</v>
      </c>
      <c r="V45" s="20">
        <f>'15thR'!V45</f>
        <v>18.100000000000001</v>
      </c>
      <c r="W45" s="2">
        <f>IF(B45&lt;&gt;"",'15thR'!W45+X45,0)</f>
        <v>2</v>
      </c>
      <c r="X45" s="2">
        <f t="shared" si="3"/>
        <v>0</v>
      </c>
    </row>
    <row r="46" spans="1:24" x14ac:dyDescent="0.35">
      <c r="A46">
        <v>40</v>
      </c>
      <c r="B46" s="36" t="str">
        <f>'15thR'!B46</f>
        <v>DORA ŽERJAL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2"/>
        <v>0</v>
      </c>
      <c r="V46" s="20">
        <f>'15thR'!V46</f>
        <v>29.2</v>
      </c>
      <c r="W46" s="2">
        <f>IF(B46&lt;&gt;"",'15thR'!W46+X46,0)</f>
        <v>1</v>
      </c>
      <c r="X46" s="2">
        <f t="shared" si="3"/>
        <v>0</v>
      </c>
    </row>
    <row r="47" spans="1:24" x14ac:dyDescent="0.35">
      <c r="A47">
        <v>41</v>
      </c>
      <c r="B47" s="36" t="str">
        <f>'15thR'!B47</f>
        <v>MATEJ PANTNAR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2"/>
        <v>0</v>
      </c>
      <c r="V47" s="20">
        <f>'15thR'!V47</f>
        <v>22.9</v>
      </c>
      <c r="W47" s="2">
        <f>IF(B47&lt;&gt;"",'15thR'!W47+X47,0)</f>
        <v>1</v>
      </c>
      <c r="X47" s="2">
        <f t="shared" si="3"/>
        <v>0</v>
      </c>
    </row>
    <row r="48" spans="1:24" x14ac:dyDescent="0.35">
      <c r="A48">
        <v>42</v>
      </c>
      <c r="B48" s="36" t="str">
        <f>'15thR'!B48</f>
        <v>KRIŠTOF GLOBOČNIK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2"/>
        <v>0</v>
      </c>
      <c r="V48" s="20">
        <f>'15thR'!V48</f>
        <v>47.8</v>
      </c>
      <c r="W48" s="2">
        <f>IF(B48&lt;&gt;"",'15thR'!W48+X48,0)</f>
        <v>1</v>
      </c>
      <c r="X48" s="2">
        <f t="shared" si="3"/>
        <v>0</v>
      </c>
    </row>
    <row r="49" spans="1:24" x14ac:dyDescent="0.35">
      <c r="A49">
        <v>43</v>
      </c>
      <c r="B49" s="36" t="str">
        <f>'15thR'!B49</f>
        <v>IZTOK RUS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2"/>
        <v>0</v>
      </c>
      <c r="V49" s="20">
        <f>'15thR'!V49</f>
        <v>28.4</v>
      </c>
      <c r="W49" s="2">
        <f>IF(B49&lt;&gt;"",'15thR'!W49+X49,0)</f>
        <v>1</v>
      </c>
      <c r="X49" s="2">
        <f t="shared" si="3"/>
        <v>0</v>
      </c>
    </row>
    <row r="50" spans="1:24" x14ac:dyDescent="0.35">
      <c r="A50">
        <v>44</v>
      </c>
      <c r="B50" s="36" t="str">
        <f>'15thR'!B50</f>
        <v>JANEZ SAJE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2"/>
        <v>0</v>
      </c>
      <c r="V50" s="20">
        <f>'15thR'!V50</f>
        <v>18.7</v>
      </c>
      <c r="W50" s="2">
        <f>IF(B50&lt;&gt;"",'15thR'!W50+X50,0)</f>
        <v>1</v>
      </c>
      <c r="X50" s="2">
        <f t="shared" si="3"/>
        <v>0</v>
      </c>
    </row>
    <row r="51" spans="1:24" x14ac:dyDescent="0.35">
      <c r="A51">
        <v>45</v>
      </c>
      <c r="B51" s="36" t="str">
        <f>'15thR'!B51</f>
        <v>TONE GLAVAN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2"/>
        <v>0</v>
      </c>
      <c r="V51" s="20">
        <f>'15thR'!V51</f>
        <v>20.5</v>
      </c>
      <c r="W51" s="2">
        <f>IF(B51&lt;&gt;"",'15thR'!W51+X51,0)</f>
        <v>1</v>
      </c>
      <c r="X51" s="2">
        <f t="shared" si="3"/>
        <v>0</v>
      </c>
    </row>
    <row r="52" spans="1:24" x14ac:dyDescent="0.35">
      <c r="A52">
        <v>46</v>
      </c>
      <c r="B52" s="36" t="s">
        <v>106</v>
      </c>
      <c r="C52" s="52">
        <v>5</v>
      </c>
      <c r="D52" s="52">
        <v>4</v>
      </c>
      <c r="E52" s="52">
        <v>7</v>
      </c>
      <c r="F52" s="52">
        <v>6</v>
      </c>
      <c r="G52" s="52">
        <v>6</v>
      </c>
      <c r="H52" s="52">
        <v>5</v>
      </c>
      <c r="I52" s="52">
        <v>3</v>
      </c>
      <c r="J52" s="52">
        <v>4</v>
      </c>
      <c r="K52" s="52">
        <v>3</v>
      </c>
      <c r="L52" s="52">
        <v>5</v>
      </c>
      <c r="M52" s="52">
        <v>3</v>
      </c>
      <c r="N52" s="52">
        <v>4</v>
      </c>
      <c r="O52" s="52">
        <v>6</v>
      </c>
      <c r="P52" s="52">
        <v>6</v>
      </c>
      <c r="Q52" s="52">
        <v>6</v>
      </c>
      <c r="R52" s="52">
        <v>3</v>
      </c>
      <c r="S52" s="52">
        <v>4</v>
      </c>
      <c r="T52" s="52">
        <v>3</v>
      </c>
      <c r="U52" s="20">
        <f t="shared" si="2"/>
        <v>83</v>
      </c>
      <c r="V52" s="20">
        <v>27.3</v>
      </c>
      <c r="W52" s="2">
        <f>IF(B52&lt;&gt;"",'15thR'!W52+X52,0)</f>
        <v>1</v>
      </c>
      <c r="X52" s="2">
        <f t="shared" si="3"/>
        <v>1</v>
      </c>
    </row>
    <row r="53" spans="1:24" x14ac:dyDescent="0.35">
      <c r="A53">
        <v>47</v>
      </c>
      <c r="B53" s="36" t="s">
        <v>107</v>
      </c>
      <c r="C53" s="52">
        <v>6</v>
      </c>
      <c r="D53" s="52">
        <v>5</v>
      </c>
      <c r="E53" s="52">
        <v>5</v>
      </c>
      <c r="F53" s="52">
        <v>9</v>
      </c>
      <c r="G53" s="52">
        <v>5</v>
      </c>
      <c r="H53" s="52">
        <v>6</v>
      </c>
      <c r="I53" s="52">
        <v>4</v>
      </c>
      <c r="J53" s="52">
        <v>6</v>
      </c>
      <c r="K53" s="52">
        <v>2</v>
      </c>
      <c r="L53" s="52">
        <v>5</v>
      </c>
      <c r="M53" s="52">
        <v>6</v>
      </c>
      <c r="N53" s="52">
        <v>9</v>
      </c>
      <c r="O53" s="52">
        <v>5</v>
      </c>
      <c r="P53" s="52">
        <v>9</v>
      </c>
      <c r="Q53" s="52">
        <v>4</v>
      </c>
      <c r="R53" s="52">
        <v>5</v>
      </c>
      <c r="S53" s="52">
        <v>9</v>
      </c>
      <c r="T53" s="52">
        <v>4</v>
      </c>
      <c r="U53" s="20">
        <f t="shared" si="2"/>
        <v>104</v>
      </c>
      <c r="V53" s="20">
        <v>30.8</v>
      </c>
      <c r="W53" s="2">
        <f>IF(B53&lt;&gt;"",'15thR'!W53+X53,0)</f>
        <v>1</v>
      </c>
      <c r="X53" s="2">
        <f t="shared" si="3"/>
        <v>1</v>
      </c>
    </row>
    <row r="54" spans="1:24" x14ac:dyDescent="0.35">
      <c r="A54">
        <v>48</v>
      </c>
      <c r="B54" s="3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2"/>
        <v>0</v>
      </c>
      <c r="V54" s="20">
        <f>'15thR'!V54</f>
        <v>0</v>
      </c>
      <c r="W54" s="2">
        <f>IF(B54&lt;&gt;"",'15thR'!W54+X54,0)</f>
        <v>0</v>
      </c>
      <c r="X54" s="2">
        <f t="shared" si="3"/>
        <v>0</v>
      </c>
    </row>
    <row r="55" spans="1:24" x14ac:dyDescent="0.35">
      <c r="A55">
        <v>49</v>
      </c>
      <c r="B55" s="3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2"/>
        <v>0</v>
      </c>
      <c r="V55" s="20">
        <f>'15thR'!V55</f>
        <v>0</v>
      </c>
      <c r="W55" s="2">
        <f>IF(B55&lt;&gt;"",'15thR'!W55+X55,0)</f>
        <v>0</v>
      </c>
      <c r="X55" s="2">
        <f t="shared" si="3"/>
        <v>0</v>
      </c>
    </row>
    <row r="56" spans="1:24" x14ac:dyDescent="0.35">
      <c r="A56">
        <v>50</v>
      </c>
      <c r="B56" s="3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2"/>
        <v>0</v>
      </c>
      <c r="V56" s="20">
        <f>'15thR'!V56</f>
        <v>0</v>
      </c>
      <c r="W56" s="2">
        <f>IF(B56&lt;&gt;"",'15thR'!W56+X56,0)</f>
        <v>0</v>
      </c>
      <c r="X56" s="2">
        <f t="shared" si="3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2"/>
        <v>64</v>
      </c>
    </row>
  </sheetData>
  <sheetProtection algorithmName="SHA-512" hashValue="qBASsd8KdFCP8wZxPZp+4dVQb4RkG/lO3ltPKHn3AkUYZ6yMCZKMZtWDhW/QCsUPTHW5/FzmGRsv829Td3ZBWw==" saltValue="chPU7+Bm2BvT5QbS8udBvQ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103" priority="120" operator="equal">
      <formula>0</formula>
    </cfRule>
  </conditionalFormatting>
  <conditionalFormatting sqref="C7:C56 F7:F56 L7:L56 O7:O56">
    <cfRule type="cellIs" dxfId="1102" priority="14" operator="greaterThan">
      <formula>5</formula>
    </cfRule>
    <cfRule type="cellIs" dxfId="1101" priority="15" operator="equal">
      <formula>5</formula>
    </cfRule>
    <cfRule type="cellIs" dxfId="1100" priority="16" operator="equal">
      <formula>3</formula>
    </cfRule>
    <cfRule type="cellIs" dxfId="1099" priority="17" operator="equal">
      <formula>2</formula>
    </cfRule>
  </conditionalFormatting>
  <conditionalFormatting sqref="C7:T37">
    <cfRule type="containsBlanks" dxfId="1098" priority="5">
      <formula>LEN(TRIM(C7))=0</formula>
    </cfRule>
  </conditionalFormatting>
  <conditionalFormatting sqref="D7:E56 M7:N56">
    <cfRule type="cellIs" dxfId="1097" priority="10" operator="greaterThan">
      <formula>4</formula>
    </cfRule>
    <cfRule type="cellIs" dxfId="1096" priority="11" operator="equal">
      <formula>4</formula>
    </cfRule>
    <cfRule type="cellIs" dxfId="1095" priority="12" operator="equal">
      <formula>2</formula>
    </cfRule>
    <cfRule type="cellIs" dxfId="1094" priority="13" operator="equal">
      <formula>1</formula>
    </cfRule>
  </conditionalFormatting>
  <conditionalFormatting sqref="G7:K56">
    <cfRule type="cellIs" dxfId="1093" priority="6" operator="greaterThan">
      <formula>4</formula>
    </cfRule>
    <cfRule type="cellIs" dxfId="1092" priority="7" operator="equal">
      <formula>4</formula>
    </cfRule>
    <cfRule type="cellIs" dxfId="1091" priority="8" operator="equal">
      <formula>2</formula>
    </cfRule>
    <cfRule type="cellIs" dxfId="1090" priority="9" operator="equal">
      <formula>1</formula>
    </cfRule>
  </conditionalFormatting>
  <conditionalFormatting sqref="P7:T56">
    <cfRule type="cellIs" dxfId="1089" priority="1" operator="greaterThan">
      <formula>4</formula>
    </cfRule>
    <cfRule type="cellIs" dxfId="1088" priority="2" operator="equal">
      <formula>4</formula>
    </cfRule>
    <cfRule type="cellIs" dxfId="1087" priority="3" operator="equal">
      <formula>2</formula>
    </cfRule>
    <cfRule type="cellIs" dxfId="1086" priority="4" operator="equal">
      <formula>1</formula>
    </cfRule>
  </conditionalFormatting>
  <conditionalFormatting sqref="U38:U57">
    <cfRule type="cellIs" dxfId="1085" priority="46" operator="equal">
      <formula>0</formula>
    </cfRule>
  </conditionalFormatting>
  <conditionalFormatting sqref="U7:V37 V38:V56">
    <cfRule type="cellIs" dxfId="1084" priority="89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7"/>
  <sheetViews>
    <sheetView workbookViewId="0">
      <selection activeCell="C7" sqref="C7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6" customHeight="1" x14ac:dyDescent="0.35"/>
    <row r="4" spans="1:24" ht="21.75" customHeight="1" x14ac:dyDescent="0.5">
      <c r="B4" s="35" t="s">
        <v>109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'16thR'!B7</f>
        <v>NIKO ROSTOHAR</v>
      </c>
      <c r="C7" s="52">
        <v>5</v>
      </c>
      <c r="D7" s="52">
        <v>5</v>
      </c>
      <c r="E7" s="52">
        <v>3</v>
      </c>
      <c r="F7" s="52">
        <v>4</v>
      </c>
      <c r="G7" s="52">
        <v>4</v>
      </c>
      <c r="H7" s="52">
        <v>3</v>
      </c>
      <c r="I7" s="52">
        <v>4</v>
      </c>
      <c r="J7" s="52">
        <v>6</v>
      </c>
      <c r="K7" s="52">
        <v>3</v>
      </c>
      <c r="L7" s="52">
        <v>4</v>
      </c>
      <c r="M7" s="52">
        <v>3</v>
      </c>
      <c r="N7" s="52">
        <v>3</v>
      </c>
      <c r="O7" s="52">
        <v>3</v>
      </c>
      <c r="P7" s="52">
        <v>4</v>
      </c>
      <c r="Q7" s="52">
        <v>7</v>
      </c>
      <c r="R7" s="52">
        <v>3</v>
      </c>
      <c r="S7" s="52">
        <v>3</v>
      </c>
      <c r="T7" s="52">
        <v>3</v>
      </c>
      <c r="U7" s="20">
        <f t="shared" ref="U7:U13" si="0">SUM(C7:T7)</f>
        <v>70</v>
      </c>
      <c r="V7" s="20">
        <f>'16thR'!V7</f>
        <v>14.6</v>
      </c>
      <c r="W7" s="2">
        <f>IF(B7&lt;&gt;"",'16thR'!W7+X7,0)</f>
        <v>17</v>
      </c>
      <c r="X7" s="2">
        <f t="shared" ref="X7:X37" si="1">IF(U7&gt;0,1,0)</f>
        <v>1</v>
      </c>
    </row>
    <row r="8" spans="1:24" x14ac:dyDescent="0.35">
      <c r="A8">
        <v>2</v>
      </c>
      <c r="B8" s="36" t="str">
        <f>'16thR'!B8</f>
        <v>ANDREJA ROSTOHAR</v>
      </c>
      <c r="C8" s="52">
        <v>4</v>
      </c>
      <c r="D8" s="52">
        <v>3</v>
      </c>
      <c r="E8" s="52">
        <v>3</v>
      </c>
      <c r="F8" s="52">
        <v>7</v>
      </c>
      <c r="G8" s="52">
        <v>4</v>
      </c>
      <c r="H8" s="52">
        <v>4</v>
      </c>
      <c r="I8" s="52">
        <v>3</v>
      </c>
      <c r="J8" s="52">
        <v>5</v>
      </c>
      <c r="K8" s="52">
        <v>4</v>
      </c>
      <c r="L8" s="52">
        <v>5</v>
      </c>
      <c r="M8" s="52">
        <v>9</v>
      </c>
      <c r="N8" s="52">
        <v>3</v>
      </c>
      <c r="O8" s="52">
        <v>4</v>
      </c>
      <c r="P8" s="52">
        <v>4</v>
      </c>
      <c r="Q8" s="52">
        <v>5</v>
      </c>
      <c r="R8" s="52">
        <v>4</v>
      </c>
      <c r="S8" s="52">
        <v>5</v>
      </c>
      <c r="T8" s="52">
        <v>2</v>
      </c>
      <c r="U8" s="20">
        <f t="shared" si="0"/>
        <v>78</v>
      </c>
      <c r="V8" s="20">
        <v>16.2</v>
      </c>
      <c r="W8" s="2">
        <f>IF(B8&lt;&gt;"",'16thR'!W8+X8,0)</f>
        <v>16</v>
      </c>
      <c r="X8" s="2">
        <f t="shared" si="1"/>
        <v>1</v>
      </c>
    </row>
    <row r="9" spans="1:24" x14ac:dyDescent="0.35">
      <c r="A9">
        <v>3</v>
      </c>
      <c r="B9" s="36" t="str">
        <f>'16thR'!B9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'16thR'!V9</f>
        <v>34.1</v>
      </c>
      <c r="W9" s="2">
        <f>IF(B9&lt;&gt;"",'16thR'!W9+X9,0)</f>
        <v>11</v>
      </c>
      <c r="X9" s="2">
        <f t="shared" si="1"/>
        <v>0</v>
      </c>
    </row>
    <row r="10" spans="1:24" x14ac:dyDescent="0.35">
      <c r="A10">
        <v>4</v>
      </c>
      <c r="B10" s="36" t="str">
        <f>'16thR'!B10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'16thR'!V10</f>
        <v>30.8</v>
      </c>
      <c r="W10" s="2">
        <f>IF(B10&lt;&gt;"",'16thR'!W10+X10,0)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'16thR'!B11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'16thR'!V11</f>
        <v>32.200000000000003</v>
      </c>
      <c r="W11" s="2">
        <f>IF(B11&lt;&gt;"",'16thR'!W11+X11,0)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'16thR'!B12</f>
        <v>BOJAN LAZAR</v>
      </c>
      <c r="C12" s="52">
        <v>5</v>
      </c>
      <c r="D12" s="52">
        <v>6</v>
      </c>
      <c r="E12" s="52">
        <v>4</v>
      </c>
      <c r="F12" s="52">
        <v>7</v>
      </c>
      <c r="G12" s="52">
        <v>7</v>
      </c>
      <c r="H12" s="52">
        <v>4</v>
      </c>
      <c r="I12" s="52">
        <v>5</v>
      </c>
      <c r="J12" s="52">
        <v>4</v>
      </c>
      <c r="K12" s="52">
        <v>4</v>
      </c>
      <c r="L12" s="52">
        <v>4</v>
      </c>
      <c r="M12" s="52">
        <v>3</v>
      </c>
      <c r="N12" s="52">
        <v>4</v>
      </c>
      <c r="O12" s="52">
        <v>5</v>
      </c>
      <c r="P12" s="52">
        <v>4</v>
      </c>
      <c r="Q12" s="52">
        <v>4</v>
      </c>
      <c r="R12" s="52">
        <v>3</v>
      </c>
      <c r="S12" s="52">
        <v>5</v>
      </c>
      <c r="T12" s="52">
        <v>2</v>
      </c>
      <c r="U12" s="20">
        <f t="shared" si="0"/>
        <v>80</v>
      </c>
      <c r="V12" s="20">
        <f>'16thR'!V12</f>
        <v>21.8</v>
      </c>
      <c r="W12" s="2">
        <f>IF(B12&lt;&gt;"",'16thR'!W12+X12,0)</f>
        <v>12</v>
      </c>
      <c r="X12" s="2">
        <f t="shared" si="1"/>
        <v>1</v>
      </c>
    </row>
    <row r="13" spans="1:24" x14ac:dyDescent="0.35">
      <c r="A13">
        <v>7</v>
      </c>
      <c r="B13" s="36" t="str">
        <f>'16thR'!B13</f>
        <v>JANKO KRŽIČ</v>
      </c>
      <c r="C13" s="52">
        <v>8</v>
      </c>
      <c r="D13" s="52">
        <v>5</v>
      </c>
      <c r="E13" s="52">
        <v>4</v>
      </c>
      <c r="F13" s="52">
        <v>7</v>
      </c>
      <c r="G13" s="52">
        <v>5</v>
      </c>
      <c r="H13" s="52">
        <v>5</v>
      </c>
      <c r="I13" s="52">
        <v>4</v>
      </c>
      <c r="J13" s="52">
        <v>6</v>
      </c>
      <c r="K13" s="52">
        <v>3</v>
      </c>
      <c r="L13" s="52">
        <v>5</v>
      </c>
      <c r="M13" s="52">
        <v>3</v>
      </c>
      <c r="N13" s="52">
        <v>5</v>
      </c>
      <c r="O13" s="52">
        <v>4</v>
      </c>
      <c r="P13" s="52">
        <v>5</v>
      </c>
      <c r="Q13" s="52">
        <v>5</v>
      </c>
      <c r="R13" s="52">
        <v>6</v>
      </c>
      <c r="S13" s="52">
        <v>9</v>
      </c>
      <c r="T13" s="52">
        <v>9</v>
      </c>
      <c r="U13" s="20">
        <f t="shared" si="0"/>
        <v>98</v>
      </c>
      <c r="V13" s="20">
        <v>31.9</v>
      </c>
      <c r="W13" s="2">
        <f>IF(B13&lt;&gt;"",'16thR'!W13+X13,0)</f>
        <v>14</v>
      </c>
      <c r="X13" s="2">
        <f t="shared" si="1"/>
        <v>1</v>
      </c>
    </row>
    <row r="14" spans="1:24" x14ac:dyDescent="0.35">
      <c r="A14">
        <v>8</v>
      </c>
      <c r="B14" s="36" t="str">
        <f>'16thR'!B14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20">
        <f t="shared" ref="U14:U37" si="2">SUM(C14:T14)</f>
        <v>0</v>
      </c>
      <c r="V14" s="20">
        <f>'16thR'!V14</f>
        <v>44.7</v>
      </c>
      <c r="W14" s="2">
        <f>IF(B14&lt;&gt;"",'16thR'!W14+X14,0)</f>
        <v>11</v>
      </c>
      <c r="X14" s="2">
        <f t="shared" si="1"/>
        <v>0</v>
      </c>
    </row>
    <row r="15" spans="1:24" x14ac:dyDescent="0.35">
      <c r="A15">
        <v>9</v>
      </c>
      <c r="B15" s="36" t="str">
        <f>'16thR'!B15</f>
        <v>MARINA RAVNIKAR</v>
      </c>
      <c r="C15" s="52">
        <v>6</v>
      </c>
      <c r="D15" s="52">
        <v>4</v>
      </c>
      <c r="E15" s="52">
        <v>3</v>
      </c>
      <c r="F15" s="52">
        <v>5</v>
      </c>
      <c r="G15" s="52">
        <v>5</v>
      </c>
      <c r="H15" s="52">
        <v>6</v>
      </c>
      <c r="I15" s="52">
        <v>3</v>
      </c>
      <c r="J15" s="52">
        <v>6</v>
      </c>
      <c r="K15" s="52">
        <v>5</v>
      </c>
      <c r="L15" s="52">
        <v>5</v>
      </c>
      <c r="M15" s="52">
        <v>3</v>
      </c>
      <c r="N15" s="52">
        <v>5</v>
      </c>
      <c r="O15" s="52">
        <v>5</v>
      </c>
      <c r="P15" s="52">
        <v>5</v>
      </c>
      <c r="Q15" s="52">
        <v>6</v>
      </c>
      <c r="R15" s="52">
        <v>6</v>
      </c>
      <c r="S15" s="52">
        <v>7</v>
      </c>
      <c r="T15" s="52">
        <v>3</v>
      </c>
      <c r="U15" s="20">
        <f t="shared" si="2"/>
        <v>88</v>
      </c>
      <c r="V15" s="20">
        <v>20</v>
      </c>
      <c r="W15" s="2">
        <f>IF(B15&lt;&gt;"",'16thR'!W15+X15,0)</f>
        <v>12</v>
      </c>
      <c r="X15" s="2">
        <f t="shared" si="1"/>
        <v>1</v>
      </c>
    </row>
    <row r="16" spans="1:24" x14ac:dyDescent="0.35">
      <c r="A16">
        <v>10</v>
      </c>
      <c r="B16" s="36" t="str">
        <f>'16thR'!B16</f>
        <v>CVETKA BURJA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20">
        <f t="shared" si="2"/>
        <v>0</v>
      </c>
      <c r="V16" s="20">
        <f>'16thR'!V16</f>
        <v>32.799999999999997</v>
      </c>
      <c r="W16" s="2">
        <f>IF(B16&lt;&gt;"",'16thR'!W16+X16,0)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'16thR'!B17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>
        <f>'16thR'!V17</f>
        <v>31.9</v>
      </c>
      <c r="W17" s="2">
        <f>IF(B17&lt;&gt;"",'16thR'!W17+X17,0)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'16thR'!B18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>
        <f>'16thR'!V18</f>
        <v>20.399999999999999</v>
      </c>
      <c r="W18" s="2">
        <f>IF(B18&lt;&gt;"",'16thR'!W18+X18,0)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'16thR'!B19</f>
        <v>VITO ŠMIT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2"/>
        <v>0</v>
      </c>
      <c r="V19" s="20">
        <f>'16thR'!V19</f>
        <v>15.1</v>
      </c>
      <c r="W19" s="2">
        <f>IF(B19&lt;&gt;"",'16thR'!W19+X19,0)</f>
        <v>11</v>
      </c>
      <c r="X19" s="2">
        <f t="shared" si="1"/>
        <v>0</v>
      </c>
    </row>
    <row r="20" spans="1:24" x14ac:dyDescent="0.35">
      <c r="A20">
        <v>14</v>
      </c>
      <c r="B20" s="36" t="str">
        <f>'16thR'!B20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2"/>
        <v>0</v>
      </c>
      <c r="V20" s="20">
        <f>'16thR'!V20</f>
        <v>31.8</v>
      </c>
      <c r="W20" s="2">
        <f>IF(B20&lt;&gt;"",'16thR'!W20+X20,0)</f>
        <v>7</v>
      </c>
      <c r="X20" s="2">
        <f t="shared" si="1"/>
        <v>0</v>
      </c>
    </row>
    <row r="21" spans="1:24" x14ac:dyDescent="0.35">
      <c r="A21">
        <v>15</v>
      </c>
      <c r="B21" s="36" t="str">
        <f>'16thR'!B21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'16thR'!V21</f>
        <v>20.399999999999999</v>
      </c>
      <c r="W21" s="2">
        <f>IF(B21&lt;&gt;"",'16thR'!W21+X21,0)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'16thR'!B22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'16thR'!V22</f>
        <v>30.8</v>
      </c>
      <c r="W22" s="2">
        <f>IF(B22&lt;&gt;"",'16thR'!W22+X22,0)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'16thR'!B23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'16thR'!V23</f>
        <v>13.2</v>
      </c>
      <c r="W23" s="2">
        <f>IF(B23&lt;&gt;"",'16thR'!W23+X23,0)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'16thR'!B24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'16thR'!V24</f>
        <v>14.6</v>
      </c>
      <c r="W24" s="2">
        <f>IF(B24&lt;&gt;"",'16thR'!W24+X24,0)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'16thR'!B25</f>
        <v>FRANCI KUNŠIČ</v>
      </c>
      <c r="C25" s="52">
        <v>5</v>
      </c>
      <c r="D25" s="52">
        <v>4</v>
      </c>
      <c r="E25" s="52">
        <v>6</v>
      </c>
      <c r="F25" s="52">
        <v>3</v>
      </c>
      <c r="G25" s="52">
        <v>5</v>
      </c>
      <c r="H25" s="52">
        <v>4</v>
      </c>
      <c r="I25" s="52">
        <v>4</v>
      </c>
      <c r="J25" s="52">
        <v>8</v>
      </c>
      <c r="K25" s="52">
        <v>5</v>
      </c>
      <c r="L25" s="52">
        <v>5</v>
      </c>
      <c r="M25" s="52">
        <v>4</v>
      </c>
      <c r="N25" s="52">
        <v>4</v>
      </c>
      <c r="O25" s="52">
        <v>5</v>
      </c>
      <c r="P25" s="52">
        <v>4</v>
      </c>
      <c r="Q25" s="52">
        <v>5</v>
      </c>
      <c r="R25" s="52">
        <v>7</v>
      </c>
      <c r="S25" s="52">
        <v>7</v>
      </c>
      <c r="T25" s="52">
        <v>3</v>
      </c>
      <c r="U25" s="20">
        <f t="shared" si="2"/>
        <v>88</v>
      </c>
      <c r="V25" s="20">
        <v>23.3</v>
      </c>
      <c r="W25" s="2">
        <f>IF(B25&lt;&gt;"",'16thR'!W25+X25,0)</f>
        <v>5</v>
      </c>
      <c r="X25" s="2">
        <f t="shared" si="1"/>
        <v>1</v>
      </c>
    </row>
    <row r="26" spans="1:24" x14ac:dyDescent="0.35">
      <c r="A26">
        <v>20</v>
      </c>
      <c r="B26" s="36" t="str">
        <f>'16thR'!B26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'16thR'!V26</f>
        <v>54</v>
      </c>
      <c r="W26" s="2">
        <f>IF(B26&lt;&gt;"",'16thR'!W26+X26,0)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'16thR'!B27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'16thR'!V27</f>
        <v>12.3</v>
      </c>
      <c r="W27" s="2">
        <f>IF(B27&lt;&gt;"",'16thR'!W27+X27,0)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'16thR'!B28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'16thR'!V28</f>
        <v>54</v>
      </c>
      <c r="W28" s="2">
        <f>IF(B28&lt;&gt;"",'16thR'!W28+X28,0)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'16thR'!B29</f>
        <v>NIKA ZALAZNIK</v>
      </c>
      <c r="C29" s="52">
        <v>5</v>
      </c>
      <c r="D29" s="52">
        <v>5</v>
      </c>
      <c r="E29" s="52">
        <v>5</v>
      </c>
      <c r="F29" s="52">
        <v>9</v>
      </c>
      <c r="G29" s="52">
        <v>6</v>
      </c>
      <c r="H29" s="52">
        <v>7</v>
      </c>
      <c r="I29" s="52">
        <v>5</v>
      </c>
      <c r="J29" s="52">
        <v>9</v>
      </c>
      <c r="K29" s="52">
        <v>5</v>
      </c>
      <c r="L29" s="52">
        <v>6</v>
      </c>
      <c r="M29" s="52">
        <v>5</v>
      </c>
      <c r="N29" s="52">
        <v>4</v>
      </c>
      <c r="O29" s="52">
        <v>7</v>
      </c>
      <c r="P29" s="52">
        <v>6</v>
      </c>
      <c r="Q29" s="52">
        <v>7</v>
      </c>
      <c r="R29" s="52">
        <v>5</v>
      </c>
      <c r="S29" s="52">
        <v>7</v>
      </c>
      <c r="T29" s="52">
        <v>3</v>
      </c>
      <c r="U29" s="20">
        <f t="shared" si="2"/>
        <v>106</v>
      </c>
      <c r="V29" s="20">
        <f>'16thR'!V29</f>
        <v>43.9</v>
      </c>
      <c r="W29" s="2">
        <f>IF(B29&lt;&gt;"",'16thR'!W29+X29,0)</f>
        <v>7</v>
      </c>
      <c r="X29" s="2">
        <f t="shared" si="1"/>
        <v>1</v>
      </c>
    </row>
    <row r="30" spans="1:24" x14ac:dyDescent="0.35">
      <c r="A30">
        <v>24</v>
      </c>
      <c r="B30" s="36" t="str">
        <f>'16thR'!B30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'16thR'!V30</f>
        <v>20</v>
      </c>
      <c r="W30" s="2">
        <f>IF(B30&lt;&gt;"",'16thR'!W30+X30,0)</f>
        <v>2</v>
      </c>
      <c r="X30" s="2">
        <f t="shared" si="1"/>
        <v>0</v>
      </c>
    </row>
    <row r="31" spans="1:24" x14ac:dyDescent="0.35">
      <c r="A31">
        <v>25</v>
      </c>
      <c r="B31" s="36" t="str">
        <f>'16thR'!B31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'16thR'!V31</f>
        <v>18.399999999999999</v>
      </c>
      <c r="W31" s="2">
        <f>IF(B31&lt;&gt;"",'16thR'!W31+X31,0)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'16thR'!B32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'16thR'!V32</f>
        <v>25</v>
      </c>
      <c r="W32" s="2">
        <f>IF(B32&lt;&gt;"",'16thR'!W32+X32,0)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'16thR'!B33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'16thR'!V33</f>
        <v>20.2</v>
      </c>
      <c r="W33" s="2">
        <f>IF(B33&lt;&gt;"",'16thR'!W33+X33,0)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'16thR'!B34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'16thR'!V34</f>
        <v>17.100000000000001</v>
      </c>
      <c r="W34" s="2">
        <f>IF(B34&lt;&gt;"",'16thR'!W34+X34,0)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'16thR'!B35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'16thR'!V35</f>
        <v>47.7</v>
      </c>
      <c r="W35" s="2">
        <f>IF(B35&lt;&gt;"",'16thR'!W35+X35,0)</f>
        <v>4</v>
      </c>
      <c r="X35" s="2">
        <f t="shared" si="1"/>
        <v>0</v>
      </c>
    </row>
    <row r="36" spans="1:24" x14ac:dyDescent="0.35">
      <c r="A36">
        <v>30</v>
      </c>
      <c r="B36" s="36" t="str">
        <f>'16thR'!B36</f>
        <v>RADO ZALAZNIK</v>
      </c>
      <c r="C36" s="52">
        <v>5</v>
      </c>
      <c r="D36" s="52">
        <v>3</v>
      </c>
      <c r="E36" s="52">
        <v>4</v>
      </c>
      <c r="F36" s="52">
        <v>7</v>
      </c>
      <c r="G36" s="52">
        <v>6</v>
      </c>
      <c r="H36" s="52">
        <v>6</v>
      </c>
      <c r="I36" s="52">
        <v>6</v>
      </c>
      <c r="J36" s="52">
        <v>4</v>
      </c>
      <c r="K36" s="52">
        <v>3</v>
      </c>
      <c r="L36" s="52">
        <v>5</v>
      </c>
      <c r="M36" s="52">
        <v>4</v>
      </c>
      <c r="N36" s="52">
        <v>9</v>
      </c>
      <c r="O36" s="52">
        <v>5</v>
      </c>
      <c r="P36" s="52">
        <v>4</v>
      </c>
      <c r="Q36" s="52">
        <v>5</v>
      </c>
      <c r="R36" s="52">
        <v>3</v>
      </c>
      <c r="S36" s="52">
        <v>6</v>
      </c>
      <c r="T36" s="52">
        <v>3</v>
      </c>
      <c r="U36" s="20">
        <f t="shared" si="2"/>
        <v>88</v>
      </c>
      <c r="V36" s="20">
        <v>26.7</v>
      </c>
      <c r="W36" s="2">
        <f>IF(B36&lt;&gt;"",'16thR'!W36+X36,0)</f>
        <v>7</v>
      </c>
      <c r="X36" s="2">
        <f t="shared" si="1"/>
        <v>1</v>
      </c>
    </row>
    <row r="37" spans="1:24" x14ac:dyDescent="0.35">
      <c r="A37">
        <v>31</v>
      </c>
      <c r="B37" s="36" t="str">
        <f>'16thR'!B37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'16thR'!V37</f>
        <v>13.8</v>
      </c>
      <c r="W37" s="2">
        <f>IF(B37&lt;&gt;"",'16thR'!W37+X37,0)</f>
        <v>6</v>
      </c>
      <c r="X37" s="2">
        <f t="shared" si="1"/>
        <v>0</v>
      </c>
    </row>
    <row r="38" spans="1:24" x14ac:dyDescent="0.35">
      <c r="A38">
        <v>32</v>
      </c>
      <c r="B38" s="36" t="str">
        <f>'16thR'!B38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3">SUM(C38:T38)</f>
        <v>0</v>
      </c>
      <c r="V38" s="20">
        <f>'16thR'!V38</f>
        <v>26.9</v>
      </c>
      <c r="W38" s="2">
        <f>IF(B38&lt;&gt;"",'16thR'!W38+X38,0)</f>
        <v>1</v>
      </c>
      <c r="X38" s="2">
        <f t="shared" ref="X38:X56" si="4">IF(U38&gt;0,1,0)</f>
        <v>0</v>
      </c>
    </row>
    <row r="39" spans="1:24" x14ac:dyDescent="0.35">
      <c r="A39">
        <v>33</v>
      </c>
      <c r="B39" s="36" t="str">
        <f>'16thR'!B39</f>
        <v>MAJDA LAZAR</v>
      </c>
      <c r="C39" s="52">
        <v>6</v>
      </c>
      <c r="D39" s="52">
        <v>6</v>
      </c>
      <c r="E39" s="52">
        <v>5</v>
      </c>
      <c r="F39" s="52">
        <v>5</v>
      </c>
      <c r="G39" s="52">
        <v>6</v>
      </c>
      <c r="H39" s="52">
        <v>7</v>
      </c>
      <c r="I39" s="52">
        <v>5</v>
      </c>
      <c r="J39" s="52">
        <v>9</v>
      </c>
      <c r="K39" s="52">
        <v>4</v>
      </c>
      <c r="L39" s="52">
        <v>9</v>
      </c>
      <c r="M39" s="52">
        <v>9</v>
      </c>
      <c r="N39" s="52">
        <v>9</v>
      </c>
      <c r="O39" s="52">
        <v>9</v>
      </c>
      <c r="P39" s="52">
        <v>9</v>
      </c>
      <c r="Q39" s="52">
        <v>9</v>
      </c>
      <c r="R39" s="52">
        <v>9</v>
      </c>
      <c r="S39" s="52">
        <v>9</v>
      </c>
      <c r="T39" s="52">
        <v>9</v>
      </c>
      <c r="U39" s="20">
        <f t="shared" si="3"/>
        <v>134</v>
      </c>
      <c r="V39" s="20">
        <f>'16thR'!V39</f>
        <v>28.4</v>
      </c>
      <c r="W39" s="2">
        <f>IF(B39&lt;&gt;"",'16thR'!W39+X39,0)</f>
        <v>6</v>
      </c>
      <c r="X39" s="2">
        <f t="shared" si="4"/>
        <v>1</v>
      </c>
    </row>
    <row r="40" spans="1:24" x14ac:dyDescent="0.35">
      <c r="A40">
        <v>34</v>
      </c>
      <c r="B40" s="36" t="str">
        <f>'16thR'!B40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3"/>
        <v>0</v>
      </c>
      <c r="V40" s="20">
        <f>'16thR'!V40</f>
        <v>20.399999999999999</v>
      </c>
      <c r="W40" s="2">
        <f>IF(B40&lt;&gt;"",'16thR'!W40+X40,0)</f>
        <v>2</v>
      </c>
      <c r="X40" s="2">
        <f t="shared" si="4"/>
        <v>0</v>
      </c>
    </row>
    <row r="41" spans="1:24" x14ac:dyDescent="0.35">
      <c r="A41">
        <v>35</v>
      </c>
      <c r="B41" s="36" t="str">
        <f>'16thR'!B41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3"/>
        <v>0</v>
      </c>
      <c r="V41" s="20">
        <f>'16thR'!V41</f>
        <v>22.8</v>
      </c>
      <c r="W41" s="2">
        <f>IF(B41&lt;&gt;"",'16thR'!W41+X41,0)</f>
        <v>1</v>
      </c>
      <c r="X41" s="2">
        <f t="shared" si="4"/>
        <v>0</v>
      </c>
    </row>
    <row r="42" spans="1:24" x14ac:dyDescent="0.35">
      <c r="A42">
        <v>36</v>
      </c>
      <c r="B42" s="36" t="str">
        <f>'16thR'!B42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3"/>
        <v>0</v>
      </c>
      <c r="V42" s="20">
        <f>'16thR'!V42</f>
        <v>40.5</v>
      </c>
      <c r="W42" s="2">
        <f>IF(B42&lt;&gt;"",'16thR'!W42+X42,0)</f>
        <v>1</v>
      </c>
      <c r="X42" s="2">
        <f t="shared" si="4"/>
        <v>0</v>
      </c>
    </row>
    <row r="43" spans="1:24" x14ac:dyDescent="0.35">
      <c r="A43">
        <v>37</v>
      </c>
      <c r="B43" s="36" t="str">
        <f>'16thR'!B43</f>
        <v>ANDREJ PIRNAT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3"/>
        <v>0</v>
      </c>
      <c r="V43" s="20">
        <f>'16thR'!V43</f>
        <v>27.1</v>
      </c>
      <c r="W43" s="2">
        <f>IF(B43&lt;&gt;"",'16thR'!W43+X43,0)</f>
        <v>3</v>
      </c>
      <c r="X43" s="2">
        <f t="shared" si="4"/>
        <v>0</v>
      </c>
    </row>
    <row r="44" spans="1:24" x14ac:dyDescent="0.35">
      <c r="A44">
        <v>38</v>
      </c>
      <c r="B44" s="36" t="str">
        <f>'16thR'!B44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>
        <f>'16thR'!V44</f>
        <v>19.399999999999999</v>
      </c>
      <c r="W44" s="2">
        <f>IF(B44&lt;&gt;"",'16thR'!W44+X44,0)</f>
        <v>1</v>
      </c>
      <c r="X44" s="2">
        <f t="shared" si="4"/>
        <v>0</v>
      </c>
    </row>
    <row r="45" spans="1:24" x14ac:dyDescent="0.35">
      <c r="A45">
        <v>39</v>
      </c>
      <c r="B45" s="36" t="str">
        <f>'16thR'!B45</f>
        <v>ANKA PERŠIN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>
        <f>'16thR'!V45</f>
        <v>18.100000000000001</v>
      </c>
      <c r="W45" s="2">
        <f>IF(B45&lt;&gt;"",'16thR'!W45+X45,0)</f>
        <v>2</v>
      </c>
      <c r="X45" s="2">
        <f t="shared" si="4"/>
        <v>0</v>
      </c>
    </row>
    <row r="46" spans="1:24" x14ac:dyDescent="0.35">
      <c r="A46">
        <v>40</v>
      </c>
      <c r="B46" s="36" t="str">
        <f>'16thR'!B46</f>
        <v>DORA ŽERJAL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>
        <f>'16thR'!V46</f>
        <v>29.2</v>
      </c>
      <c r="W46" s="2">
        <f>IF(B46&lt;&gt;"",'16thR'!W46+X46,0)</f>
        <v>1</v>
      </c>
      <c r="X46" s="2">
        <f t="shared" si="4"/>
        <v>0</v>
      </c>
    </row>
    <row r="47" spans="1:24" x14ac:dyDescent="0.35">
      <c r="A47">
        <v>41</v>
      </c>
      <c r="B47" s="36" t="str">
        <f>'16thR'!B47</f>
        <v>MATEJ PANTNAR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>
        <f>'16thR'!V47</f>
        <v>22.9</v>
      </c>
      <c r="W47" s="2">
        <f>IF(B47&lt;&gt;"",'16thR'!W47+X47,0)</f>
        <v>1</v>
      </c>
      <c r="X47" s="2">
        <f t="shared" si="4"/>
        <v>0</v>
      </c>
    </row>
    <row r="48" spans="1:24" x14ac:dyDescent="0.35">
      <c r="A48">
        <v>42</v>
      </c>
      <c r="B48" s="36" t="str">
        <f>'16thR'!B48</f>
        <v>KRIŠTOF GLOBOČNIK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>
        <f>'16thR'!V48</f>
        <v>47.8</v>
      </c>
      <c r="W48" s="2">
        <f>IF(B48&lt;&gt;"",'16thR'!W48+X48,0)</f>
        <v>1</v>
      </c>
      <c r="X48" s="2">
        <f t="shared" si="4"/>
        <v>0</v>
      </c>
    </row>
    <row r="49" spans="1:24" x14ac:dyDescent="0.35">
      <c r="A49">
        <v>43</v>
      </c>
      <c r="B49" s="36" t="str">
        <f>'16thR'!B49</f>
        <v>IZTOK RUS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>
        <f>'16thR'!V49</f>
        <v>28.4</v>
      </c>
      <c r="W49" s="2">
        <f>IF(B49&lt;&gt;"",'16thR'!W49+X49,0)</f>
        <v>1</v>
      </c>
      <c r="X49" s="2">
        <f t="shared" si="4"/>
        <v>0</v>
      </c>
    </row>
    <row r="50" spans="1:24" x14ac:dyDescent="0.35">
      <c r="A50">
        <v>44</v>
      </c>
      <c r="B50" s="36" t="str">
        <f>'16thR'!B50</f>
        <v>JANEZ SAJE</v>
      </c>
      <c r="C50" s="52">
        <v>4</v>
      </c>
      <c r="D50" s="52">
        <v>4</v>
      </c>
      <c r="E50" s="52">
        <v>6</v>
      </c>
      <c r="F50" s="52">
        <v>5</v>
      </c>
      <c r="G50" s="52">
        <v>5</v>
      </c>
      <c r="H50" s="52">
        <v>4</v>
      </c>
      <c r="I50" s="52">
        <v>3</v>
      </c>
      <c r="J50" s="52">
        <v>4</v>
      </c>
      <c r="K50" s="52">
        <v>3</v>
      </c>
      <c r="L50" s="52">
        <v>4</v>
      </c>
      <c r="M50" s="52">
        <v>4</v>
      </c>
      <c r="N50" s="52">
        <v>3</v>
      </c>
      <c r="O50" s="52">
        <v>5</v>
      </c>
      <c r="P50" s="52">
        <v>5</v>
      </c>
      <c r="Q50" s="52">
        <v>5</v>
      </c>
      <c r="R50" s="52">
        <v>5</v>
      </c>
      <c r="S50" s="52">
        <v>7</v>
      </c>
      <c r="T50" s="52">
        <v>3</v>
      </c>
      <c r="U50" s="20">
        <f t="shared" si="3"/>
        <v>79</v>
      </c>
      <c r="V50" s="20">
        <f>'16thR'!V50</f>
        <v>18.7</v>
      </c>
      <c r="W50" s="2">
        <f>IF(B50&lt;&gt;"",'16thR'!W50+X50,0)</f>
        <v>2</v>
      </c>
      <c r="X50" s="2">
        <f t="shared" si="4"/>
        <v>1</v>
      </c>
    </row>
    <row r="51" spans="1:24" x14ac:dyDescent="0.35">
      <c r="A51">
        <v>45</v>
      </c>
      <c r="B51" s="36" t="str">
        <f>'16thR'!B51</f>
        <v>TONE GLAVAN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20">
        <f>'16thR'!V51</f>
        <v>20.5</v>
      </c>
      <c r="W51" s="2">
        <f>IF(B51&lt;&gt;"",'16thR'!W51+X51,0)</f>
        <v>1</v>
      </c>
      <c r="X51" s="2">
        <f t="shared" si="4"/>
        <v>0</v>
      </c>
    </row>
    <row r="52" spans="1:24" x14ac:dyDescent="0.35">
      <c r="A52">
        <v>46</v>
      </c>
      <c r="B52" s="36" t="str">
        <f>'16thR'!B52</f>
        <v>VLADIMIR GUROV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3"/>
        <v>0</v>
      </c>
      <c r="V52" s="20">
        <f>'16thR'!V52</f>
        <v>27.3</v>
      </c>
      <c r="W52" s="2">
        <f>IF(B52&lt;&gt;"",'16thR'!W52+X52,0)</f>
        <v>1</v>
      </c>
      <c r="X52" s="2">
        <f t="shared" si="4"/>
        <v>0</v>
      </c>
    </row>
    <row r="53" spans="1:24" x14ac:dyDescent="0.35">
      <c r="A53">
        <v>47</v>
      </c>
      <c r="B53" s="36" t="str">
        <f>'16thR'!B53</f>
        <v>SVIT ČREŠNAR KOREN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>
        <f>'16thR'!V53</f>
        <v>30.8</v>
      </c>
      <c r="W53" s="2">
        <f>IF(B53&lt;&gt;"",'16thR'!W53+X53,0)</f>
        <v>1</v>
      </c>
      <c r="X53" s="2">
        <f t="shared" si="4"/>
        <v>0</v>
      </c>
    </row>
    <row r="54" spans="1:24" x14ac:dyDescent="0.35">
      <c r="A54">
        <v>48</v>
      </c>
      <c r="B54" s="36">
        <f>'16thR'!B54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>
        <f>'16thR'!V54</f>
        <v>0</v>
      </c>
      <c r="W54" s="2">
        <f>IF(B54&lt;&gt;"",'16thR'!W54+X54,0)</f>
        <v>0</v>
      </c>
      <c r="X54" s="2">
        <f t="shared" si="4"/>
        <v>0</v>
      </c>
    </row>
    <row r="55" spans="1:24" x14ac:dyDescent="0.35">
      <c r="A55">
        <v>49</v>
      </c>
      <c r="B55" s="36">
        <f>'16thR'!B55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>
        <f>'16thR'!V55</f>
        <v>0</v>
      </c>
      <c r="W55" s="2">
        <f>IF(B55&lt;&gt;"",'16thR'!W55+X55,0)</f>
        <v>0</v>
      </c>
      <c r="X55" s="2">
        <f t="shared" si="4"/>
        <v>0</v>
      </c>
    </row>
    <row r="56" spans="1:24" x14ac:dyDescent="0.35">
      <c r="A56">
        <v>50</v>
      </c>
      <c r="B56" s="36">
        <f>'16thR'!B56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>
        <f>'16thR'!V56</f>
        <v>0</v>
      </c>
      <c r="W56" s="2">
        <f>IF(B56&lt;&gt;"",'16thR'!W56+X56,0)</f>
        <v>0</v>
      </c>
      <c r="X56" s="2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algorithmName="SHA-512" hashValue="mtNK9WVuzrq3S9tXCqLfn0Esg5j5iZ2SfOXkM86abovPdssjEZlzkqzYZXKyvPD5gVk9h1kwwImRR3DDh+PEqA==" saltValue="jswELECZX/G/931mxJ8fsQ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083" priority="111" operator="equal">
      <formula>0</formula>
    </cfRule>
  </conditionalFormatting>
  <conditionalFormatting sqref="C7:C56 F7:F56 L7:L56 O7:O56">
    <cfRule type="cellIs" dxfId="1082" priority="14" operator="greaterThan">
      <formula>5</formula>
    </cfRule>
    <cfRule type="cellIs" dxfId="1081" priority="15" operator="equal">
      <formula>5</formula>
    </cfRule>
    <cfRule type="cellIs" dxfId="1080" priority="16" operator="equal">
      <formula>3</formula>
    </cfRule>
    <cfRule type="cellIs" dxfId="1079" priority="17" operator="equal">
      <formula>2</formula>
    </cfRule>
  </conditionalFormatting>
  <conditionalFormatting sqref="C7:T37">
    <cfRule type="containsBlanks" dxfId="1078" priority="5">
      <formula>LEN(TRIM(C7))=0</formula>
    </cfRule>
  </conditionalFormatting>
  <conditionalFormatting sqref="D7:E56 M7:N56">
    <cfRule type="cellIs" dxfId="1077" priority="10" operator="greaterThan">
      <formula>4</formula>
    </cfRule>
    <cfRule type="cellIs" dxfId="1076" priority="11" operator="equal">
      <formula>4</formula>
    </cfRule>
    <cfRule type="cellIs" dxfId="1075" priority="12" operator="equal">
      <formula>2</formula>
    </cfRule>
    <cfRule type="cellIs" dxfId="1074" priority="13" operator="equal">
      <formula>1</formula>
    </cfRule>
  </conditionalFormatting>
  <conditionalFormatting sqref="G52:H56 J52:K56 P52:Q56 S52:T56">
    <cfRule type="cellIs" dxfId="1073" priority="27" operator="greaterThan">
      <formula>4</formula>
    </cfRule>
    <cfRule type="cellIs" dxfId="1072" priority="28" operator="equal">
      <formula>4</formula>
    </cfRule>
    <cfRule type="cellIs" dxfId="1071" priority="29" operator="equal">
      <formula>2</formula>
    </cfRule>
    <cfRule type="cellIs" dxfId="1070" priority="30" operator="equal">
      <formula>1</formula>
    </cfRule>
  </conditionalFormatting>
  <conditionalFormatting sqref="G7:K51">
    <cfRule type="cellIs" dxfId="1069" priority="6" operator="greaterThan">
      <formula>4</formula>
    </cfRule>
    <cfRule type="cellIs" dxfId="1068" priority="7" operator="equal">
      <formula>4</formula>
    </cfRule>
    <cfRule type="cellIs" dxfId="1067" priority="8" operator="equal">
      <formula>2</formula>
    </cfRule>
    <cfRule type="cellIs" dxfId="1066" priority="9" operator="equal">
      <formula>1</formula>
    </cfRule>
  </conditionalFormatting>
  <conditionalFormatting sqref="I52:I56 R52:R56">
    <cfRule type="cellIs" dxfId="1065" priority="32" operator="greaterThan">
      <formula>5</formula>
    </cfRule>
    <cfRule type="cellIs" dxfId="1064" priority="33" operator="equal">
      <formula>5</formula>
    </cfRule>
    <cfRule type="cellIs" dxfId="1063" priority="34" operator="equal">
      <formula>3</formula>
    </cfRule>
    <cfRule type="cellIs" dxfId="1062" priority="35" operator="equal">
      <formula>2</formula>
    </cfRule>
  </conditionalFormatting>
  <conditionalFormatting sqref="P7:T51">
    <cfRule type="cellIs" dxfId="1061" priority="1" operator="greaterThan">
      <formula>4</formula>
    </cfRule>
    <cfRule type="cellIs" dxfId="1060" priority="2" operator="equal">
      <formula>4</formula>
    </cfRule>
    <cfRule type="cellIs" dxfId="1059" priority="3" operator="equal">
      <formula>2</formula>
    </cfRule>
    <cfRule type="cellIs" dxfId="1058" priority="4" operator="equal">
      <formula>1</formula>
    </cfRule>
  </conditionalFormatting>
  <conditionalFormatting sqref="U38:U57">
    <cfRule type="cellIs" dxfId="1057" priority="37" operator="equal">
      <formula>0</formula>
    </cfRule>
  </conditionalFormatting>
  <conditionalFormatting sqref="U7:V37 V38:V56">
    <cfRule type="cellIs" dxfId="1056" priority="80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57"/>
  <sheetViews>
    <sheetView topLeftCell="A38" workbookViewId="0">
      <selection activeCell="M50" sqref="M50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5.25" customHeight="1" x14ac:dyDescent="0.35"/>
    <row r="4" spans="1:24" ht="21.75" customHeight="1" x14ac:dyDescent="0.5">
      <c r="B4" s="35" t="s">
        <v>110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'17thR'!B7</f>
        <v>NIKO ROSTOHAR</v>
      </c>
      <c r="C7" s="52">
        <v>5</v>
      </c>
      <c r="D7" s="52">
        <v>5</v>
      </c>
      <c r="E7" s="52">
        <v>5</v>
      </c>
      <c r="F7" s="52">
        <v>5</v>
      </c>
      <c r="G7" s="52">
        <v>5</v>
      </c>
      <c r="H7" s="52">
        <v>4</v>
      </c>
      <c r="I7" s="52">
        <v>3</v>
      </c>
      <c r="J7" s="52">
        <v>5</v>
      </c>
      <c r="K7" s="52">
        <v>3</v>
      </c>
      <c r="L7" s="52">
        <v>4</v>
      </c>
      <c r="M7" s="52">
        <v>5</v>
      </c>
      <c r="N7" s="52">
        <v>9</v>
      </c>
      <c r="O7" s="52">
        <v>4</v>
      </c>
      <c r="P7" s="52">
        <v>5</v>
      </c>
      <c r="Q7" s="52">
        <v>4</v>
      </c>
      <c r="R7" s="52">
        <v>5</v>
      </c>
      <c r="S7" s="52">
        <v>5</v>
      </c>
      <c r="T7" s="52">
        <v>3</v>
      </c>
      <c r="U7" s="20">
        <f t="shared" ref="U7:U37" si="0">SUM(C7:T7)</f>
        <v>84</v>
      </c>
      <c r="V7" s="20">
        <f>'17thR'!V7</f>
        <v>14.6</v>
      </c>
      <c r="W7" s="2">
        <f>IF(B7&lt;&gt;"",'17thR'!W7+X7,0)</f>
        <v>18</v>
      </c>
      <c r="X7" s="2">
        <f t="shared" ref="X7:X36" si="1">IF(U7&gt;0,1,0)</f>
        <v>1</v>
      </c>
    </row>
    <row r="8" spans="1:24" x14ac:dyDescent="0.35">
      <c r="A8">
        <v>2</v>
      </c>
      <c r="B8" s="36" t="str">
        <f>'17thR'!B8</f>
        <v>ANDREJA ROSTOHAR</v>
      </c>
      <c r="C8" s="52">
        <v>5</v>
      </c>
      <c r="D8" s="52">
        <v>5</v>
      </c>
      <c r="E8" s="52">
        <v>4</v>
      </c>
      <c r="F8" s="52">
        <v>7</v>
      </c>
      <c r="G8" s="52">
        <v>5</v>
      </c>
      <c r="H8" s="52">
        <v>9</v>
      </c>
      <c r="I8" s="52">
        <v>9</v>
      </c>
      <c r="J8" s="52">
        <v>4</v>
      </c>
      <c r="K8" s="52">
        <v>4</v>
      </c>
      <c r="L8" s="52">
        <v>6</v>
      </c>
      <c r="M8" s="52">
        <v>4</v>
      </c>
      <c r="N8" s="52">
        <v>4</v>
      </c>
      <c r="O8" s="52">
        <v>4</v>
      </c>
      <c r="P8" s="52">
        <v>9</v>
      </c>
      <c r="Q8" s="52">
        <v>5</v>
      </c>
      <c r="R8" s="52">
        <v>4</v>
      </c>
      <c r="S8" s="52">
        <v>9</v>
      </c>
      <c r="T8" s="52">
        <v>5</v>
      </c>
      <c r="U8" s="20">
        <f t="shared" si="0"/>
        <v>102</v>
      </c>
      <c r="V8" s="20">
        <v>16</v>
      </c>
      <c r="W8" s="2">
        <f>IF(B8&lt;&gt;"",'17thR'!W8+X8,0)</f>
        <v>17</v>
      </c>
      <c r="X8" s="2">
        <f t="shared" si="1"/>
        <v>1</v>
      </c>
    </row>
    <row r="9" spans="1:24" x14ac:dyDescent="0.35">
      <c r="A9">
        <v>3</v>
      </c>
      <c r="B9" s="36" t="str">
        <f>'17thR'!B9</f>
        <v>EMIL TAVČAR</v>
      </c>
      <c r="C9" s="52">
        <v>6</v>
      </c>
      <c r="D9" s="52">
        <v>6</v>
      </c>
      <c r="E9" s="52">
        <v>4</v>
      </c>
      <c r="F9" s="52">
        <v>9</v>
      </c>
      <c r="G9" s="52">
        <v>8</v>
      </c>
      <c r="H9" s="52">
        <v>7</v>
      </c>
      <c r="I9" s="52">
        <v>5</v>
      </c>
      <c r="J9" s="52">
        <v>9</v>
      </c>
      <c r="K9" s="52">
        <v>4</v>
      </c>
      <c r="L9" s="52">
        <v>5</v>
      </c>
      <c r="M9" s="52">
        <v>5</v>
      </c>
      <c r="N9" s="52">
        <v>4</v>
      </c>
      <c r="O9" s="52">
        <v>5</v>
      </c>
      <c r="P9" s="52">
        <v>7</v>
      </c>
      <c r="Q9" s="52">
        <v>5</v>
      </c>
      <c r="R9" s="52">
        <v>4</v>
      </c>
      <c r="S9" s="52">
        <v>5</v>
      </c>
      <c r="T9" s="52">
        <v>3</v>
      </c>
      <c r="U9" s="20">
        <f t="shared" si="0"/>
        <v>101</v>
      </c>
      <c r="V9" s="20">
        <v>34.200000000000003</v>
      </c>
      <c r="W9" s="2">
        <f>IF(B9&lt;&gt;"",'17thR'!W9+X9,0)</f>
        <v>12</v>
      </c>
      <c r="X9" s="2">
        <f t="shared" si="1"/>
        <v>1</v>
      </c>
    </row>
    <row r="10" spans="1:24" x14ac:dyDescent="0.35">
      <c r="A10">
        <v>4</v>
      </c>
      <c r="B10" s="36" t="str">
        <f>'17thR'!B10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'17thR'!V10</f>
        <v>30.8</v>
      </c>
      <c r="W10" s="2">
        <f>IF(B10&lt;&gt;"",'17thR'!W10+X10,0)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'17thR'!B11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'17thR'!V11</f>
        <v>32.200000000000003</v>
      </c>
      <c r="W11" s="2">
        <f>IF(B11&lt;&gt;"",'17thR'!W11+X11,0)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'17thR'!B12</f>
        <v>BOJAN LAZAR</v>
      </c>
      <c r="C12" s="52">
        <v>6</v>
      </c>
      <c r="D12" s="52">
        <v>4</v>
      </c>
      <c r="E12" s="52">
        <v>6</v>
      </c>
      <c r="F12" s="52">
        <v>5</v>
      </c>
      <c r="G12" s="52">
        <v>5</v>
      </c>
      <c r="H12" s="52">
        <v>4</v>
      </c>
      <c r="I12" s="52">
        <v>4</v>
      </c>
      <c r="J12" s="52">
        <v>5</v>
      </c>
      <c r="K12" s="52">
        <v>6</v>
      </c>
      <c r="L12" s="52">
        <v>5</v>
      </c>
      <c r="M12" s="52">
        <v>4</v>
      </c>
      <c r="N12" s="52">
        <v>4</v>
      </c>
      <c r="O12" s="52">
        <v>9</v>
      </c>
      <c r="P12" s="52">
        <v>4</v>
      </c>
      <c r="Q12" s="52">
        <v>5</v>
      </c>
      <c r="R12" s="52">
        <v>3</v>
      </c>
      <c r="S12" s="52">
        <v>5</v>
      </c>
      <c r="T12" s="52">
        <v>3</v>
      </c>
      <c r="U12" s="20">
        <f t="shared" si="0"/>
        <v>87</v>
      </c>
      <c r="V12" s="20">
        <f>'17thR'!V12</f>
        <v>21.8</v>
      </c>
      <c r="W12" s="2">
        <f>IF(B12&lt;&gt;"",'17thR'!W12+X12,0)</f>
        <v>13</v>
      </c>
      <c r="X12" s="2">
        <f t="shared" si="1"/>
        <v>1</v>
      </c>
    </row>
    <row r="13" spans="1:24" x14ac:dyDescent="0.35">
      <c r="A13">
        <v>7</v>
      </c>
      <c r="B13" s="36" t="str">
        <f>'17thR'!B13</f>
        <v>JANKO KRŽIČ</v>
      </c>
      <c r="C13" s="52">
        <v>4</v>
      </c>
      <c r="D13" s="52">
        <v>4</v>
      </c>
      <c r="E13" s="52">
        <v>5</v>
      </c>
      <c r="F13" s="52">
        <v>6</v>
      </c>
      <c r="G13" s="52">
        <v>7</v>
      </c>
      <c r="H13" s="52">
        <v>5</v>
      </c>
      <c r="I13" s="52">
        <v>2</v>
      </c>
      <c r="J13" s="52">
        <v>4</v>
      </c>
      <c r="K13" s="52">
        <v>4</v>
      </c>
      <c r="L13" s="52">
        <v>6</v>
      </c>
      <c r="M13" s="52">
        <v>6</v>
      </c>
      <c r="N13" s="52">
        <v>5</v>
      </c>
      <c r="O13" s="52">
        <v>7</v>
      </c>
      <c r="P13" s="52">
        <v>4</v>
      </c>
      <c r="Q13" s="52">
        <v>6</v>
      </c>
      <c r="R13" s="52">
        <v>5</v>
      </c>
      <c r="S13" s="52">
        <v>9</v>
      </c>
      <c r="T13" s="52">
        <v>4</v>
      </c>
      <c r="U13" s="20">
        <f t="shared" si="0"/>
        <v>93</v>
      </c>
      <c r="V13" s="20">
        <f>'17thR'!V13</f>
        <v>31.9</v>
      </c>
      <c r="W13" s="2">
        <f>IF(B13&lt;&gt;"",'17thR'!W13+X13,0)</f>
        <v>15</v>
      </c>
      <c r="X13" s="2">
        <f t="shared" si="1"/>
        <v>1</v>
      </c>
    </row>
    <row r="14" spans="1:24" x14ac:dyDescent="0.35">
      <c r="A14">
        <v>8</v>
      </c>
      <c r="B14" s="36" t="str">
        <f>'17thR'!B14</f>
        <v>NEJC ROBIČ ML.</v>
      </c>
      <c r="C14" s="52">
        <v>8</v>
      </c>
      <c r="D14" s="52">
        <v>5</v>
      </c>
      <c r="E14" s="52">
        <v>5</v>
      </c>
      <c r="F14" s="52">
        <v>8</v>
      </c>
      <c r="G14" s="52">
        <v>8</v>
      </c>
      <c r="H14" s="52">
        <v>9</v>
      </c>
      <c r="I14" s="52">
        <v>5</v>
      </c>
      <c r="J14" s="52">
        <v>8</v>
      </c>
      <c r="K14" s="52">
        <v>5</v>
      </c>
      <c r="L14" s="52">
        <v>7</v>
      </c>
      <c r="M14" s="52">
        <v>6</v>
      </c>
      <c r="N14" s="52">
        <v>7</v>
      </c>
      <c r="O14" s="52">
        <v>7</v>
      </c>
      <c r="P14" s="52">
        <v>5</v>
      </c>
      <c r="Q14" s="52">
        <v>6</v>
      </c>
      <c r="R14" s="52">
        <v>5</v>
      </c>
      <c r="S14" s="52">
        <v>7</v>
      </c>
      <c r="T14" s="52">
        <v>5</v>
      </c>
      <c r="U14" s="20">
        <f t="shared" si="0"/>
        <v>116</v>
      </c>
      <c r="V14" s="20">
        <v>40.4</v>
      </c>
      <c r="W14" s="2">
        <f>IF(B14&lt;&gt;"",'17thR'!W14+X14,0)</f>
        <v>12</v>
      </c>
      <c r="X14" s="2">
        <f t="shared" si="1"/>
        <v>1</v>
      </c>
    </row>
    <row r="15" spans="1:24" x14ac:dyDescent="0.35">
      <c r="A15">
        <v>9</v>
      </c>
      <c r="B15" s="36" t="str">
        <f>'17thR'!B15</f>
        <v>MARINA RAVNIKAR</v>
      </c>
      <c r="C15" s="52">
        <v>8</v>
      </c>
      <c r="D15" s="52">
        <v>5</v>
      </c>
      <c r="E15" s="52">
        <v>4</v>
      </c>
      <c r="F15" s="52">
        <v>7</v>
      </c>
      <c r="G15" s="52">
        <v>6</v>
      </c>
      <c r="H15" s="52">
        <v>5</v>
      </c>
      <c r="I15" s="52">
        <v>5</v>
      </c>
      <c r="J15" s="52">
        <v>5</v>
      </c>
      <c r="K15" s="52">
        <v>3</v>
      </c>
      <c r="L15" s="52">
        <v>5</v>
      </c>
      <c r="M15" s="52">
        <v>4</v>
      </c>
      <c r="N15" s="52">
        <v>5</v>
      </c>
      <c r="O15" s="52">
        <v>4</v>
      </c>
      <c r="P15" s="52">
        <v>5</v>
      </c>
      <c r="Q15" s="52">
        <v>4</v>
      </c>
      <c r="R15" s="52">
        <v>4</v>
      </c>
      <c r="S15" s="52">
        <v>9</v>
      </c>
      <c r="T15" s="52">
        <v>4</v>
      </c>
      <c r="U15" s="20">
        <f t="shared" si="0"/>
        <v>92</v>
      </c>
      <c r="V15" s="20">
        <f>'17thR'!V15</f>
        <v>20</v>
      </c>
      <c r="W15" s="2">
        <f>IF(B15&lt;&gt;"",'17thR'!W15+X15,0)</f>
        <v>13</v>
      </c>
      <c r="X15" s="2">
        <f t="shared" si="1"/>
        <v>1</v>
      </c>
    </row>
    <row r="16" spans="1:24" x14ac:dyDescent="0.35">
      <c r="A16">
        <v>10</v>
      </c>
      <c r="B16" s="36" t="str">
        <f>'17thR'!B16</f>
        <v>CVETKA BURJA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20">
        <f t="shared" si="0"/>
        <v>0</v>
      </c>
      <c r="V16" s="20">
        <f>'17thR'!V16</f>
        <v>32.799999999999997</v>
      </c>
      <c r="W16" s="2">
        <f>IF(B16&lt;&gt;"",'17thR'!W16+X16,0)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'17thR'!B17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0"/>
        <v>0</v>
      </c>
      <c r="V17" s="20">
        <f>'17thR'!V17</f>
        <v>31.9</v>
      </c>
      <c r="W17" s="2">
        <f>IF(B17&lt;&gt;"",'17thR'!W17+X17,0)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'17thR'!B18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0"/>
        <v>0</v>
      </c>
      <c r="V18" s="20">
        <f>'17thR'!V18</f>
        <v>20.399999999999999</v>
      </c>
      <c r="W18" s="2">
        <f>IF(B18&lt;&gt;"",'17thR'!W18+X18,0)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'17thR'!B19</f>
        <v>VITO ŠMIT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0"/>
        <v>0</v>
      </c>
      <c r="V19" s="20">
        <f>'17thR'!V19</f>
        <v>15.1</v>
      </c>
      <c r="W19" s="2">
        <f>IF(B19&lt;&gt;"",'17thR'!W19+X19,0)</f>
        <v>11</v>
      </c>
      <c r="X19" s="2">
        <f t="shared" si="1"/>
        <v>0</v>
      </c>
    </row>
    <row r="20" spans="1:24" x14ac:dyDescent="0.35">
      <c r="A20">
        <v>14</v>
      </c>
      <c r="B20" s="36" t="str">
        <f>'17thR'!B20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0"/>
        <v>0</v>
      </c>
      <c r="V20" s="20">
        <f>'17thR'!V20</f>
        <v>31.8</v>
      </c>
      <c r="W20" s="2">
        <f>IF(B20&lt;&gt;"",'17thR'!W20+X20,0)</f>
        <v>7</v>
      </c>
      <c r="X20" s="2">
        <f t="shared" si="1"/>
        <v>0</v>
      </c>
    </row>
    <row r="21" spans="1:24" x14ac:dyDescent="0.35">
      <c r="A21">
        <v>15</v>
      </c>
      <c r="B21" s="36" t="str">
        <f>'17thR'!B21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0"/>
        <v>0</v>
      </c>
      <c r="V21" s="20">
        <f>'17thR'!V21</f>
        <v>20.399999999999999</v>
      </c>
      <c r="W21" s="2">
        <f>IF(B21&lt;&gt;"",'17thR'!W21+X21,0)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'17thR'!B22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0"/>
        <v>0</v>
      </c>
      <c r="V22" s="20">
        <f>'17thR'!V22</f>
        <v>30.8</v>
      </c>
      <c r="W22" s="2">
        <f>IF(B22&lt;&gt;"",'17thR'!W22+X22,0)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'17thR'!B23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0"/>
        <v>0</v>
      </c>
      <c r="V23" s="20">
        <f>'17thR'!V23</f>
        <v>13.2</v>
      </c>
      <c r="W23" s="2">
        <f>IF(B23&lt;&gt;"",'17thR'!W23+X23,0)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'17thR'!B24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0"/>
        <v>0</v>
      </c>
      <c r="V24" s="20">
        <f>'17thR'!V24</f>
        <v>14.6</v>
      </c>
      <c r="W24" s="2">
        <f>IF(B24&lt;&gt;"",'17thR'!W24+X24,0)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'17thR'!B25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0"/>
        <v>0</v>
      </c>
      <c r="V25" s="20">
        <f>'17thR'!V25</f>
        <v>23.3</v>
      </c>
      <c r="W25" s="2">
        <f>IF(B25&lt;&gt;"",'17thR'!W25+X25,0)</f>
        <v>5</v>
      </c>
      <c r="X25" s="2">
        <f t="shared" si="1"/>
        <v>0</v>
      </c>
    </row>
    <row r="26" spans="1:24" x14ac:dyDescent="0.35">
      <c r="A26">
        <v>20</v>
      </c>
      <c r="B26" s="36" t="str">
        <f>'17thR'!B26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0"/>
        <v>0</v>
      </c>
      <c r="V26" s="20">
        <f>'17thR'!V26</f>
        <v>54</v>
      </c>
      <c r="W26" s="2">
        <f>IF(B26&lt;&gt;"",'17thR'!W26+X26,0)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'17thR'!B27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0"/>
        <v>0</v>
      </c>
      <c r="V27" s="20">
        <f>'17thR'!V27</f>
        <v>12.3</v>
      </c>
      <c r="W27" s="2">
        <f>IF(B27&lt;&gt;"",'17thR'!W27+X27,0)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'17thR'!B28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0"/>
        <v>0</v>
      </c>
      <c r="V28" s="20">
        <f>'17thR'!V28</f>
        <v>54</v>
      </c>
      <c r="W28" s="2">
        <f>IF(B28&lt;&gt;"",'17thR'!W28+X28,0)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'17thR'!B29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0"/>
        <v>0</v>
      </c>
      <c r="V29" s="20">
        <f>'17thR'!V29</f>
        <v>43.9</v>
      </c>
      <c r="W29" s="2">
        <f>IF(B29&lt;&gt;"",'17thR'!W29+X29,0)</f>
        <v>7</v>
      </c>
      <c r="X29" s="2">
        <f t="shared" si="1"/>
        <v>0</v>
      </c>
    </row>
    <row r="30" spans="1:24" x14ac:dyDescent="0.35">
      <c r="A30">
        <v>24</v>
      </c>
      <c r="B30" s="36" t="str">
        <f>'17thR'!B30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0"/>
        <v>0</v>
      </c>
      <c r="V30" s="20">
        <f>'17thR'!V30</f>
        <v>20</v>
      </c>
      <c r="W30" s="2">
        <f>IF(B30&lt;&gt;"",'17thR'!W30+X30,0)</f>
        <v>2</v>
      </c>
      <c r="X30" s="2">
        <f t="shared" si="1"/>
        <v>0</v>
      </c>
    </row>
    <row r="31" spans="1:24" x14ac:dyDescent="0.35">
      <c r="A31">
        <v>25</v>
      </c>
      <c r="B31" s="36" t="str">
        <f>'17thR'!B31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0"/>
        <v>0</v>
      </c>
      <c r="V31" s="20">
        <f>'17thR'!V31</f>
        <v>18.399999999999999</v>
      </c>
      <c r="W31" s="2">
        <f>IF(B31&lt;&gt;"",'17thR'!W31+X31,0)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'17thR'!B32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0"/>
        <v>0</v>
      </c>
      <c r="V32" s="20">
        <f>'17thR'!V32</f>
        <v>25</v>
      </c>
      <c r="W32" s="2">
        <f>IF(B32&lt;&gt;"",'17thR'!W32+X32,0)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'17thR'!B33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0"/>
        <v>0</v>
      </c>
      <c r="V33" s="20">
        <f>'17thR'!V33</f>
        <v>20.2</v>
      </c>
      <c r="W33" s="2">
        <f>IF(B33&lt;&gt;"",'17thR'!W33+X33,0)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'17thR'!B34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0"/>
        <v>0</v>
      </c>
      <c r="V34" s="20">
        <f>'17thR'!V34</f>
        <v>17.100000000000001</v>
      </c>
      <c r="W34" s="2">
        <f>IF(B34&lt;&gt;"",'17thR'!W34+X34,0)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'17thR'!B35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0"/>
        <v>0</v>
      </c>
      <c r="V35" s="20">
        <f>'17thR'!V35</f>
        <v>47.7</v>
      </c>
      <c r="W35" s="2">
        <f>IF(B35&lt;&gt;"",'17thR'!W35+X35,0)</f>
        <v>4</v>
      </c>
      <c r="X35" s="2">
        <f t="shared" si="1"/>
        <v>0</v>
      </c>
    </row>
    <row r="36" spans="1:24" x14ac:dyDescent="0.35">
      <c r="A36">
        <v>30</v>
      </c>
      <c r="B36" s="36" t="str">
        <f>'17thR'!B36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0"/>
        <v>0</v>
      </c>
      <c r="V36" s="20">
        <f>'17thR'!V36</f>
        <v>26.7</v>
      </c>
      <c r="W36" s="2">
        <f>IF(B36&lt;&gt;"",'17thR'!W36+X36,0)</f>
        <v>7</v>
      </c>
      <c r="X36" s="2">
        <f t="shared" si="1"/>
        <v>0</v>
      </c>
    </row>
    <row r="37" spans="1:24" x14ac:dyDescent="0.35">
      <c r="A37">
        <v>31</v>
      </c>
      <c r="B37" s="36" t="str">
        <f>'17thR'!B37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0"/>
        <v>0</v>
      </c>
      <c r="V37" s="20">
        <f>'17thR'!V37</f>
        <v>13.8</v>
      </c>
      <c r="W37" s="2">
        <f>IF(B37&lt;&gt;"",'17thR'!W37+X37,0)</f>
        <v>6</v>
      </c>
      <c r="X37" s="2">
        <f t="shared" ref="X37:X56" si="2">IF(U37&gt;0,1,0)</f>
        <v>0</v>
      </c>
    </row>
    <row r="38" spans="1:24" x14ac:dyDescent="0.35">
      <c r="A38">
        <v>32</v>
      </c>
      <c r="B38" s="36" t="str">
        <f>'17thR'!B38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3">SUM(C38:T38)</f>
        <v>0</v>
      </c>
      <c r="V38" s="20">
        <f>'17thR'!V38</f>
        <v>26.9</v>
      </c>
      <c r="W38" s="2">
        <f>IF(B38&lt;&gt;"",'17thR'!W38+X38,0)</f>
        <v>1</v>
      </c>
      <c r="X38" s="2">
        <f t="shared" si="2"/>
        <v>0</v>
      </c>
    </row>
    <row r="39" spans="1:24" x14ac:dyDescent="0.35">
      <c r="A39">
        <v>33</v>
      </c>
      <c r="B39" s="36" t="str">
        <f>'17thR'!B39</f>
        <v>MAJDA LAZAR</v>
      </c>
      <c r="C39" s="52">
        <v>6</v>
      </c>
      <c r="D39" s="52">
        <v>4</v>
      </c>
      <c r="E39" s="52">
        <v>5</v>
      </c>
      <c r="F39" s="52">
        <v>6</v>
      </c>
      <c r="G39" s="52">
        <v>6</v>
      </c>
      <c r="H39" s="52">
        <v>7</v>
      </c>
      <c r="I39" s="52">
        <v>4</v>
      </c>
      <c r="J39" s="52">
        <v>7</v>
      </c>
      <c r="K39" s="52">
        <v>4</v>
      </c>
      <c r="L39" s="52">
        <v>4</v>
      </c>
      <c r="M39" s="52">
        <v>4</v>
      </c>
      <c r="N39" s="52">
        <v>3</v>
      </c>
      <c r="O39" s="52">
        <v>5</v>
      </c>
      <c r="P39" s="52">
        <v>6</v>
      </c>
      <c r="Q39" s="52">
        <v>8</v>
      </c>
      <c r="R39" s="52">
        <v>9</v>
      </c>
      <c r="S39" s="52">
        <v>9</v>
      </c>
      <c r="T39" s="52">
        <v>5</v>
      </c>
      <c r="U39" s="20">
        <f t="shared" si="3"/>
        <v>102</v>
      </c>
      <c r="V39" s="20">
        <f>'17thR'!V39</f>
        <v>28.4</v>
      </c>
      <c r="W39" s="2">
        <f>IF(B39&lt;&gt;"",'17thR'!W39+X39,0)</f>
        <v>7</v>
      </c>
      <c r="X39" s="2">
        <f t="shared" si="2"/>
        <v>1</v>
      </c>
    </row>
    <row r="40" spans="1:24" x14ac:dyDescent="0.35">
      <c r="A40">
        <v>34</v>
      </c>
      <c r="B40" s="36" t="str">
        <f>'17thR'!B40</f>
        <v>JANEZ  LOČNIŠKAR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3"/>
        <v>0</v>
      </c>
      <c r="V40" s="20">
        <f>'17thR'!V40</f>
        <v>20.399999999999999</v>
      </c>
      <c r="W40" s="2">
        <f>IF(B40&lt;&gt;"",'17thR'!W40+X40,0)</f>
        <v>2</v>
      </c>
      <c r="X40" s="2">
        <f t="shared" si="2"/>
        <v>0</v>
      </c>
    </row>
    <row r="41" spans="1:24" x14ac:dyDescent="0.35">
      <c r="A41">
        <v>35</v>
      </c>
      <c r="B41" s="36" t="str">
        <f>'17thR'!B41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3"/>
        <v>0</v>
      </c>
      <c r="V41" s="20">
        <f>'17thR'!V41</f>
        <v>22.8</v>
      </c>
      <c r="W41" s="2">
        <f>IF(B41&lt;&gt;"",'17thR'!W41+X41,0)</f>
        <v>1</v>
      </c>
      <c r="X41" s="2">
        <f t="shared" si="2"/>
        <v>0</v>
      </c>
    </row>
    <row r="42" spans="1:24" x14ac:dyDescent="0.35">
      <c r="A42">
        <v>36</v>
      </c>
      <c r="B42" s="36" t="str">
        <f>'17thR'!B42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3"/>
        <v>0</v>
      </c>
      <c r="V42" s="20">
        <f>'17thR'!V42</f>
        <v>40.5</v>
      </c>
      <c r="W42" s="2">
        <f>IF(B42&lt;&gt;"",'17thR'!W42+X42,0)</f>
        <v>1</v>
      </c>
      <c r="X42" s="2">
        <f t="shared" si="2"/>
        <v>0</v>
      </c>
    </row>
    <row r="43" spans="1:24" x14ac:dyDescent="0.35">
      <c r="A43">
        <v>37</v>
      </c>
      <c r="B43" s="36" t="str">
        <f>'17thR'!B43</f>
        <v>ANDREJ PIRNAT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3"/>
        <v>0</v>
      </c>
      <c r="V43" s="20">
        <f>'17thR'!V43</f>
        <v>27.1</v>
      </c>
      <c r="W43" s="2">
        <f>IF(B43&lt;&gt;"",'17thR'!W43+X43,0)</f>
        <v>3</v>
      </c>
      <c r="X43" s="2">
        <f t="shared" si="2"/>
        <v>0</v>
      </c>
    </row>
    <row r="44" spans="1:24" x14ac:dyDescent="0.35">
      <c r="A44">
        <v>38</v>
      </c>
      <c r="B44" s="36" t="str">
        <f>'17thR'!B44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>
        <f>'17thR'!V44</f>
        <v>19.399999999999999</v>
      </c>
      <c r="W44" s="2">
        <f>IF(B44&lt;&gt;"",'17thR'!W44+X44,0)</f>
        <v>1</v>
      </c>
      <c r="X44" s="2">
        <f t="shared" si="2"/>
        <v>0</v>
      </c>
    </row>
    <row r="45" spans="1:24" x14ac:dyDescent="0.35">
      <c r="A45">
        <v>39</v>
      </c>
      <c r="B45" s="36" t="str">
        <f>'17thR'!B45</f>
        <v>ANKA PERŠIN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>
        <f>'17thR'!V45</f>
        <v>18.100000000000001</v>
      </c>
      <c r="W45" s="2">
        <f>IF(B45&lt;&gt;"",'17thR'!W45+X45,0)</f>
        <v>2</v>
      </c>
      <c r="X45" s="2">
        <f t="shared" si="2"/>
        <v>0</v>
      </c>
    </row>
    <row r="46" spans="1:24" x14ac:dyDescent="0.35">
      <c r="A46">
        <v>40</v>
      </c>
      <c r="B46" s="36" t="str">
        <f>'17thR'!B46</f>
        <v>DORA ŽERJAL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>
        <f>'17thR'!V46</f>
        <v>29.2</v>
      </c>
      <c r="W46" s="2">
        <f>IF(B46&lt;&gt;"",'17thR'!W46+X46,0)</f>
        <v>1</v>
      </c>
      <c r="X46" s="2">
        <f t="shared" si="2"/>
        <v>0</v>
      </c>
    </row>
    <row r="47" spans="1:24" x14ac:dyDescent="0.35">
      <c r="A47">
        <v>41</v>
      </c>
      <c r="B47" s="36" t="str">
        <f>'17thR'!B47</f>
        <v>MATEJ PANTNAR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>
        <f>'17thR'!V47</f>
        <v>22.9</v>
      </c>
      <c r="W47" s="2">
        <f>IF(B47&lt;&gt;"",'17thR'!W47+X47,0)</f>
        <v>1</v>
      </c>
      <c r="X47" s="2">
        <f t="shared" si="2"/>
        <v>0</v>
      </c>
    </row>
    <row r="48" spans="1:24" x14ac:dyDescent="0.35">
      <c r="A48">
        <v>42</v>
      </c>
      <c r="B48" s="36" t="str">
        <f>'17thR'!B48</f>
        <v>KRIŠTOF GLOBOČNIK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>
        <f>'17thR'!V48</f>
        <v>47.8</v>
      </c>
      <c r="W48" s="2">
        <f>IF(B48&lt;&gt;"",'17thR'!W48+X48,0)</f>
        <v>1</v>
      </c>
      <c r="X48" s="2">
        <f t="shared" si="2"/>
        <v>0</v>
      </c>
    </row>
    <row r="49" spans="1:24" x14ac:dyDescent="0.35">
      <c r="A49">
        <v>43</v>
      </c>
      <c r="B49" s="36" t="str">
        <f>'17thR'!B49</f>
        <v>IZTOK RUS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>
        <f>'17thR'!V49</f>
        <v>28.4</v>
      </c>
      <c r="W49" s="2">
        <f>IF(B49&lt;&gt;"",'17thR'!W49+X49,0)</f>
        <v>1</v>
      </c>
      <c r="X49" s="2">
        <f t="shared" si="2"/>
        <v>0</v>
      </c>
    </row>
    <row r="50" spans="1:24" x14ac:dyDescent="0.35">
      <c r="A50">
        <v>44</v>
      </c>
      <c r="B50" s="36" t="str">
        <f>'17thR'!B50</f>
        <v>JANEZ SAJE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3"/>
        <v>0</v>
      </c>
      <c r="V50" s="20">
        <f>'17thR'!V50</f>
        <v>18.7</v>
      </c>
      <c r="W50" s="2">
        <f>IF(B50&lt;&gt;"",'17thR'!W50+X50,0)</f>
        <v>2</v>
      </c>
      <c r="X50" s="2">
        <f t="shared" si="2"/>
        <v>0</v>
      </c>
    </row>
    <row r="51" spans="1:24" x14ac:dyDescent="0.35">
      <c r="A51">
        <v>45</v>
      </c>
      <c r="B51" s="36" t="str">
        <f>'17thR'!B51</f>
        <v>TONE GLAVAN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20">
        <f>'17thR'!V51</f>
        <v>20.5</v>
      </c>
      <c r="W51" s="2">
        <f>IF(B51&lt;&gt;"",'17thR'!W51+X51,0)</f>
        <v>1</v>
      </c>
      <c r="X51" s="2">
        <f t="shared" si="2"/>
        <v>0</v>
      </c>
    </row>
    <row r="52" spans="1:24" x14ac:dyDescent="0.35">
      <c r="A52">
        <v>46</v>
      </c>
      <c r="B52" s="36" t="str">
        <f>'17thR'!B52</f>
        <v>VLADIMIR GUROV</v>
      </c>
      <c r="C52" s="52">
        <v>5</v>
      </c>
      <c r="D52" s="52">
        <v>5</v>
      </c>
      <c r="E52" s="52">
        <v>5</v>
      </c>
      <c r="F52" s="52">
        <v>5</v>
      </c>
      <c r="G52" s="52">
        <v>5</v>
      </c>
      <c r="H52" s="52">
        <v>6</v>
      </c>
      <c r="I52" s="52">
        <v>4</v>
      </c>
      <c r="J52" s="52">
        <v>4</v>
      </c>
      <c r="K52" s="52">
        <v>4</v>
      </c>
      <c r="L52" s="52">
        <v>5</v>
      </c>
      <c r="M52" s="52">
        <v>4</v>
      </c>
      <c r="N52" s="52">
        <v>4</v>
      </c>
      <c r="O52" s="52">
        <v>5</v>
      </c>
      <c r="P52" s="52">
        <v>5</v>
      </c>
      <c r="Q52" s="52">
        <v>5</v>
      </c>
      <c r="R52" s="52">
        <v>3</v>
      </c>
      <c r="S52" s="52">
        <v>7</v>
      </c>
      <c r="T52" s="52">
        <v>4</v>
      </c>
      <c r="U52" s="20">
        <f t="shared" si="3"/>
        <v>85</v>
      </c>
      <c r="V52" s="20">
        <f>'17thR'!V52</f>
        <v>27.3</v>
      </c>
      <c r="W52" s="2">
        <f>IF(B52&lt;&gt;"",'17thR'!W52+X52,0)</f>
        <v>2</v>
      </c>
      <c r="X52" s="2">
        <f t="shared" si="2"/>
        <v>1</v>
      </c>
    </row>
    <row r="53" spans="1:24" x14ac:dyDescent="0.35">
      <c r="A53">
        <v>47</v>
      </c>
      <c r="B53" s="36" t="str">
        <f>'17thR'!B53</f>
        <v>SVIT ČREŠNAR KOREN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>
        <f>'17thR'!V53</f>
        <v>30.8</v>
      </c>
      <c r="W53" s="2">
        <f>IF(B53&lt;&gt;"",'17thR'!W53+X53,0)</f>
        <v>1</v>
      </c>
      <c r="X53" s="2">
        <f t="shared" si="2"/>
        <v>0</v>
      </c>
    </row>
    <row r="54" spans="1:24" x14ac:dyDescent="0.35">
      <c r="A54">
        <v>48</v>
      </c>
      <c r="B54" s="36">
        <f>'17thR'!B54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>
        <f>'17thR'!V54</f>
        <v>0</v>
      </c>
      <c r="W54" s="2">
        <f>IF(B54&lt;&gt;"",'17thR'!W54+X54,0)</f>
        <v>0</v>
      </c>
      <c r="X54" s="2">
        <f t="shared" si="2"/>
        <v>0</v>
      </c>
    </row>
    <row r="55" spans="1:24" x14ac:dyDescent="0.35">
      <c r="A55">
        <v>49</v>
      </c>
      <c r="B55" s="36">
        <f>'17thR'!B55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>
        <f>'17thR'!V55</f>
        <v>0</v>
      </c>
      <c r="W55" s="2">
        <f>IF(B55&lt;&gt;"",'17thR'!W55+X55,0)</f>
        <v>0</v>
      </c>
      <c r="X55" s="2">
        <f t="shared" si="2"/>
        <v>0</v>
      </c>
    </row>
    <row r="56" spans="1:24" x14ac:dyDescent="0.35">
      <c r="A56">
        <v>50</v>
      </c>
      <c r="B56" s="36">
        <f>'17thR'!B56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>
        <f>'17thR'!V56</f>
        <v>0</v>
      </c>
      <c r="W56" s="2">
        <f>IF(B56&lt;&gt;"",'17thR'!W56+X56,0)</f>
        <v>0</v>
      </c>
      <c r="X56" s="2">
        <f t="shared" si="2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055" priority="103" operator="equal">
      <formula>0</formula>
    </cfRule>
  </conditionalFormatting>
  <conditionalFormatting sqref="U38:U57">
    <cfRule type="cellIs" dxfId="1054" priority="18" operator="equal">
      <formula>0</formula>
    </cfRule>
  </conditionalFormatting>
  <conditionalFormatting sqref="U7:V37 V38:V56">
    <cfRule type="cellIs" dxfId="1053" priority="72" operator="equal">
      <formula>0</formula>
    </cfRule>
  </conditionalFormatting>
  <conditionalFormatting sqref="C7:C56 F7:F56 L7:L56 O7:O56">
    <cfRule type="cellIs" dxfId="1052" priority="14" operator="greaterThan">
      <formula>5</formula>
    </cfRule>
    <cfRule type="cellIs" dxfId="1051" priority="15" operator="equal">
      <formula>5</formula>
    </cfRule>
    <cfRule type="cellIs" dxfId="1050" priority="16" operator="equal">
      <formula>3</formula>
    </cfRule>
    <cfRule type="cellIs" dxfId="1049" priority="17" operator="equal">
      <formula>2</formula>
    </cfRule>
  </conditionalFormatting>
  <conditionalFormatting sqref="C7:T37">
    <cfRule type="containsBlanks" dxfId="1048" priority="5">
      <formula>LEN(TRIM(C7))=0</formula>
    </cfRule>
  </conditionalFormatting>
  <conditionalFormatting sqref="D7:E56 M7:N56">
    <cfRule type="cellIs" dxfId="1047" priority="10" operator="greaterThan">
      <formula>4</formula>
    </cfRule>
    <cfRule type="cellIs" dxfId="1046" priority="11" operator="equal">
      <formula>4</formula>
    </cfRule>
    <cfRule type="cellIs" dxfId="1045" priority="12" operator="equal">
      <formula>2</formula>
    </cfRule>
    <cfRule type="cellIs" dxfId="1044" priority="13" operator="equal">
      <formula>1</formula>
    </cfRule>
  </conditionalFormatting>
  <conditionalFormatting sqref="G7:K56">
    <cfRule type="cellIs" dxfId="1043" priority="6" operator="greaterThan">
      <formula>4</formula>
    </cfRule>
    <cfRule type="cellIs" dxfId="1042" priority="7" operator="equal">
      <formula>4</formula>
    </cfRule>
    <cfRule type="cellIs" dxfId="1041" priority="8" operator="equal">
      <formula>2</formula>
    </cfRule>
    <cfRule type="cellIs" dxfId="1040" priority="9" operator="equal">
      <formula>1</formula>
    </cfRule>
  </conditionalFormatting>
  <conditionalFormatting sqref="P7:T56">
    <cfRule type="cellIs" dxfId="1039" priority="1" operator="greaterThan">
      <formula>4</formula>
    </cfRule>
    <cfRule type="cellIs" dxfId="1038" priority="2" operator="equal">
      <formula>4</formula>
    </cfRule>
    <cfRule type="cellIs" dxfId="1037" priority="3" operator="equal">
      <formula>2</formula>
    </cfRule>
    <cfRule type="cellIs" dxfId="1036" priority="4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workbookViewId="0">
      <selection activeCell="C2" sqref="C2:T2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5.25" customHeight="1" x14ac:dyDescent="0.35"/>
    <row r="4" spans="1:24" ht="21.75" customHeight="1" x14ac:dyDescent="0.5">
      <c r="B4" s="35" t="s">
        <v>111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'18thR'!B7</f>
        <v>NIKO ROSTOHAR</v>
      </c>
      <c r="C7" s="52">
        <v>5</v>
      </c>
      <c r="D7" s="52">
        <v>3</v>
      </c>
      <c r="E7" s="52">
        <v>3</v>
      </c>
      <c r="F7" s="52">
        <v>5</v>
      </c>
      <c r="G7" s="52">
        <v>3</v>
      </c>
      <c r="H7" s="52">
        <v>6</v>
      </c>
      <c r="I7" s="52">
        <v>3</v>
      </c>
      <c r="J7" s="52">
        <v>4</v>
      </c>
      <c r="K7" s="52">
        <v>4</v>
      </c>
      <c r="L7" s="52">
        <v>5</v>
      </c>
      <c r="M7" s="52">
        <v>4</v>
      </c>
      <c r="N7" s="52">
        <v>6</v>
      </c>
      <c r="O7" s="52">
        <v>6</v>
      </c>
      <c r="P7" s="52">
        <v>5</v>
      </c>
      <c r="Q7" s="52">
        <v>5</v>
      </c>
      <c r="R7" s="52">
        <v>4</v>
      </c>
      <c r="S7" s="52">
        <v>4</v>
      </c>
      <c r="T7" s="52">
        <v>4</v>
      </c>
      <c r="U7" s="20">
        <f t="shared" ref="U7:U37" si="0">SUM(C7:T7)</f>
        <v>79</v>
      </c>
      <c r="V7" s="20">
        <f>'18thR'!V7</f>
        <v>14.6</v>
      </c>
      <c r="W7" s="2">
        <f>IF(B7&lt;&gt;"",'18thR'!W7+X7,0)</f>
        <v>19</v>
      </c>
      <c r="X7" s="2">
        <f t="shared" ref="X7:X36" si="1">IF(U7&gt;0,1,0)</f>
        <v>1</v>
      </c>
    </row>
    <row r="8" spans="1:24" x14ac:dyDescent="0.35">
      <c r="A8">
        <v>2</v>
      </c>
      <c r="B8" s="36" t="str">
        <f>'18thR'!B8</f>
        <v>ANDREJA ROSTOHAR</v>
      </c>
      <c r="C8" s="52">
        <v>4</v>
      </c>
      <c r="D8" s="52">
        <v>3</v>
      </c>
      <c r="E8" s="52">
        <v>3</v>
      </c>
      <c r="F8" s="52">
        <v>5</v>
      </c>
      <c r="G8" s="52">
        <v>4</v>
      </c>
      <c r="H8" s="52">
        <v>9</v>
      </c>
      <c r="I8" s="52">
        <v>3</v>
      </c>
      <c r="J8" s="52">
        <v>4</v>
      </c>
      <c r="K8" s="52">
        <v>3</v>
      </c>
      <c r="L8" s="52">
        <v>5</v>
      </c>
      <c r="M8" s="52">
        <v>4</v>
      </c>
      <c r="N8" s="52">
        <v>4</v>
      </c>
      <c r="O8" s="52">
        <v>5</v>
      </c>
      <c r="P8" s="52">
        <v>4</v>
      </c>
      <c r="Q8" s="52">
        <v>9</v>
      </c>
      <c r="R8" s="52">
        <v>3</v>
      </c>
      <c r="S8" s="52">
        <v>5</v>
      </c>
      <c r="T8" s="52">
        <v>4</v>
      </c>
      <c r="U8" s="20">
        <f t="shared" si="0"/>
        <v>81</v>
      </c>
      <c r="V8" s="20">
        <f>'18thR'!V8</f>
        <v>16</v>
      </c>
      <c r="W8" s="2">
        <f>IF(B8&lt;&gt;"",'18thR'!W8+X8,0)</f>
        <v>18</v>
      </c>
      <c r="X8" s="2">
        <f t="shared" si="1"/>
        <v>1</v>
      </c>
    </row>
    <row r="9" spans="1:24" x14ac:dyDescent="0.35">
      <c r="A9">
        <v>3</v>
      </c>
      <c r="B9" s="36" t="str">
        <f>'18thR'!B9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'18thR'!V9</f>
        <v>34.200000000000003</v>
      </c>
      <c r="W9" s="2">
        <f>IF(B9&lt;&gt;"",'18thR'!W9+X9,0)</f>
        <v>12</v>
      </c>
      <c r="X9" s="2">
        <f t="shared" si="1"/>
        <v>0</v>
      </c>
    </row>
    <row r="10" spans="1:24" x14ac:dyDescent="0.35">
      <c r="A10">
        <v>4</v>
      </c>
      <c r="B10" s="36" t="str">
        <f>'18thR'!B10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20">
        <f t="shared" si="0"/>
        <v>0</v>
      </c>
      <c r="V10" s="20">
        <f>'18thR'!V10</f>
        <v>30.8</v>
      </c>
      <c r="W10" s="2">
        <f>IF(B10&lt;&gt;"",'18thR'!W10+X10,0)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'18thR'!B11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'18thR'!V11</f>
        <v>32.200000000000003</v>
      </c>
      <c r="W11" s="2">
        <f>IF(B11&lt;&gt;"",'18thR'!W11+X11,0)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'18thR'!B12</f>
        <v>BOJAN LAZAR</v>
      </c>
      <c r="C12" s="52">
        <v>5</v>
      </c>
      <c r="D12" s="52">
        <v>5</v>
      </c>
      <c r="E12" s="52">
        <v>5</v>
      </c>
      <c r="F12" s="52">
        <v>6</v>
      </c>
      <c r="G12" s="52">
        <v>5</v>
      </c>
      <c r="H12" s="52">
        <v>6</v>
      </c>
      <c r="I12" s="52">
        <v>5</v>
      </c>
      <c r="J12" s="52">
        <v>6</v>
      </c>
      <c r="K12" s="52">
        <v>3</v>
      </c>
      <c r="L12" s="52">
        <v>6</v>
      </c>
      <c r="M12" s="52">
        <v>4</v>
      </c>
      <c r="N12" s="52">
        <v>4</v>
      </c>
      <c r="O12" s="52">
        <v>6</v>
      </c>
      <c r="P12" s="52">
        <v>5</v>
      </c>
      <c r="Q12" s="52">
        <v>5</v>
      </c>
      <c r="R12" s="52">
        <v>4</v>
      </c>
      <c r="S12" s="52">
        <v>9</v>
      </c>
      <c r="T12" s="52">
        <v>6</v>
      </c>
      <c r="U12" s="20">
        <f t="shared" si="0"/>
        <v>95</v>
      </c>
      <c r="V12" s="20">
        <f>'18thR'!V12</f>
        <v>21.8</v>
      </c>
      <c r="W12" s="2">
        <f>IF(B12&lt;&gt;"",'18thR'!W12+X12,0)</f>
        <v>14</v>
      </c>
      <c r="X12" s="2">
        <f t="shared" si="1"/>
        <v>1</v>
      </c>
    </row>
    <row r="13" spans="1:24" x14ac:dyDescent="0.35">
      <c r="A13">
        <v>7</v>
      </c>
      <c r="B13" s="36" t="str">
        <f>'18thR'!B13</f>
        <v>JANKO KRŽIČ</v>
      </c>
      <c r="C13" s="52">
        <v>9</v>
      </c>
      <c r="D13" s="52">
        <v>4</v>
      </c>
      <c r="E13" s="52">
        <v>5</v>
      </c>
      <c r="F13" s="52">
        <v>4</v>
      </c>
      <c r="G13" s="52">
        <v>5</v>
      </c>
      <c r="H13" s="52">
        <v>9</v>
      </c>
      <c r="I13" s="52">
        <v>5</v>
      </c>
      <c r="J13" s="52">
        <v>5</v>
      </c>
      <c r="K13" s="52">
        <v>3</v>
      </c>
      <c r="L13" s="52">
        <v>6</v>
      </c>
      <c r="M13" s="52">
        <v>4</v>
      </c>
      <c r="N13" s="52">
        <v>5</v>
      </c>
      <c r="O13" s="52">
        <v>6</v>
      </c>
      <c r="P13" s="52">
        <v>5</v>
      </c>
      <c r="Q13" s="52">
        <v>4</v>
      </c>
      <c r="R13" s="52">
        <v>3</v>
      </c>
      <c r="S13" s="52">
        <v>6</v>
      </c>
      <c r="T13" s="52">
        <v>3</v>
      </c>
      <c r="U13" s="20">
        <f t="shared" si="0"/>
        <v>91</v>
      </c>
      <c r="V13" s="20">
        <f>'18thR'!V13</f>
        <v>31.9</v>
      </c>
      <c r="W13" s="2">
        <f>IF(B13&lt;&gt;"",'18thR'!W13+X13,0)</f>
        <v>16</v>
      </c>
      <c r="X13" s="2">
        <f t="shared" si="1"/>
        <v>1</v>
      </c>
    </row>
    <row r="14" spans="1:24" x14ac:dyDescent="0.35">
      <c r="A14">
        <v>8</v>
      </c>
      <c r="B14" s="36" t="str">
        <f>'18thR'!B14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20">
        <f t="shared" si="0"/>
        <v>0</v>
      </c>
      <c r="V14" s="20">
        <f>'18thR'!V14</f>
        <v>40.4</v>
      </c>
      <c r="W14" s="2">
        <f>IF(B14&lt;&gt;"",'18thR'!W14+X14,0)</f>
        <v>12</v>
      </c>
      <c r="X14" s="2">
        <f t="shared" si="1"/>
        <v>0</v>
      </c>
    </row>
    <row r="15" spans="1:24" x14ac:dyDescent="0.35">
      <c r="A15">
        <v>9</v>
      </c>
      <c r="B15" s="36" t="str">
        <f>'18thR'!B15</f>
        <v>MARINA RAVNIKAR</v>
      </c>
      <c r="C15" s="52">
        <v>6</v>
      </c>
      <c r="D15" s="52">
        <v>6</v>
      </c>
      <c r="E15" s="52">
        <v>4</v>
      </c>
      <c r="F15" s="52">
        <v>5</v>
      </c>
      <c r="G15" s="52">
        <v>6</v>
      </c>
      <c r="H15" s="52">
        <v>5</v>
      </c>
      <c r="I15" s="52">
        <v>5</v>
      </c>
      <c r="J15" s="52">
        <v>6</v>
      </c>
      <c r="K15" s="52">
        <v>2</v>
      </c>
      <c r="L15" s="52">
        <v>5</v>
      </c>
      <c r="M15" s="52">
        <v>4</v>
      </c>
      <c r="N15" s="52">
        <v>4</v>
      </c>
      <c r="O15" s="52">
        <v>6</v>
      </c>
      <c r="P15" s="52">
        <v>6</v>
      </c>
      <c r="Q15" s="52">
        <v>6</v>
      </c>
      <c r="R15" s="52">
        <v>2</v>
      </c>
      <c r="S15" s="52">
        <v>5</v>
      </c>
      <c r="T15" s="52">
        <v>3</v>
      </c>
      <c r="U15" s="20">
        <f t="shared" si="0"/>
        <v>86</v>
      </c>
      <c r="V15" s="20">
        <f>'18thR'!V15</f>
        <v>20</v>
      </c>
      <c r="W15" s="2">
        <f>IF(B15&lt;&gt;"",'18thR'!W15+X15,0)</f>
        <v>14</v>
      </c>
      <c r="X15" s="2">
        <f t="shared" si="1"/>
        <v>1</v>
      </c>
    </row>
    <row r="16" spans="1:24" x14ac:dyDescent="0.35">
      <c r="A16">
        <v>10</v>
      </c>
      <c r="B16" s="36" t="str">
        <f>'18thR'!B16</f>
        <v>CVETKA BURJA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20">
        <f t="shared" si="0"/>
        <v>0</v>
      </c>
      <c r="V16" s="20">
        <f>'18thR'!V16</f>
        <v>32.799999999999997</v>
      </c>
      <c r="W16" s="2">
        <f>IF(B16&lt;&gt;"",'18thR'!W16+X16,0)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'18thR'!B17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0"/>
        <v>0</v>
      </c>
      <c r="V17" s="20">
        <f>'18thR'!V17</f>
        <v>31.9</v>
      </c>
      <c r="W17" s="2">
        <f>IF(B17&lt;&gt;"",'18thR'!W17+X17,0)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'18thR'!B18</f>
        <v>CENA ŠTRAVS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0"/>
        <v>0</v>
      </c>
      <c r="V18" s="20">
        <f>'18thR'!V18</f>
        <v>20.399999999999999</v>
      </c>
      <c r="W18" s="2">
        <f>IF(B18&lt;&gt;"",'18thR'!W18+X18,0)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'18thR'!B19</f>
        <v>VITO ŠMIT</v>
      </c>
      <c r="C19" s="52">
        <v>4</v>
      </c>
      <c r="D19" s="52">
        <v>3</v>
      </c>
      <c r="E19" s="52">
        <v>5</v>
      </c>
      <c r="F19" s="52">
        <v>5</v>
      </c>
      <c r="G19" s="52">
        <v>4</v>
      </c>
      <c r="H19" s="52">
        <v>3</v>
      </c>
      <c r="I19" s="52">
        <v>4</v>
      </c>
      <c r="J19" s="52">
        <v>5</v>
      </c>
      <c r="K19" s="52">
        <v>4</v>
      </c>
      <c r="L19" s="52">
        <v>4</v>
      </c>
      <c r="M19" s="52">
        <v>4</v>
      </c>
      <c r="N19" s="52">
        <v>4</v>
      </c>
      <c r="O19" s="52">
        <v>3</v>
      </c>
      <c r="P19" s="52">
        <v>5</v>
      </c>
      <c r="Q19" s="52">
        <v>4</v>
      </c>
      <c r="R19" s="52">
        <v>6</v>
      </c>
      <c r="S19" s="52">
        <v>4</v>
      </c>
      <c r="T19" s="52">
        <v>4</v>
      </c>
      <c r="U19" s="20">
        <f t="shared" si="0"/>
        <v>75</v>
      </c>
      <c r="V19" s="20">
        <f>'18thR'!V19</f>
        <v>15.1</v>
      </c>
      <c r="W19" s="2">
        <f>IF(B19&lt;&gt;"",'18thR'!W19+X19,0)</f>
        <v>12</v>
      </c>
      <c r="X19" s="2">
        <f t="shared" si="1"/>
        <v>1</v>
      </c>
    </row>
    <row r="20" spans="1:24" x14ac:dyDescent="0.35">
      <c r="A20">
        <v>14</v>
      </c>
      <c r="B20" s="36" t="str">
        <f>'18thR'!B20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0"/>
        <v>0</v>
      </c>
      <c r="V20" s="20">
        <f>'18thR'!V20</f>
        <v>31.8</v>
      </c>
      <c r="W20" s="2">
        <f>IF(B20&lt;&gt;"",'18thR'!W20+X20,0)</f>
        <v>7</v>
      </c>
      <c r="X20" s="2">
        <f t="shared" si="1"/>
        <v>0</v>
      </c>
    </row>
    <row r="21" spans="1:24" x14ac:dyDescent="0.35">
      <c r="A21">
        <v>15</v>
      </c>
      <c r="B21" s="36" t="str">
        <f>'18thR'!B21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0"/>
        <v>0</v>
      </c>
      <c r="V21" s="20">
        <f>'18thR'!V21</f>
        <v>20.399999999999999</v>
      </c>
      <c r="W21" s="2">
        <f>IF(B21&lt;&gt;"",'18thR'!W21+X21,0)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'18thR'!B22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0"/>
        <v>0</v>
      </c>
      <c r="V22" s="20">
        <f>'18thR'!V22</f>
        <v>30.8</v>
      </c>
      <c r="W22" s="2">
        <f>IF(B22&lt;&gt;"",'18thR'!W22+X22,0)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'18thR'!B23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0"/>
        <v>0</v>
      </c>
      <c r="V23" s="20">
        <f>'18thR'!V23</f>
        <v>13.2</v>
      </c>
      <c r="W23" s="2">
        <f>IF(B23&lt;&gt;"",'18thR'!W23+X23,0)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'18thR'!B24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0"/>
        <v>0</v>
      </c>
      <c r="V24" s="20">
        <f>'18thR'!V24</f>
        <v>14.6</v>
      </c>
      <c r="W24" s="2">
        <f>IF(B24&lt;&gt;"",'18thR'!W24+X24,0)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'18thR'!B25</f>
        <v>FRANCI KUNŠIČ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0"/>
        <v>0</v>
      </c>
      <c r="V25" s="20">
        <f>'18thR'!V25</f>
        <v>23.3</v>
      </c>
      <c r="W25" s="2">
        <f>IF(B25&lt;&gt;"",'18thR'!W25+X25,0)</f>
        <v>5</v>
      </c>
      <c r="X25" s="2">
        <f t="shared" si="1"/>
        <v>0</v>
      </c>
    </row>
    <row r="26" spans="1:24" x14ac:dyDescent="0.35">
      <c r="A26">
        <v>20</v>
      </c>
      <c r="B26" s="36" t="str">
        <f>'18thR'!B26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0"/>
        <v>0</v>
      </c>
      <c r="V26" s="20">
        <f>'18thR'!V26</f>
        <v>54</v>
      </c>
      <c r="W26" s="2">
        <f>IF(B26&lt;&gt;"",'18thR'!W26+X26,0)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'18thR'!B27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0"/>
        <v>0</v>
      </c>
      <c r="V27" s="20">
        <f>'18thR'!V27</f>
        <v>12.3</v>
      </c>
      <c r="W27" s="2">
        <f>IF(B27&lt;&gt;"",'18thR'!W27+X27,0)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'18thR'!B28</f>
        <v>SAŠA BOHINC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0"/>
        <v>0</v>
      </c>
      <c r="V28" s="20">
        <f>'18thR'!V28</f>
        <v>54</v>
      </c>
      <c r="W28" s="2">
        <f>IF(B28&lt;&gt;"",'18thR'!W28+X28,0)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'18thR'!B29</f>
        <v>NIKA ZALAZNIK</v>
      </c>
      <c r="C29" s="52">
        <v>5</v>
      </c>
      <c r="D29" s="52">
        <v>9</v>
      </c>
      <c r="E29" s="52">
        <v>4</v>
      </c>
      <c r="F29" s="52">
        <v>6</v>
      </c>
      <c r="G29" s="52">
        <v>6</v>
      </c>
      <c r="H29" s="52">
        <v>5</v>
      </c>
      <c r="I29" s="52">
        <v>5</v>
      </c>
      <c r="J29" s="52">
        <v>9</v>
      </c>
      <c r="K29" s="52">
        <v>4</v>
      </c>
      <c r="L29" s="52">
        <v>6</v>
      </c>
      <c r="M29" s="52">
        <v>9</v>
      </c>
      <c r="N29" s="52">
        <v>6</v>
      </c>
      <c r="O29" s="52">
        <v>8</v>
      </c>
      <c r="P29" s="52">
        <v>6</v>
      </c>
      <c r="Q29" s="52">
        <v>6</v>
      </c>
      <c r="R29" s="52">
        <v>4</v>
      </c>
      <c r="S29" s="52">
        <v>9</v>
      </c>
      <c r="T29" s="52">
        <v>3</v>
      </c>
      <c r="U29" s="20">
        <f t="shared" si="0"/>
        <v>110</v>
      </c>
      <c r="V29" s="20">
        <f>'18thR'!V29</f>
        <v>43.9</v>
      </c>
      <c r="W29" s="2">
        <f>IF(B29&lt;&gt;"",'18thR'!W29+X29,0)</f>
        <v>8</v>
      </c>
      <c r="X29" s="2">
        <f t="shared" si="1"/>
        <v>1</v>
      </c>
    </row>
    <row r="30" spans="1:24" x14ac:dyDescent="0.35">
      <c r="A30">
        <v>24</v>
      </c>
      <c r="B30" s="36" t="str">
        <f>'18thR'!B30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0"/>
        <v>0</v>
      </c>
      <c r="V30" s="20">
        <f>'18thR'!V30</f>
        <v>20</v>
      </c>
      <c r="W30" s="2">
        <f>IF(B30&lt;&gt;"",'18thR'!W30+X30,0)</f>
        <v>2</v>
      </c>
      <c r="X30" s="2">
        <f t="shared" si="1"/>
        <v>0</v>
      </c>
    </row>
    <row r="31" spans="1:24" x14ac:dyDescent="0.35">
      <c r="A31">
        <v>25</v>
      </c>
      <c r="B31" s="36" t="str">
        <f>'18thR'!B31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0"/>
        <v>0</v>
      </c>
      <c r="V31" s="20">
        <f>'18thR'!V31</f>
        <v>18.399999999999999</v>
      </c>
      <c r="W31" s="2">
        <f>IF(B31&lt;&gt;"",'18thR'!W31+X31,0)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'18thR'!B32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0"/>
        <v>0</v>
      </c>
      <c r="V32" s="20">
        <f>'18thR'!V32</f>
        <v>25</v>
      </c>
      <c r="W32" s="2">
        <f>IF(B32&lt;&gt;"",'18thR'!W32+X32,0)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'18thR'!B33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0"/>
        <v>0</v>
      </c>
      <c r="V33" s="20">
        <f>'18thR'!V33</f>
        <v>20.2</v>
      </c>
      <c r="W33" s="2">
        <f>IF(B33&lt;&gt;"",'18thR'!W33+X33,0)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'18thR'!B34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0"/>
        <v>0</v>
      </c>
      <c r="V34" s="20">
        <f>'18thR'!V34</f>
        <v>17.100000000000001</v>
      </c>
      <c r="W34" s="2">
        <f>IF(B34&lt;&gt;"",'18thR'!W34+X34,0)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'18thR'!B35</f>
        <v>SIMON ŽGAVEC</v>
      </c>
      <c r="C35" s="52">
        <v>9</v>
      </c>
      <c r="D35" s="52">
        <v>4</v>
      </c>
      <c r="E35" s="52">
        <v>7</v>
      </c>
      <c r="F35" s="52">
        <v>7</v>
      </c>
      <c r="G35" s="52">
        <v>7</v>
      </c>
      <c r="H35" s="52">
        <v>5</v>
      </c>
      <c r="I35" s="52">
        <v>6</v>
      </c>
      <c r="J35" s="52">
        <v>9</v>
      </c>
      <c r="K35" s="52">
        <v>4</v>
      </c>
      <c r="L35" s="52">
        <v>5</v>
      </c>
      <c r="M35" s="52">
        <v>5</v>
      </c>
      <c r="N35" s="52">
        <v>4</v>
      </c>
      <c r="O35" s="52">
        <v>8</v>
      </c>
      <c r="P35" s="52">
        <v>6</v>
      </c>
      <c r="Q35" s="52">
        <v>6</v>
      </c>
      <c r="R35" s="52">
        <v>5</v>
      </c>
      <c r="S35" s="52">
        <v>9</v>
      </c>
      <c r="T35" s="52">
        <v>3</v>
      </c>
      <c r="U35" s="20">
        <f t="shared" si="0"/>
        <v>109</v>
      </c>
      <c r="V35" s="20">
        <f>'18thR'!V35</f>
        <v>47.7</v>
      </c>
      <c r="W35" s="2">
        <f>IF(B35&lt;&gt;"",'18thR'!W35+X35,0)</f>
        <v>5</v>
      </c>
      <c r="X35" s="2">
        <f t="shared" si="1"/>
        <v>1</v>
      </c>
    </row>
    <row r="36" spans="1:24" x14ac:dyDescent="0.35">
      <c r="A36">
        <v>30</v>
      </c>
      <c r="B36" s="36" t="str">
        <f>'18thR'!B36</f>
        <v>RADO ZALAZNIK</v>
      </c>
      <c r="C36" s="52">
        <v>8</v>
      </c>
      <c r="D36" s="52">
        <v>3</v>
      </c>
      <c r="E36" s="52">
        <v>4</v>
      </c>
      <c r="F36" s="52">
        <v>6</v>
      </c>
      <c r="G36" s="52">
        <v>4</v>
      </c>
      <c r="H36" s="52">
        <v>5</v>
      </c>
      <c r="I36" s="52">
        <v>9</v>
      </c>
      <c r="J36" s="52">
        <v>4</v>
      </c>
      <c r="K36" s="52">
        <v>2</v>
      </c>
      <c r="L36" s="52">
        <v>4</v>
      </c>
      <c r="M36" s="52">
        <v>4</v>
      </c>
      <c r="N36" s="52">
        <v>9</v>
      </c>
      <c r="O36" s="52">
        <v>6</v>
      </c>
      <c r="P36" s="52">
        <v>5</v>
      </c>
      <c r="Q36" s="52">
        <v>4</v>
      </c>
      <c r="R36" s="52">
        <v>6</v>
      </c>
      <c r="S36" s="52">
        <v>41</v>
      </c>
      <c r="T36" s="52">
        <v>3</v>
      </c>
      <c r="U36" s="20">
        <f t="shared" si="0"/>
        <v>127</v>
      </c>
      <c r="V36" s="20">
        <f>'18thR'!V36</f>
        <v>26.7</v>
      </c>
      <c r="W36" s="2">
        <f>IF(B36&lt;&gt;"",'18thR'!W36+X36,0)</f>
        <v>8</v>
      </c>
      <c r="X36" s="2">
        <f t="shared" si="1"/>
        <v>1</v>
      </c>
    </row>
    <row r="37" spans="1:24" x14ac:dyDescent="0.35">
      <c r="A37">
        <v>31</v>
      </c>
      <c r="B37" s="36" t="str">
        <f>'18thR'!B37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0"/>
        <v>0</v>
      </c>
      <c r="V37" s="20">
        <f>'18thR'!V37</f>
        <v>13.8</v>
      </c>
      <c r="W37" s="2">
        <f>IF(B37&lt;&gt;"",'18thR'!W37+X37,0)</f>
        <v>6</v>
      </c>
      <c r="X37" s="2">
        <f t="shared" ref="X37:X56" si="2">IF(U37&gt;0,1,0)</f>
        <v>0</v>
      </c>
    </row>
    <row r="38" spans="1:24" x14ac:dyDescent="0.35">
      <c r="A38">
        <v>32</v>
      </c>
      <c r="B38" s="36" t="str">
        <f>'18thR'!B38</f>
        <v>GEERT MEIRE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7" si="3">SUM(C38:T38)</f>
        <v>0</v>
      </c>
      <c r="V38" s="20">
        <f>'18thR'!V38</f>
        <v>26.9</v>
      </c>
      <c r="W38" s="2">
        <f>IF(B38&lt;&gt;"",'18thR'!W38+X38,0)</f>
        <v>1</v>
      </c>
      <c r="X38" s="2">
        <f t="shared" si="2"/>
        <v>0</v>
      </c>
    </row>
    <row r="39" spans="1:24" x14ac:dyDescent="0.35">
      <c r="A39">
        <v>33</v>
      </c>
      <c r="B39" s="36" t="str">
        <f>'18thR'!B39</f>
        <v>MAJDA LAZAR</v>
      </c>
      <c r="C39" s="52">
        <v>7</v>
      </c>
      <c r="D39" s="52">
        <v>5</v>
      </c>
      <c r="E39" s="52">
        <v>4</v>
      </c>
      <c r="F39" s="52">
        <v>5</v>
      </c>
      <c r="G39" s="52">
        <v>5</v>
      </c>
      <c r="H39" s="52">
        <v>6</v>
      </c>
      <c r="I39" s="52">
        <v>3</v>
      </c>
      <c r="J39" s="52">
        <v>6</v>
      </c>
      <c r="K39" s="52">
        <v>4</v>
      </c>
      <c r="L39" s="52">
        <v>4</v>
      </c>
      <c r="M39" s="52">
        <v>2</v>
      </c>
      <c r="N39" s="52">
        <v>4</v>
      </c>
      <c r="O39" s="52">
        <v>6</v>
      </c>
      <c r="P39" s="52">
        <v>5</v>
      </c>
      <c r="Q39" s="52">
        <v>8</v>
      </c>
      <c r="R39" s="52">
        <v>3</v>
      </c>
      <c r="S39" s="52">
        <v>9</v>
      </c>
      <c r="T39" s="52">
        <v>4</v>
      </c>
      <c r="U39" s="20">
        <f t="shared" si="3"/>
        <v>90</v>
      </c>
      <c r="V39" s="20">
        <f>'18thR'!V39</f>
        <v>28.4</v>
      </c>
      <c r="W39" s="2">
        <f>IF(B39&lt;&gt;"",'18thR'!W39+X39,0)</f>
        <v>8</v>
      </c>
      <c r="X39" s="2">
        <f t="shared" si="2"/>
        <v>1</v>
      </c>
    </row>
    <row r="40" spans="1:24" x14ac:dyDescent="0.35">
      <c r="A40">
        <v>34</v>
      </c>
      <c r="B40" s="36" t="str">
        <f>'18thR'!B40</f>
        <v>JANEZ  LOČNIŠKAR</v>
      </c>
      <c r="C40" s="52">
        <v>5</v>
      </c>
      <c r="D40" s="52">
        <v>3</v>
      </c>
      <c r="E40" s="52">
        <v>5</v>
      </c>
      <c r="F40" s="52">
        <v>6</v>
      </c>
      <c r="G40" s="52">
        <v>4</v>
      </c>
      <c r="H40" s="52">
        <v>4</v>
      </c>
      <c r="I40" s="52">
        <v>3</v>
      </c>
      <c r="J40" s="52">
        <v>6</v>
      </c>
      <c r="K40" s="52">
        <v>3</v>
      </c>
      <c r="L40" s="52">
        <v>6</v>
      </c>
      <c r="M40" s="52">
        <v>4</v>
      </c>
      <c r="N40" s="52">
        <v>4</v>
      </c>
      <c r="O40" s="52">
        <v>6</v>
      </c>
      <c r="P40" s="52">
        <v>5</v>
      </c>
      <c r="Q40" s="52">
        <v>5</v>
      </c>
      <c r="R40" s="52">
        <v>5</v>
      </c>
      <c r="S40" s="52">
        <v>5</v>
      </c>
      <c r="T40" s="52">
        <v>4</v>
      </c>
      <c r="U40" s="20">
        <f t="shared" si="3"/>
        <v>83</v>
      </c>
      <c r="V40" s="20">
        <f>'18thR'!V40</f>
        <v>20.399999999999999</v>
      </c>
      <c r="W40" s="2">
        <f>IF(B40&lt;&gt;"",'18thR'!W40+X40,0)</f>
        <v>3</v>
      </c>
      <c r="X40" s="2">
        <f t="shared" si="2"/>
        <v>1</v>
      </c>
    </row>
    <row r="41" spans="1:24" x14ac:dyDescent="0.35">
      <c r="A41">
        <v>35</v>
      </c>
      <c r="B41" s="36" t="str">
        <f>'18thR'!B41</f>
        <v>BOJAN HRIBAR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3"/>
        <v>0</v>
      </c>
      <c r="V41" s="20">
        <f>'18thR'!V41</f>
        <v>22.8</v>
      </c>
      <c r="W41" s="2">
        <f>IF(B41&lt;&gt;"",'18thR'!W41+X41,0)</f>
        <v>1</v>
      </c>
      <c r="X41" s="2">
        <f t="shared" si="2"/>
        <v>0</v>
      </c>
    </row>
    <row r="42" spans="1:24" x14ac:dyDescent="0.35">
      <c r="A42">
        <v>36</v>
      </c>
      <c r="B42" s="36" t="str">
        <f>'18thR'!B42</f>
        <v>BORUT KOLŠEK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3"/>
        <v>0</v>
      </c>
      <c r="V42" s="20">
        <f>'18thR'!V42</f>
        <v>40.5</v>
      </c>
      <c r="W42" s="2">
        <f>IF(B42&lt;&gt;"",'18thR'!W42+X42,0)</f>
        <v>1</v>
      </c>
      <c r="X42" s="2">
        <f t="shared" si="2"/>
        <v>0</v>
      </c>
    </row>
    <row r="43" spans="1:24" x14ac:dyDescent="0.35">
      <c r="A43">
        <v>37</v>
      </c>
      <c r="B43" s="36" t="str">
        <f>'18thR'!B43</f>
        <v>ANDREJ PIRNAT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3"/>
        <v>0</v>
      </c>
      <c r="V43" s="20">
        <f>'18thR'!V43</f>
        <v>27.1</v>
      </c>
      <c r="W43" s="2">
        <f>IF(B43&lt;&gt;"",'18thR'!W43+X43,0)</f>
        <v>3</v>
      </c>
      <c r="X43" s="2">
        <f t="shared" si="2"/>
        <v>0</v>
      </c>
    </row>
    <row r="44" spans="1:24" x14ac:dyDescent="0.35">
      <c r="A44">
        <v>38</v>
      </c>
      <c r="B44" s="36" t="str">
        <f>'18thR'!B44</f>
        <v>TOMAŽ ANDOLŠEK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>
        <f>'18thR'!V44</f>
        <v>19.399999999999999</v>
      </c>
      <c r="W44" s="2">
        <f>IF(B44&lt;&gt;"",'18thR'!W44+X44,0)</f>
        <v>1</v>
      </c>
      <c r="X44" s="2">
        <f t="shared" si="2"/>
        <v>0</v>
      </c>
    </row>
    <row r="45" spans="1:24" x14ac:dyDescent="0.35">
      <c r="A45">
        <v>39</v>
      </c>
      <c r="B45" s="36" t="str">
        <f>'18thR'!B45</f>
        <v>ANKA PERŠIN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>
        <f>'18thR'!V45</f>
        <v>18.100000000000001</v>
      </c>
      <c r="W45" s="2">
        <f>IF(B45&lt;&gt;"",'18thR'!W45+X45,0)</f>
        <v>2</v>
      </c>
      <c r="X45" s="2">
        <f t="shared" si="2"/>
        <v>0</v>
      </c>
    </row>
    <row r="46" spans="1:24" x14ac:dyDescent="0.35">
      <c r="A46">
        <v>40</v>
      </c>
      <c r="B46" s="36" t="str">
        <f>'18thR'!B46</f>
        <v>DORA ŽERJAL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>
        <f>'18thR'!V46</f>
        <v>29.2</v>
      </c>
      <c r="W46" s="2">
        <f>IF(B46&lt;&gt;"",'18thR'!W46+X46,0)</f>
        <v>1</v>
      </c>
      <c r="X46" s="2">
        <f t="shared" si="2"/>
        <v>0</v>
      </c>
    </row>
    <row r="47" spans="1:24" x14ac:dyDescent="0.35">
      <c r="A47">
        <v>41</v>
      </c>
      <c r="B47" s="36" t="str">
        <f>'18thR'!B47</f>
        <v>MATEJ PANTNAR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>
        <f>'18thR'!V47</f>
        <v>22.9</v>
      </c>
      <c r="W47" s="2">
        <f>IF(B47&lt;&gt;"",'18thR'!W47+X47,0)</f>
        <v>1</v>
      </c>
      <c r="X47" s="2">
        <f t="shared" si="2"/>
        <v>0</v>
      </c>
    </row>
    <row r="48" spans="1:24" x14ac:dyDescent="0.35">
      <c r="A48">
        <v>42</v>
      </c>
      <c r="B48" s="36" t="str">
        <f>'18thR'!B48</f>
        <v>KRIŠTOF GLOBOČNIK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>
        <f>'18thR'!V48</f>
        <v>47.8</v>
      </c>
      <c r="W48" s="2">
        <f>IF(B48&lt;&gt;"",'18thR'!W48+X48,0)</f>
        <v>1</v>
      </c>
      <c r="X48" s="2">
        <f t="shared" si="2"/>
        <v>0</v>
      </c>
    </row>
    <row r="49" spans="1:24" x14ac:dyDescent="0.35">
      <c r="A49">
        <v>43</v>
      </c>
      <c r="B49" s="36" t="str">
        <f>'18thR'!B49</f>
        <v>IZTOK RUS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>
        <f>'18thR'!V49</f>
        <v>28.4</v>
      </c>
      <c r="W49" s="2">
        <f>IF(B49&lt;&gt;"",'18thR'!W49+X49,0)</f>
        <v>1</v>
      </c>
      <c r="X49" s="2">
        <f t="shared" si="2"/>
        <v>0</v>
      </c>
    </row>
    <row r="50" spans="1:24" x14ac:dyDescent="0.35">
      <c r="A50">
        <v>44</v>
      </c>
      <c r="B50" s="36" t="str">
        <f>'18thR'!B50</f>
        <v>JANEZ SAJE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3"/>
        <v>0</v>
      </c>
      <c r="V50" s="20">
        <f>'18thR'!V50</f>
        <v>18.7</v>
      </c>
      <c r="W50" s="2">
        <f>IF(B50&lt;&gt;"",'18thR'!W50+X50,0)</f>
        <v>2</v>
      </c>
      <c r="X50" s="2">
        <f t="shared" si="2"/>
        <v>0</v>
      </c>
    </row>
    <row r="51" spans="1:24" x14ac:dyDescent="0.35">
      <c r="A51">
        <v>45</v>
      </c>
      <c r="B51" s="36" t="str">
        <f>'18thR'!B51</f>
        <v>TONE GLAVAN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20">
        <f>'18thR'!V51</f>
        <v>20.5</v>
      </c>
      <c r="W51" s="2">
        <f>IF(B51&lt;&gt;"",'18thR'!W51+X51,0)</f>
        <v>1</v>
      </c>
      <c r="X51" s="2">
        <f t="shared" si="2"/>
        <v>0</v>
      </c>
    </row>
    <row r="52" spans="1:24" x14ac:dyDescent="0.35">
      <c r="A52">
        <v>46</v>
      </c>
      <c r="B52" s="36" t="str">
        <f>'18thR'!B52</f>
        <v>VLADIMIR GUROV</v>
      </c>
      <c r="C52" s="52">
        <v>5</v>
      </c>
      <c r="D52" s="52">
        <v>4</v>
      </c>
      <c r="E52" s="52">
        <v>3</v>
      </c>
      <c r="F52" s="52">
        <v>9</v>
      </c>
      <c r="G52" s="52">
        <v>5</v>
      </c>
      <c r="H52" s="52">
        <v>6</v>
      </c>
      <c r="I52" s="52">
        <v>4</v>
      </c>
      <c r="J52" s="52">
        <v>5</v>
      </c>
      <c r="K52" s="52">
        <v>4</v>
      </c>
      <c r="L52" s="52">
        <v>5</v>
      </c>
      <c r="M52" s="52">
        <v>5</v>
      </c>
      <c r="N52" s="52">
        <v>9</v>
      </c>
      <c r="O52" s="52">
        <v>6</v>
      </c>
      <c r="P52" s="52">
        <v>5</v>
      </c>
      <c r="Q52" s="52">
        <v>6</v>
      </c>
      <c r="R52" s="52">
        <v>9</v>
      </c>
      <c r="S52" s="52">
        <v>7</v>
      </c>
      <c r="T52" s="52">
        <v>4</v>
      </c>
      <c r="U52" s="20">
        <f t="shared" si="3"/>
        <v>101</v>
      </c>
      <c r="V52" s="20">
        <f>'18thR'!V52</f>
        <v>27.3</v>
      </c>
      <c r="W52" s="2">
        <f>IF(B52&lt;&gt;"",'18thR'!W52+X52,0)</f>
        <v>3</v>
      </c>
      <c r="X52" s="2">
        <f t="shared" si="2"/>
        <v>1</v>
      </c>
    </row>
    <row r="53" spans="1:24" x14ac:dyDescent="0.35">
      <c r="A53">
        <v>47</v>
      </c>
      <c r="B53" s="36" t="str">
        <f>'18thR'!B53</f>
        <v>SVIT ČREŠNAR KOREN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>
        <f>'18thR'!V53</f>
        <v>30.8</v>
      </c>
      <c r="W53" s="2">
        <f>IF(B53&lt;&gt;"",'18thR'!W53+X53,0)</f>
        <v>1</v>
      </c>
      <c r="X53" s="2">
        <f t="shared" si="2"/>
        <v>0</v>
      </c>
    </row>
    <row r="54" spans="1:24" x14ac:dyDescent="0.35">
      <c r="A54">
        <v>48</v>
      </c>
      <c r="B54" s="36">
        <f>'18thR'!B54</f>
        <v>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>
        <f>'18thR'!V54</f>
        <v>0</v>
      </c>
      <c r="W54" s="2">
        <f>IF(B54&lt;&gt;"",'18thR'!W54+X54,0)</f>
        <v>0</v>
      </c>
      <c r="X54" s="2">
        <f t="shared" si="2"/>
        <v>0</v>
      </c>
    </row>
    <row r="55" spans="1:24" x14ac:dyDescent="0.35">
      <c r="A55">
        <v>49</v>
      </c>
      <c r="B55" s="36">
        <f>'18thR'!B55</f>
        <v>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>
        <f>'18thR'!V55</f>
        <v>0</v>
      </c>
      <c r="W55" s="2">
        <f>IF(B55&lt;&gt;"",'18thR'!W55+X55,0)</f>
        <v>0</v>
      </c>
      <c r="X55" s="2">
        <f t="shared" si="2"/>
        <v>0</v>
      </c>
    </row>
    <row r="56" spans="1:24" x14ac:dyDescent="0.35">
      <c r="A56">
        <v>50</v>
      </c>
      <c r="B56" s="36">
        <f>'18thR'!B56</f>
        <v>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>
        <f>'18thR'!V56</f>
        <v>0</v>
      </c>
      <c r="W56" s="2">
        <f>IF(B56&lt;&gt;"",'18thR'!W56+X56,0)</f>
        <v>0</v>
      </c>
      <c r="X56" s="2">
        <f t="shared" si="2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035" priority="199" operator="equal">
      <formula>0</formula>
    </cfRule>
  </conditionalFormatting>
  <conditionalFormatting sqref="U38:U57">
    <cfRule type="cellIs" dxfId="1034" priority="114" operator="equal">
      <formula>0</formula>
    </cfRule>
  </conditionalFormatting>
  <conditionalFormatting sqref="U7:V37 V38:V56">
    <cfRule type="cellIs" dxfId="1033" priority="168" operator="equal">
      <formula>0</formula>
    </cfRule>
  </conditionalFormatting>
  <conditionalFormatting sqref="C7:C56 F7:F56 L7:L56 O7:O56">
    <cfRule type="cellIs" dxfId="1032" priority="14" operator="greaterThan">
      <formula>5</formula>
    </cfRule>
    <cfRule type="cellIs" dxfId="1031" priority="15" operator="equal">
      <formula>5</formula>
    </cfRule>
    <cfRule type="cellIs" dxfId="1030" priority="16" operator="equal">
      <formula>3</formula>
    </cfRule>
    <cfRule type="cellIs" dxfId="1029" priority="17" operator="equal">
      <formula>2</formula>
    </cfRule>
  </conditionalFormatting>
  <conditionalFormatting sqref="C7:T37">
    <cfRule type="containsBlanks" dxfId="1028" priority="5">
      <formula>LEN(TRIM(C7))=0</formula>
    </cfRule>
  </conditionalFormatting>
  <conditionalFormatting sqref="D7:E56 M7:N56">
    <cfRule type="cellIs" dxfId="1027" priority="10" operator="greaterThan">
      <formula>4</formula>
    </cfRule>
    <cfRule type="cellIs" dxfId="1026" priority="11" operator="equal">
      <formula>4</formula>
    </cfRule>
    <cfRule type="cellIs" dxfId="1025" priority="12" operator="equal">
      <formula>2</formula>
    </cfRule>
    <cfRule type="cellIs" dxfId="1024" priority="13" operator="equal">
      <formula>1</formula>
    </cfRule>
  </conditionalFormatting>
  <conditionalFormatting sqref="G7:K56">
    <cfRule type="cellIs" dxfId="1023" priority="6" operator="greaterThan">
      <formula>4</formula>
    </cfRule>
    <cfRule type="cellIs" dxfId="1022" priority="7" operator="equal">
      <formula>4</formula>
    </cfRule>
    <cfRule type="cellIs" dxfId="1021" priority="8" operator="equal">
      <formula>2</formula>
    </cfRule>
    <cfRule type="cellIs" dxfId="1020" priority="9" operator="equal">
      <formula>1</formula>
    </cfRule>
  </conditionalFormatting>
  <conditionalFormatting sqref="P7:T56">
    <cfRule type="cellIs" dxfId="1019" priority="1" operator="greaterThan">
      <formula>4</formula>
    </cfRule>
    <cfRule type="cellIs" dxfId="1018" priority="2" operator="equal">
      <formula>4</formula>
    </cfRule>
    <cfRule type="cellIs" dxfId="1017" priority="3" operator="equal">
      <formula>2</formula>
    </cfRule>
    <cfRule type="cellIs" dxfId="1016" priority="4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7"/>
  <sheetViews>
    <sheetView workbookViewId="0">
      <selection activeCell="C2" sqref="C2:T2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2" customWidth="1"/>
    <col min="25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5.25" customHeight="1" x14ac:dyDescent="0.35"/>
    <row r="4" spans="1:24" ht="21.75" customHeight="1" x14ac:dyDescent="0.5">
      <c r="B4" s="35" t="s">
        <v>112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2" t="s">
        <v>16</v>
      </c>
    </row>
    <row r="6" spans="1:24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</row>
    <row r="7" spans="1:24" x14ac:dyDescent="0.35">
      <c r="A7">
        <v>1</v>
      </c>
      <c r="B7" s="36" t="str">
        <f>'19thR'!B7</f>
        <v>NIKO ROSTOHAR</v>
      </c>
      <c r="C7" s="52">
        <v>7</v>
      </c>
      <c r="D7" s="52">
        <v>5</v>
      </c>
      <c r="E7" s="52">
        <v>6</v>
      </c>
      <c r="F7" s="52">
        <v>3</v>
      </c>
      <c r="G7" s="52">
        <v>4</v>
      </c>
      <c r="H7" s="52">
        <v>5</v>
      </c>
      <c r="I7" s="52">
        <v>6</v>
      </c>
      <c r="J7" s="52">
        <v>9</v>
      </c>
      <c r="K7" s="52">
        <v>4</v>
      </c>
      <c r="L7" s="52">
        <v>4</v>
      </c>
      <c r="M7" s="52">
        <v>4</v>
      </c>
      <c r="N7" s="52">
        <v>5</v>
      </c>
      <c r="O7" s="52">
        <v>5</v>
      </c>
      <c r="P7" s="52">
        <v>5</v>
      </c>
      <c r="Q7" s="52">
        <v>4</v>
      </c>
      <c r="R7" s="52">
        <v>2</v>
      </c>
      <c r="S7" s="52">
        <v>5</v>
      </c>
      <c r="T7" s="52">
        <v>4</v>
      </c>
      <c r="U7" s="34">
        <f t="shared" ref="U7:U13" si="0">SUM(C7:T7)</f>
        <v>87</v>
      </c>
      <c r="V7" s="145">
        <v>14.6</v>
      </c>
      <c r="W7" s="2">
        <f>IF(B7&lt;&gt;"",'19thR'!W7+X7,0)</f>
        <v>20</v>
      </c>
      <c r="X7" s="2">
        <f>IF(U7&gt;0,1,0)</f>
        <v>1</v>
      </c>
    </row>
    <row r="8" spans="1:24" x14ac:dyDescent="0.35">
      <c r="A8">
        <v>2</v>
      </c>
      <c r="B8" s="36" t="str">
        <f>'19thR'!B8</f>
        <v>ANDREJA ROSTOHAR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4">
        <f t="shared" si="0"/>
        <v>0</v>
      </c>
      <c r="V8" s="145">
        <v>16</v>
      </c>
      <c r="W8" s="2">
        <f>IF(B8&lt;&gt;"",'19thR'!W8+X8,0)</f>
        <v>18</v>
      </c>
      <c r="X8" s="2">
        <f t="shared" ref="X8:X37" si="1">IF(U8&gt;0,1,0)</f>
        <v>0</v>
      </c>
    </row>
    <row r="9" spans="1:24" x14ac:dyDescent="0.35">
      <c r="A9">
        <v>3</v>
      </c>
      <c r="B9" s="36" t="str">
        <f>'19thR'!B9</f>
        <v>EMIL TAVČAR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4">
        <f t="shared" si="0"/>
        <v>0</v>
      </c>
      <c r="V9" s="145">
        <v>34.200000000000003</v>
      </c>
      <c r="W9" s="2">
        <f>IF(B9&lt;&gt;"",'19thR'!W9+X9,0)</f>
        <v>12</v>
      </c>
      <c r="X9" s="2">
        <f t="shared" si="1"/>
        <v>0</v>
      </c>
    </row>
    <row r="10" spans="1:24" x14ac:dyDescent="0.35">
      <c r="A10">
        <v>4</v>
      </c>
      <c r="B10" s="36" t="str">
        <f>'19thR'!B10</f>
        <v>SVIT KOREN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34">
        <f t="shared" si="0"/>
        <v>0</v>
      </c>
      <c r="V10" s="145">
        <v>30.8</v>
      </c>
      <c r="W10" s="2">
        <f>IF(B10&lt;&gt;"",'19thR'!W10+X10,0)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'19thR'!B11</f>
        <v>LUCIJA ZALOKAR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4">
        <f t="shared" si="0"/>
        <v>0</v>
      </c>
      <c r="V11" s="145">
        <v>32.200000000000003</v>
      </c>
      <c r="W11" s="2">
        <f>IF(B11&lt;&gt;"",'19thR'!W11+X11,0)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'19thR'!B12</f>
        <v>BOJAN LAZAR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4">
        <f t="shared" si="0"/>
        <v>0</v>
      </c>
      <c r="V12" s="145">
        <v>21.8</v>
      </c>
      <c r="W12" s="2">
        <f>IF(B12&lt;&gt;"",'19thR'!W12+X12,0)</f>
        <v>14</v>
      </c>
      <c r="X12" s="2">
        <f t="shared" si="1"/>
        <v>0</v>
      </c>
    </row>
    <row r="13" spans="1:24" x14ac:dyDescent="0.35">
      <c r="A13">
        <v>7</v>
      </c>
      <c r="B13" s="36" t="str">
        <f>'19thR'!B13</f>
        <v>JANKO KRŽIČ</v>
      </c>
      <c r="C13" s="52">
        <v>9</v>
      </c>
      <c r="D13" s="52">
        <v>6</v>
      </c>
      <c r="E13" s="52">
        <v>5</v>
      </c>
      <c r="F13" s="52">
        <v>3</v>
      </c>
      <c r="G13" s="52">
        <v>7</v>
      </c>
      <c r="H13" s="52">
        <v>5</v>
      </c>
      <c r="I13" s="52">
        <v>5</v>
      </c>
      <c r="J13" s="52">
        <v>9</v>
      </c>
      <c r="K13" s="52">
        <v>6</v>
      </c>
      <c r="L13" s="52">
        <v>9</v>
      </c>
      <c r="M13" s="52">
        <v>5</v>
      </c>
      <c r="N13" s="52">
        <v>4</v>
      </c>
      <c r="O13" s="52">
        <v>5</v>
      </c>
      <c r="P13" s="52">
        <v>4</v>
      </c>
      <c r="Q13" s="52">
        <v>8</v>
      </c>
      <c r="R13" s="52">
        <v>5</v>
      </c>
      <c r="S13" s="52">
        <v>9</v>
      </c>
      <c r="T13" s="52">
        <v>5</v>
      </c>
      <c r="U13" s="34">
        <f t="shared" si="0"/>
        <v>109</v>
      </c>
      <c r="V13" s="145">
        <v>31.9</v>
      </c>
      <c r="W13" s="2">
        <f>IF(B13&lt;&gt;"",'19thR'!W13+X13,0)</f>
        <v>17</v>
      </c>
      <c r="X13" s="2">
        <f t="shared" si="1"/>
        <v>1</v>
      </c>
    </row>
    <row r="14" spans="1:24" x14ac:dyDescent="0.35">
      <c r="A14">
        <v>8</v>
      </c>
      <c r="B14" s="36" t="str">
        <f>'19thR'!B14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34">
        <f t="shared" ref="U14:U37" si="2">SUM(C14:T14)</f>
        <v>0</v>
      </c>
      <c r="V14" s="145">
        <v>40.4</v>
      </c>
      <c r="W14" s="2">
        <f>IF(B14&lt;&gt;"",'19thR'!W14+X14,0)</f>
        <v>12</v>
      </c>
      <c r="X14" s="2">
        <f t="shared" si="1"/>
        <v>0</v>
      </c>
    </row>
    <row r="15" spans="1:24" x14ac:dyDescent="0.35">
      <c r="A15">
        <v>9</v>
      </c>
      <c r="B15" s="36" t="str">
        <f>'19thR'!B15</f>
        <v>MARINA RAVNIKAR</v>
      </c>
      <c r="C15" s="52">
        <v>5</v>
      </c>
      <c r="D15" s="52">
        <v>3</v>
      </c>
      <c r="E15" s="52">
        <v>6</v>
      </c>
      <c r="F15" s="52">
        <v>7</v>
      </c>
      <c r="G15" s="52">
        <v>5</v>
      </c>
      <c r="H15" s="52">
        <v>5</v>
      </c>
      <c r="I15" s="52">
        <v>4</v>
      </c>
      <c r="J15" s="52">
        <v>4</v>
      </c>
      <c r="K15" s="52">
        <v>3</v>
      </c>
      <c r="L15" s="52">
        <v>6</v>
      </c>
      <c r="M15" s="52">
        <v>5</v>
      </c>
      <c r="N15" s="52">
        <v>4</v>
      </c>
      <c r="O15" s="52">
        <v>6</v>
      </c>
      <c r="P15" s="52">
        <v>7</v>
      </c>
      <c r="Q15" s="52">
        <v>5</v>
      </c>
      <c r="R15" s="52">
        <v>4</v>
      </c>
      <c r="S15" s="52">
        <v>9</v>
      </c>
      <c r="T15" s="52">
        <v>5</v>
      </c>
      <c r="U15" s="34">
        <f t="shared" si="2"/>
        <v>93</v>
      </c>
      <c r="V15" s="145">
        <v>20</v>
      </c>
      <c r="W15" s="2">
        <f>IF(B15&lt;&gt;"",'19thR'!W15+X15,0)</f>
        <v>15</v>
      </c>
      <c r="X15" s="2">
        <f t="shared" si="1"/>
        <v>1</v>
      </c>
    </row>
    <row r="16" spans="1:24" x14ac:dyDescent="0.35">
      <c r="A16">
        <v>10</v>
      </c>
      <c r="B16" s="36" t="str">
        <f>'19thR'!B16</f>
        <v>CVETKA BURJA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4">
        <f t="shared" si="2"/>
        <v>0</v>
      </c>
      <c r="V16" s="145">
        <v>32.799999999999997</v>
      </c>
      <c r="W16" s="2">
        <f>IF(B16&lt;&gt;"",'19thR'!W16+X16,0)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'19thR'!B17</f>
        <v>IRENA MUSTER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4">
        <f t="shared" si="2"/>
        <v>0</v>
      </c>
      <c r="V17" s="145">
        <v>31.9</v>
      </c>
      <c r="W17" s="2">
        <f>IF(B17&lt;&gt;"",'19thR'!W17+X17,0)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'19thR'!B18</f>
        <v>CENA ŠTRAVS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4">
        <f t="shared" si="2"/>
        <v>0</v>
      </c>
      <c r="V18" s="145">
        <v>20.399999999999999</v>
      </c>
      <c r="W18" s="2">
        <f>IF(B18&lt;&gt;"",'19thR'!W18+X18,0)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'19thR'!B19</f>
        <v>VITO ŠMIT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4">
        <f t="shared" si="2"/>
        <v>0</v>
      </c>
      <c r="V19" s="145">
        <v>15.1</v>
      </c>
      <c r="W19" s="2">
        <f>IF(B19&lt;&gt;"",'19thR'!W19+X19,0)</f>
        <v>12</v>
      </c>
      <c r="X19" s="2">
        <f t="shared" si="1"/>
        <v>0</v>
      </c>
    </row>
    <row r="20" spans="1:24" x14ac:dyDescent="0.35">
      <c r="A20">
        <v>14</v>
      </c>
      <c r="B20" s="36" t="str">
        <f>'19thR'!B20</f>
        <v>RADE NARANČIĆ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34">
        <f t="shared" si="2"/>
        <v>0</v>
      </c>
      <c r="V20" s="145">
        <v>31.8</v>
      </c>
      <c r="W20" s="2">
        <f>IF(B20&lt;&gt;"",'19thR'!W20+X20,0)</f>
        <v>7</v>
      </c>
      <c r="X20" s="2">
        <f t="shared" si="1"/>
        <v>0</v>
      </c>
    </row>
    <row r="21" spans="1:24" x14ac:dyDescent="0.35">
      <c r="A21">
        <v>15</v>
      </c>
      <c r="B21" s="36" t="str">
        <f>'19thR'!B21</f>
        <v>ZORAN KLEMENČIČ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4">
        <f t="shared" si="2"/>
        <v>0</v>
      </c>
      <c r="V21" s="145">
        <v>20.399999999999999</v>
      </c>
      <c r="W21" s="2">
        <f>IF(B21&lt;&gt;"",'19thR'!W21+X21,0)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'19thR'!B22</f>
        <v>BOŽA ČUK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34">
        <f t="shared" si="2"/>
        <v>0</v>
      </c>
      <c r="V22" s="145">
        <v>30.8</v>
      </c>
      <c r="W22" s="2">
        <f>IF(B22&lt;&gt;"",'19thR'!W22+X22,0)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'19thR'!B23</f>
        <v>VASJA BAJC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34">
        <f t="shared" si="2"/>
        <v>0</v>
      </c>
      <c r="V23" s="145">
        <v>13.2</v>
      </c>
      <c r="W23" s="2">
        <f>IF(B23&lt;&gt;"",'19thR'!W23+X23,0)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'19thR'!B24</f>
        <v>MIRJANA BENEDIK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34">
        <f t="shared" si="2"/>
        <v>0</v>
      </c>
      <c r="V24" s="145">
        <v>14.6</v>
      </c>
      <c r="W24" s="2">
        <f>IF(B24&lt;&gt;"",'19thR'!W24+X24,0)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'19thR'!B25</f>
        <v>FRANCI KUNŠIČ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34">
        <f t="shared" si="2"/>
        <v>0</v>
      </c>
      <c r="V25" s="145">
        <v>23.3</v>
      </c>
      <c r="W25" s="2">
        <f>IF(B25&lt;&gt;"",'19thR'!W25+X25,0)</f>
        <v>5</v>
      </c>
      <c r="X25" s="2">
        <f t="shared" si="1"/>
        <v>0</v>
      </c>
    </row>
    <row r="26" spans="1:24" x14ac:dyDescent="0.35">
      <c r="A26">
        <v>20</v>
      </c>
      <c r="B26" s="36" t="str">
        <f>'19thR'!B26</f>
        <v>BLAŽ MERTELJ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34">
        <f t="shared" si="2"/>
        <v>0</v>
      </c>
      <c r="V26" s="145">
        <v>54</v>
      </c>
      <c r="W26" s="2">
        <f>IF(B26&lt;&gt;"",'19thR'!W26+X26,0)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'19thR'!B27</f>
        <v>MARKO ROBIČ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34">
        <f t="shared" si="2"/>
        <v>0</v>
      </c>
      <c r="V27" s="145">
        <v>12.3</v>
      </c>
      <c r="W27" s="2">
        <f>IF(B27&lt;&gt;"",'19thR'!W27+X27,0)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'19thR'!B28</f>
        <v>SAŠA BOHINC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34">
        <f t="shared" si="2"/>
        <v>0</v>
      </c>
      <c r="V28" s="145">
        <v>54</v>
      </c>
      <c r="W28" s="2">
        <f>IF(B28&lt;&gt;"",'19thR'!W28+X28,0)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'19thR'!B29</f>
        <v>NIKA ZALAZNIK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34">
        <f t="shared" si="2"/>
        <v>0</v>
      </c>
      <c r="V29" s="145">
        <v>43.9</v>
      </c>
      <c r="W29" s="2">
        <f>IF(B29&lt;&gt;"",'19thR'!W29+X29,0)</f>
        <v>8</v>
      </c>
      <c r="X29" s="2">
        <f t="shared" si="1"/>
        <v>0</v>
      </c>
    </row>
    <row r="30" spans="1:24" x14ac:dyDescent="0.35">
      <c r="A30">
        <v>24</v>
      </c>
      <c r="B30" s="36" t="str">
        <f>'19thR'!B30</f>
        <v>GAL GRUDNIK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34">
        <f t="shared" si="2"/>
        <v>0</v>
      </c>
      <c r="V30" s="145">
        <v>20</v>
      </c>
      <c r="W30" s="2">
        <f>IF(B30&lt;&gt;"",'19thR'!W30+X30,0)</f>
        <v>2</v>
      </c>
      <c r="X30" s="2">
        <f t="shared" si="1"/>
        <v>0</v>
      </c>
    </row>
    <row r="31" spans="1:24" x14ac:dyDescent="0.35">
      <c r="A31">
        <v>25</v>
      </c>
      <c r="B31" s="36" t="str">
        <f>'19thR'!B31</f>
        <v>ANDREJ REBOLJ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34">
        <f t="shared" si="2"/>
        <v>0</v>
      </c>
      <c r="V31" s="145">
        <v>18.399999999999999</v>
      </c>
      <c r="W31" s="2">
        <f>IF(B31&lt;&gt;"",'19thR'!W31+X31,0)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'19thR'!B32</f>
        <v>MAJA REBOLJ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34">
        <f t="shared" si="2"/>
        <v>0</v>
      </c>
      <c r="V32" s="145">
        <v>25</v>
      </c>
      <c r="W32" s="2">
        <f>IF(B32&lt;&gt;"",'19thR'!W32+X32,0)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'19thR'!B33</f>
        <v>BORIS DEBEVEC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34">
        <f t="shared" si="2"/>
        <v>0</v>
      </c>
      <c r="V33" s="145">
        <v>20.2</v>
      </c>
      <c r="W33" s="2">
        <f>IF(B33&lt;&gt;"",'19thR'!W33+X33,0)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'19thR'!B34</f>
        <v>BOJAN ZUPANČIČ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34">
        <f t="shared" si="2"/>
        <v>0</v>
      </c>
      <c r="V34" s="145">
        <v>17.100000000000001</v>
      </c>
      <c r="W34" s="2">
        <f>IF(B34&lt;&gt;"",'19thR'!W34+X34,0)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'19thR'!B35</f>
        <v>SIMON ŽGAVEC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34">
        <f t="shared" si="2"/>
        <v>0</v>
      </c>
      <c r="V35" s="145">
        <v>47.7</v>
      </c>
      <c r="W35" s="2">
        <f>IF(B35&lt;&gt;"",'19thR'!W35+X35,0)</f>
        <v>5</v>
      </c>
      <c r="X35" s="2">
        <f t="shared" si="1"/>
        <v>0</v>
      </c>
    </row>
    <row r="36" spans="1:24" x14ac:dyDescent="0.35">
      <c r="A36">
        <v>30</v>
      </c>
      <c r="B36" s="36" t="str">
        <f>'19thR'!B36</f>
        <v>RADO ZALAZNIK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4">
        <f t="shared" si="2"/>
        <v>0</v>
      </c>
      <c r="V36" s="145">
        <v>26.7</v>
      </c>
      <c r="W36" s="2">
        <f>IF(B36&lt;&gt;"",'19thR'!W36+X36,0)</f>
        <v>8</v>
      </c>
      <c r="X36" s="2">
        <f t="shared" si="1"/>
        <v>0</v>
      </c>
    </row>
    <row r="37" spans="1:24" x14ac:dyDescent="0.35">
      <c r="A37">
        <v>31</v>
      </c>
      <c r="B37" s="36" t="str">
        <f>'19thR'!B37</f>
        <v>SAŠO KRANJC</v>
      </c>
      <c r="C37" s="52">
        <v>4</v>
      </c>
      <c r="D37" s="52">
        <v>5</v>
      </c>
      <c r="E37" s="52">
        <v>3</v>
      </c>
      <c r="F37" s="52">
        <v>5</v>
      </c>
      <c r="G37" s="52">
        <v>4</v>
      </c>
      <c r="H37" s="52">
        <v>4</v>
      </c>
      <c r="I37" s="52">
        <v>4</v>
      </c>
      <c r="J37" s="52">
        <v>4</v>
      </c>
      <c r="K37" s="52">
        <v>3</v>
      </c>
      <c r="L37" s="52">
        <v>6</v>
      </c>
      <c r="M37" s="52">
        <v>6</v>
      </c>
      <c r="N37" s="52">
        <v>2</v>
      </c>
      <c r="O37" s="52">
        <v>6</v>
      </c>
      <c r="P37" s="52">
        <v>5</v>
      </c>
      <c r="Q37" s="52">
        <v>6</v>
      </c>
      <c r="R37" s="52">
        <v>3</v>
      </c>
      <c r="S37" s="52">
        <v>5</v>
      </c>
      <c r="T37" s="52">
        <v>3</v>
      </c>
      <c r="U37" s="34">
        <f t="shared" si="2"/>
        <v>78</v>
      </c>
      <c r="V37" s="145">
        <v>13.8</v>
      </c>
      <c r="W37" s="2">
        <f>IF(B37&lt;&gt;"",'19thR'!W37+X37,0)</f>
        <v>7</v>
      </c>
      <c r="X37" s="2">
        <f t="shared" si="1"/>
        <v>1</v>
      </c>
    </row>
    <row r="38" spans="1:24" x14ac:dyDescent="0.35">
      <c r="A38">
        <v>32</v>
      </c>
      <c r="B38" s="36" t="str">
        <f>'19thR'!B38</f>
        <v>GEERT MEIRE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0">
        <f t="shared" ref="U38:U57" si="3">SUM(C38:T38)</f>
        <v>0</v>
      </c>
      <c r="V38" s="145">
        <v>26.9</v>
      </c>
      <c r="W38" s="2">
        <f>IF(B38&lt;&gt;"",'19thR'!W38+X38,0)</f>
        <v>1</v>
      </c>
      <c r="X38" s="2">
        <f t="shared" ref="X38:X56" si="4">IF(U38&gt;0,1,0)</f>
        <v>0</v>
      </c>
    </row>
    <row r="39" spans="1:24" x14ac:dyDescent="0.35">
      <c r="A39">
        <v>33</v>
      </c>
      <c r="B39" s="36" t="str">
        <f>'19thR'!B39</f>
        <v>MAJDA LAZAR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">
        <f t="shared" si="3"/>
        <v>0</v>
      </c>
      <c r="V39" s="145">
        <v>28.4</v>
      </c>
      <c r="W39" s="2">
        <f>IF(B39&lt;&gt;"",'19thR'!W39+X39,0)</f>
        <v>8</v>
      </c>
      <c r="X39" s="2">
        <f t="shared" si="4"/>
        <v>0</v>
      </c>
    </row>
    <row r="40" spans="1:24" x14ac:dyDescent="0.35">
      <c r="A40">
        <v>34</v>
      </c>
      <c r="B40" s="36" t="str">
        <f>'19thR'!B40</f>
        <v>JANEZ  LOČNIŠKAR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">
        <f t="shared" si="3"/>
        <v>0</v>
      </c>
      <c r="V40" s="145">
        <v>20.399999999999999</v>
      </c>
      <c r="W40" s="2">
        <f>IF(B40&lt;&gt;"",'19thR'!W40+X40,0)</f>
        <v>3</v>
      </c>
      <c r="X40" s="2">
        <f t="shared" si="4"/>
        <v>0</v>
      </c>
    </row>
    <row r="41" spans="1:24" x14ac:dyDescent="0.35">
      <c r="A41">
        <v>35</v>
      </c>
      <c r="B41" s="36" t="str">
        <f>'19thR'!B41</f>
        <v>BOJAN HRIBAR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">
        <f t="shared" si="3"/>
        <v>0</v>
      </c>
      <c r="V41" s="145">
        <v>22.8</v>
      </c>
      <c r="W41" s="2">
        <f>IF(B41&lt;&gt;"",'19thR'!W41+X41,0)</f>
        <v>1</v>
      </c>
      <c r="X41" s="2">
        <f t="shared" si="4"/>
        <v>0</v>
      </c>
    </row>
    <row r="42" spans="1:24" x14ac:dyDescent="0.35">
      <c r="A42">
        <v>36</v>
      </c>
      <c r="B42" s="36" t="str">
        <f>'19thR'!B42</f>
        <v>BORUT KOLŠEK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">
        <f t="shared" si="3"/>
        <v>0</v>
      </c>
      <c r="V42" s="145">
        <v>40.5</v>
      </c>
      <c r="W42" s="2">
        <f>IF(B42&lt;&gt;"",'19thR'!W42+X42,0)</f>
        <v>1</v>
      </c>
      <c r="X42" s="2">
        <f t="shared" si="4"/>
        <v>0</v>
      </c>
    </row>
    <row r="43" spans="1:24" x14ac:dyDescent="0.35">
      <c r="A43">
        <v>37</v>
      </c>
      <c r="B43" s="36" t="str">
        <f>'19thR'!B43</f>
        <v>ANDREJ PIRNAT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0">
        <f t="shared" si="3"/>
        <v>0</v>
      </c>
      <c r="V43" s="145">
        <v>27.1</v>
      </c>
      <c r="W43" s="2">
        <f>IF(B43&lt;&gt;"",'19thR'!W43+X43,0)</f>
        <v>3</v>
      </c>
      <c r="X43" s="2">
        <f t="shared" si="4"/>
        <v>0</v>
      </c>
    </row>
    <row r="44" spans="1:24" x14ac:dyDescent="0.35">
      <c r="A44">
        <v>38</v>
      </c>
      <c r="B44" s="36" t="str">
        <f>'19thR'!B44</f>
        <v>TOMAŽ ANDOLŠEK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0">
        <f t="shared" si="3"/>
        <v>0</v>
      </c>
      <c r="V44" s="145">
        <v>19.399999999999999</v>
      </c>
      <c r="W44" s="2">
        <f>IF(B44&lt;&gt;"",'19thR'!W44+X44,0)</f>
        <v>1</v>
      </c>
      <c r="X44" s="2">
        <f t="shared" si="4"/>
        <v>0</v>
      </c>
    </row>
    <row r="45" spans="1:24" x14ac:dyDescent="0.35">
      <c r="A45">
        <v>39</v>
      </c>
      <c r="B45" s="36" t="str">
        <f>'19thR'!B45</f>
        <v>ANKA PERŠIN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0">
        <f t="shared" si="3"/>
        <v>0</v>
      </c>
      <c r="V45" s="145">
        <v>18.100000000000001</v>
      </c>
      <c r="W45" s="2">
        <f>IF(B45&lt;&gt;"",'19thR'!W45+X45,0)</f>
        <v>2</v>
      </c>
      <c r="X45" s="2">
        <f t="shared" si="4"/>
        <v>0</v>
      </c>
    </row>
    <row r="46" spans="1:24" x14ac:dyDescent="0.35">
      <c r="A46">
        <v>40</v>
      </c>
      <c r="B46" s="36" t="str">
        <f>'19thR'!B46</f>
        <v>DORA ŽERJAL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0">
        <f t="shared" si="3"/>
        <v>0</v>
      </c>
      <c r="V46" s="145">
        <v>29.2</v>
      </c>
      <c r="W46" s="2">
        <f>IF(B46&lt;&gt;"",'19thR'!W46+X46,0)</f>
        <v>1</v>
      </c>
      <c r="X46" s="2">
        <f t="shared" si="4"/>
        <v>0</v>
      </c>
    </row>
    <row r="47" spans="1:24" x14ac:dyDescent="0.35">
      <c r="A47">
        <v>41</v>
      </c>
      <c r="B47" s="36" t="str">
        <f>'19thR'!B47</f>
        <v>MATEJ PANTNAR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0">
        <f t="shared" si="3"/>
        <v>0</v>
      </c>
      <c r="V47" s="145">
        <v>22.9</v>
      </c>
      <c r="W47" s="2">
        <f>IF(B47&lt;&gt;"",'19thR'!W47+X47,0)</f>
        <v>1</v>
      </c>
      <c r="X47" s="2">
        <f t="shared" si="4"/>
        <v>0</v>
      </c>
    </row>
    <row r="48" spans="1:24" x14ac:dyDescent="0.35">
      <c r="A48">
        <v>42</v>
      </c>
      <c r="B48" s="36" t="str">
        <f>'19thR'!B48</f>
        <v>KRIŠTOF GLOBOČNIK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0">
        <f t="shared" si="3"/>
        <v>0</v>
      </c>
      <c r="V48" s="145">
        <v>47.8</v>
      </c>
      <c r="W48" s="2">
        <f>IF(B48&lt;&gt;"",'19thR'!W48+X48,0)</f>
        <v>1</v>
      </c>
      <c r="X48" s="2">
        <f t="shared" si="4"/>
        <v>0</v>
      </c>
    </row>
    <row r="49" spans="1:24" x14ac:dyDescent="0.35">
      <c r="A49">
        <v>43</v>
      </c>
      <c r="B49" s="36" t="str">
        <f>'19thR'!B49</f>
        <v>IZTOK RUS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0">
        <f t="shared" si="3"/>
        <v>0</v>
      </c>
      <c r="V49" s="145">
        <v>28.4</v>
      </c>
      <c r="W49" s="2">
        <f>IF(B49&lt;&gt;"",'19thR'!W49+X49,0)</f>
        <v>1</v>
      </c>
      <c r="X49" s="2">
        <f t="shared" si="4"/>
        <v>0</v>
      </c>
    </row>
    <row r="50" spans="1:24" x14ac:dyDescent="0.35">
      <c r="A50">
        <v>44</v>
      </c>
      <c r="B50" s="36" t="str">
        <f>'19thR'!B50</f>
        <v>JANEZ SAJE</v>
      </c>
      <c r="C50" s="52">
        <v>5</v>
      </c>
      <c r="D50" s="52">
        <v>3</v>
      </c>
      <c r="E50" s="52">
        <v>3</v>
      </c>
      <c r="F50" s="52">
        <v>7</v>
      </c>
      <c r="G50" s="52">
        <v>4</v>
      </c>
      <c r="H50" s="52">
        <v>5</v>
      </c>
      <c r="I50" s="52">
        <v>4</v>
      </c>
      <c r="J50" s="52">
        <v>6</v>
      </c>
      <c r="K50" s="52">
        <v>4</v>
      </c>
      <c r="L50" s="52">
        <v>5</v>
      </c>
      <c r="M50" s="52">
        <v>3</v>
      </c>
      <c r="N50" s="52">
        <v>3</v>
      </c>
      <c r="O50" s="52">
        <v>5</v>
      </c>
      <c r="P50" s="52">
        <v>5</v>
      </c>
      <c r="Q50" s="52">
        <v>3</v>
      </c>
      <c r="R50" s="52">
        <v>4</v>
      </c>
      <c r="S50" s="52">
        <v>5</v>
      </c>
      <c r="T50" s="52">
        <v>3</v>
      </c>
      <c r="U50" s="20">
        <f t="shared" si="3"/>
        <v>77</v>
      </c>
      <c r="V50" s="145">
        <v>18.7</v>
      </c>
      <c r="W50" s="2">
        <f>IF(B50&lt;&gt;"",'19thR'!W50+X50,0)</f>
        <v>3</v>
      </c>
      <c r="X50" s="2">
        <f t="shared" si="4"/>
        <v>1</v>
      </c>
    </row>
    <row r="51" spans="1:24" x14ac:dyDescent="0.35">
      <c r="A51">
        <v>45</v>
      </c>
      <c r="B51" s="36" t="str">
        <f>'19thR'!B51</f>
        <v>TONE GLAVAN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145">
        <v>20.5</v>
      </c>
      <c r="W51" s="2">
        <f>IF(B51&lt;&gt;"",'19thR'!W51+X51,0)</f>
        <v>1</v>
      </c>
      <c r="X51" s="2">
        <f t="shared" si="4"/>
        <v>0</v>
      </c>
    </row>
    <row r="52" spans="1:24" x14ac:dyDescent="0.35">
      <c r="A52">
        <v>46</v>
      </c>
      <c r="B52" s="36" t="str">
        <f>'19thR'!B52</f>
        <v>VLADIMIR GUROV</v>
      </c>
      <c r="C52" s="52">
        <v>5</v>
      </c>
      <c r="D52" s="52">
        <v>4</v>
      </c>
      <c r="E52" s="52">
        <v>4</v>
      </c>
      <c r="F52" s="52">
        <v>6</v>
      </c>
      <c r="G52" s="52">
        <v>6</v>
      </c>
      <c r="H52" s="52">
        <v>4</v>
      </c>
      <c r="I52" s="52">
        <v>5</v>
      </c>
      <c r="J52" s="52">
        <v>4</v>
      </c>
      <c r="K52" s="52">
        <v>3</v>
      </c>
      <c r="L52" s="52">
        <v>7</v>
      </c>
      <c r="M52" s="52">
        <v>3</v>
      </c>
      <c r="N52" s="52">
        <v>8</v>
      </c>
      <c r="O52" s="52">
        <v>5</v>
      </c>
      <c r="P52" s="52">
        <v>7</v>
      </c>
      <c r="Q52" s="52">
        <v>5</v>
      </c>
      <c r="R52" s="52">
        <v>4</v>
      </c>
      <c r="S52" s="52">
        <v>9</v>
      </c>
      <c r="T52" s="52">
        <v>4</v>
      </c>
      <c r="U52" s="20">
        <f t="shared" si="3"/>
        <v>93</v>
      </c>
      <c r="V52" s="145">
        <v>27.3</v>
      </c>
      <c r="W52" s="2">
        <f>IF(B52&lt;&gt;"",'19thR'!W52+X52,0)</f>
        <v>4</v>
      </c>
      <c r="X52" s="2">
        <f t="shared" si="4"/>
        <v>1</v>
      </c>
    </row>
    <row r="53" spans="1:24" x14ac:dyDescent="0.35">
      <c r="A53">
        <v>47</v>
      </c>
      <c r="B53" s="36" t="str">
        <f>'19thR'!B53</f>
        <v>SVIT ČREŠNAR KOREN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0">
        <f t="shared" si="3"/>
        <v>0</v>
      </c>
      <c r="V53" s="145">
        <v>30.8</v>
      </c>
      <c r="W53" s="2">
        <f>IF(B53&lt;&gt;"",'19thR'!W53+X53,0)</f>
        <v>1</v>
      </c>
      <c r="X53" s="2">
        <f t="shared" si="4"/>
        <v>0</v>
      </c>
    </row>
    <row r="54" spans="1:24" x14ac:dyDescent="0.35">
      <c r="A54">
        <v>48</v>
      </c>
      <c r="B54" s="36">
        <f>'19thR'!B54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0">
        <f t="shared" si="3"/>
        <v>0</v>
      </c>
      <c r="V54" s="34">
        <f>'19thR'!V54</f>
        <v>0</v>
      </c>
      <c r="W54" s="2">
        <f>IF(B54&lt;&gt;"",'19thR'!W54+X54,0)</f>
        <v>0</v>
      </c>
      <c r="X54" s="2">
        <f t="shared" si="4"/>
        <v>0</v>
      </c>
    </row>
    <row r="55" spans="1:24" x14ac:dyDescent="0.35">
      <c r="A55">
        <v>49</v>
      </c>
      <c r="B55" s="36">
        <f>'19thR'!B55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0">
        <f t="shared" si="3"/>
        <v>0</v>
      </c>
      <c r="V55" s="34">
        <f>'19thR'!V55</f>
        <v>0</v>
      </c>
      <c r="W55" s="2">
        <f>IF(B55&lt;&gt;"",'19thR'!W55+X55,0)</f>
        <v>0</v>
      </c>
      <c r="X55" s="2">
        <f t="shared" si="4"/>
        <v>0</v>
      </c>
    </row>
    <row r="56" spans="1:24" x14ac:dyDescent="0.35">
      <c r="A56">
        <v>50</v>
      </c>
      <c r="B56" s="36">
        <f>'19thR'!B56</f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0">
        <f t="shared" si="3"/>
        <v>0</v>
      </c>
      <c r="V56" s="34">
        <f>'19thR'!V56</f>
        <v>0</v>
      </c>
      <c r="W56" s="2">
        <f>IF(B56&lt;&gt;"",'19thR'!W56+X56,0)</f>
        <v>0</v>
      </c>
      <c r="X56" s="2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  <c r="W57"/>
      <c r="X57"/>
    </row>
  </sheetData>
  <sheetProtection algorithmName="SHA-512" hashValue="uC16uXorQ2gjGllFtVna+rrB3qpdMAXHFjTYaUqmnZcQzkwPyF8BJ8+XKh+dwpRHBrAIlGllEmy44eTTfNtAlw==" saltValue="QNlsRLWPMWtrWQVQZHcbNA==" spinCount="100000" sheet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015" priority="275" operator="equal">
      <formula>0</formula>
    </cfRule>
  </conditionalFormatting>
  <conditionalFormatting sqref="C8:C12 F8:F12 I8:I12 L8:L12 O8:O12 R8:R12 R16:R36 O16:O36 L16:L36 I16:I36 F16:F36 C16:C36 C38:C49 F38:F49 I38:I49 L38:L49 O38:O49 R38:R49 R53:R56 O53:O56 L53:L56 I53:I56 F53:F56 C53:C56">
    <cfRule type="cellIs" dxfId="1014" priority="195" operator="greaterThan">
      <formula>5</formula>
    </cfRule>
    <cfRule type="cellIs" dxfId="1013" priority="196" operator="equal">
      <formula>5</formula>
    </cfRule>
    <cfRule type="cellIs" dxfId="1012" priority="197" operator="equal">
      <formula>3</formula>
    </cfRule>
    <cfRule type="cellIs" dxfId="1011" priority="198" operator="equal">
      <formula>2</formula>
    </cfRule>
  </conditionalFormatting>
  <conditionalFormatting sqref="C8:T12 C16:T36">
    <cfRule type="containsBlanks" dxfId="1010" priority="207">
      <formula>LEN(TRIM(C8))=0</formula>
    </cfRule>
  </conditionalFormatting>
  <conditionalFormatting sqref="D8:E12 G8:H12 J8:K12 M8:N12 P8:Q12 S8:T12 S16:T36 P16:Q36 M16:N36 J16:K36 G16:H36 D16:E36 D38:E49 G38:H49 J38:K49 M38:N49 P38:Q49 S38:T49 S53:T56 P53:Q56 M53:N56 J53:K56 G53:H56 D53:E56">
    <cfRule type="cellIs" dxfId="1009" priority="190" operator="greaterThan">
      <formula>4</formula>
    </cfRule>
    <cfRule type="cellIs" dxfId="1008" priority="191" operator="equal">
      <formula>4</formula>
    </cfRule>
    <cfRule type="cellIs" dxfId="1007" priority="192" operator="equal">
      <formula>2</formula>
    </cfRule>
    <cfRule type="cellIs" dxfId="1006" priority="193" operator="equal">
      <formula>1</formula>
    </cfRule>
  </conditionalFormatting>
  <conditionalFormatting sqref="U7:U37">
    <cfRule type="cellIs" dxfId="1005" priority="274" operator="equal">
      <formula>0</formula>
    </cfRule>
  </conditionalFormatting>
  <conditionalFormatting sqref="U38:U57">
    <cfRule type="cellIs" dxfId="1004" priority="189" operator="equal">
      <formula>0</formula>
    </cfRule>
  </conditionalFormatting>
  <conditionalFormatting sqref="V54:V56">
    <cfRule type="cellIs" dxfId="1003" priority="243" operator="equal">
      <formula>0</formula>
    </cfRule>
  </conditionalFormatting>
  <conditionalFormatting sqref="W7:W56">
    <cfRule type="cellIs" dxfId="1002" priority="276" operator="equal">
      <formula>0</formula>
    </cfRule>
  </conditionalFormatting>
  <conditionalFormatting sqref="C7 F7 L7 O7">
    <cfRule type="cellIs" dxfId="187" priority="184" operator="greaterThan">
      <formula>5</formula>
    </cfRule>
    <cfRule type="cellIs" dxfId="186" priority="185" operator="equal">
      <formula>5</formula>
    </cfRule>
    <cfRule type="cellIs" dxfId="185" priority="186" operator="equal">
      <formula>3</formula>
    </cfRule>
    <cfRule type="cellIs" dxfId="184" priority="187" operator="equal">
      <formula>2</formula>
    </cfRule>
  </conditionalFormatting>
  <conditionalFormatting sqref="C7:F7 K7:O7 T7">
    <cfRule type="containsBlanks" dxfId="183" priority="188">
      <formula>LEN(TRIM(C7))=0</formula>
    </cfRule>
  </conditionalFormatting>
  <conditionalFormatting sqref="D7:E7 K7 M7:N7 T7">
    <cfRule type="cellIs" dxfId="182" priority="180" operator="greaterThan">
      <formula>4</formula>
    </cfRule>
    <cfRule type="cellIs" dxfId="181" priority="181" operator="equal">
      <formula>4</formula>
    </cfRule>
    <cfRule type="cellIs" dxfId="180" priority="182" operator="equal">
      <formula>2</formula>
    </cfRule>
    <cfRule type="cellIs" dxfId="179" priority="183" operator="equal">
      <formula>1</formula>
    </cfRule>
  </conditionalFormatting>
  <conditionalFormatting sqref="G7">
    <cfRule type="cellIs" dxfId="178" priority="175" operator="greaterThan">
      <formula>5</formula>
    </cfRule>
    <cfRule type="cellIs" dxfId="177" priority="176" operator="equal">
      <formula>5</formula>
    </cfRule>
    <cfRule type="cellIs" dxfId="176" priority="177" operator="equal">
      <formula>3</formula>
    </cfRule>
    <cfRule type="cellIs" dxfId="175" priority="178" operator="equal">
      <formula>2</formula>
    </cfRule>
  </conditionalFormatting>
  <conditionalFormatting sqref="G7">
    <cfRule type="containsBlanks" dxfId="174" priority="179">
      <formula>LEN(TRIM(G7))=0</formula>
    </cfRule>
  </conditionalFormatting>
  <conditionalFormatting sqref="H7">
    <cfRule type="cellIs" dxfId="173" priority="170" operator="greaterThan">
      <formula>5</formula>
    </cfRule>
    <cfRule type="cellIs" dxfId="172" priority="171" operator="equal">
      <formula>5</formula>
    </cfRule>
    <cfRule type="cellIs" dxfId="171" priority="172" operator="equal">
      <formula>3</formula>
    </cfRule>
    <cfRule type="cellIs" dxfId="170" priority="173" operator="equal">
      <formula>2</formula>
    </cfRule>
  </conditionalFormatting>
  <conditionalFormatting sqref="H7">
    <cfRule type="containsBlanks" dxfId="169" priority="174">
      <formula>LEN(TRIM(H7))=0</formula>
    </cfRule>
  </conditionalFormatting>
  <conditionalFormatting sqref="J7">
    <cfRule type="cellIs" dxfId="168" priority="165" operator="greaterThan">
      <formula>5</formula>
    </cfRule>
    <cfRule type="cellIs" dxfId="167" priority="166" operator="equal">
      <formula>5</formula>
    </cfRule>
    <cfRule type="cellIs" dxfId="166" priority="167" operator="equal">
      <formula>3</formula>
    </cfRule>
    <cfRule type="cellIs" dxfId="165" priority="168" operator="equal">
      <formula>2</formula>
    </cfRule>
  </conditionalFormatting>
  <conditionalFormatting sqref="J7">
    <cfRule type="containsBlanks" dxfId="164" priority="169">
      <formula>LEN(TRIM(J7))=0</formula>
    </cfRule>
  </conditionalFormatting>
  <conditionalFormatting sqref="P7">
    <cfRule type="cellIs" dxfId="163" priority="160" operator="greaterThan">
      <formula>5</formula>
    </cfRule>
    <cfRule type="cellIs" dxfId="162" priority="161" operator="equal">
      <formula>5</formula>
    </cfRule>
    <cfRule type="cellIs" dxfId="161" priority="162" operator="equal">
      <formula>3</formula>
    </cfRule>
    <cfRule type="cellIs" dxfId="160" priority="163" operator="equal">
      <formula>2</formula>
    </cfRule>
  </conditionalFormatting>
  <conditionalFormatting sqref="P7">
    <cfRule type="containsBlanks" dxfId="159" priority="164">
      <formula>LEN(TRIM(P7))=0</formula>
    </cfRule>
  </conditionalFormatting>
  <conditionalFormatting sqref="Q7">
    <cfRule type="cellIs" dxfId="158" priority="155" operator="greaterThan">
      <formula>5</formula>
    </cfRule>
    <cfRule type="cellIs" dxfId="157" priority="156" operator="equal">
      <formula>5</formula>
    </cfRule>
    <cfRule type="cellIs" dxfId="156" priority="157" operator="equal">
      <formula>3</formula>
    </cfRule>
    <cfRule type="cellIs" dxfId="155" priority="158" operator="equal">
      <formula>2</formula>
    </cfRule>
  </conditionalFormatting>
  <conditionalFormatting sqref="Q7">
    <cfRule type="containsBlanks" dxfId="154" priority="159">
      <formula>LEN(TRIM(Q7))=0</formula>
    </cfRule>
  </conditionalFormatting>
  <conditionalFormatting sqref="S7">
    <cfRule type="cellIs" dxfId="153" priority="150" operator="greaterThan">
      <formula>5</formula>
    </cfRule>
    <cfRule type="cellIs" dxfId="152" priority="151" operator="equal">
      <formula>5</formula>
    </cfRule>
    <cfRule type="cellIs" dxfId="151" priority="152" operator="equal">
      <formula>3</formula>
    </cfRule>
    <cfRule type="cellIs" dxfId="150" priority="153" operator="equal">
      <formula>2</formula>
    </cfRule>
  </conditionalFormatting>
  <conditionalFormatting sqref="S7">
    <cfRule type="containsBlanks" dxfId="149" priority="154">
      <formula>LEN(TRIM(S7))=0</formula>
    </cfRule>
  </conditionalFormatting>
  <conditionalFormatting sqref="I7">
    <cfRule type="containsBlanks" dxfId="148" priority="149">
      <formula>LEN(TRIM(I7))=0</formula>
    </cfRule>
  </conditionalFormatting>
  <conditionalFormatting sqref="I7">
    <cfRule type="cellIs" dxfId="147" priority="145" operator="greaterThan">
      <formula>4</formula>
    </cfRule>
    <cfRule type="cellIs" dxfId="146" priority="146" operator="equal">
      <formula>4</formula>
    </cfRule>
    <cfRule type="cellIs" dxfId="145" priority="147" operator="equal">
      <formula>2</formula>
    </cfRule>
    <cfRule type="cellIs" dxfId="144" priority="148" operator="equal">
      <formula>1</formula>
    </cfRule>
  </conditionalFormatting>
  <conditionalFormatting sqref="R7">
    <cfRule type="containsBlanks" dxfId="143" priority="144">
      <formula>LEN(TRIM(R7))=0</formula>
    </cfRule>
  </conditionalFormatting>
  <conditionalFormatting sqref="R7">
    <cfRule type="cellIs" dxfId="142" priority="140" operator="greaterThan">
      <formula>4</formula>
    </cfRule>
    <cfRule type="cellIs" dxfId="141" priority="141" operator="equal">
      <formula>4</formula>
    </cfRule>
    <cfRule type="cellIs" dxfId="140" priority="142" operator="equal">
      <formula>2</formula>
    </cfRule>
    <cfRule type="cellIs" dxfId="139" priority="143" operator="equal">
      <formula>1</formula>
    </cfRule>
  </conditionalFormatting>
  <conditionalFormatting sqref="O13:O15 L13:L15 F13:F15 C13:C15">
    <cfRule type="cellIs" dxfId="138" priority="135" operator="greaterThan">
      <formula>5</formula>
    </cfRule>
    <cfRule type="cellIs" dxfId="137" priority="136" operator="equal">
      <formula>5</formula>
    </cfRule>
    <cfRule type="cellIs" dxfId="136" priority="137" operator="equal">
      <formula>3</formula>
    </cfRule>
    <cfRule type="cellIs" dxfId="135" priority="138" operator="equal">
      <formula>2</formula>
    </cfRule>
  </conditionalFormatting>
  <conditionalFormatting sqref="T13:T15 K13:O15 C13:F15">
    <cfRule type="containsBlanks" dxfId="134" priority="139">
      <formula>LEN(TRIM(C13))=0</formula>
    </cfRule>
  </conditionalFormatting>
  <conditionalFormatting sqref="T13:T15 M13:N15 K13:K15 D13:E15">
    <cfRule type="cellIs" dxfId="133" priority="131" operator="greaterThan">
      <formula>4</formula>
    </cfRule>
    <cfRule type="cellIs" dxfId="132" priority="132" operator="equal">
      <formula>4</formula>
    </cfRule>
    <cfRule type="cellIs" dxfId="131" priority="133" operator="equal">
      <formula>2</formula>
    </cfRule>
    <cfRule type="cellIs" dxfId="130" priority="134" operator="equal">
      <formula>1</formula>
    </cfRule>
  </conditionalFormatting>
  <conditionalFormatting sqref="G13:G15">
    <cfRule type="cellIs" dxfId="129" priority="126" operator="greaterThan">
      <formula>5</formula>
    </cfRule>
    <cfRule type="cellIs" dxfId="128" priority="127" operator="equal">
      <formula>5</formula>
    </cfRule>
    <cfRule type="cellIs" dxfId="127" priority="128" operator="equal">
      <formula>3</formula>
    </cfRule>
    <cfRule type="cellIs" dxfId="126" priority="129" operator="equal">
      <formula>2</formula>
    </cfRule>
  </conditionalFormatting>
  <conditionalFormatting sqref="G13:G15">
    <cfRule type="containsBlanks" dxfId="125" priority="130">
      <formula>LEN(TRIM(G13))=0</formula>
    </cfRule>
  </conditionalFormatting>
  <conditionalFormatting sqref="H13:H15">
    <cfRule type="cellIs" dxfId="124" priority="121" operator="greaterThan">
      <formula>5</formula>
    </cfRule>
    <cfRule type="cellIs" dxfId="123" priority="122" operator="equal">
      <formula>5</formula>
    </cfRule>
    <cfRule type="cellIs" dxfId="122" priority="123" operator="equal">
      <formula>3</formula>
    </cfRule>
    <cfRule type="cellIs" dxfId="121" priority="124" operator="equal">
      <formula>2</formula>
    </cfRule>
  </conditionalFormatting>
  <conditionalFormatting sqref="H13:H15">
    <cfRule type="containsBlanks" dxfId="120" priority="125">
      <formula>LEN(TRIM(H13))=0</formula>
    </cfRule>
  </conditionalFormatting>
  <conditionalFormatting sqref="J13:J15">
    <cfRule type="cellIs" dxfId="119" priority="116" operator="greaterThan">
      <formula>5</formula>
    </cfRule>
    <cfRule type="cellIs" dxfId="118" priority="117" operator="equal">
      <formula>5</formula>
    </cfRule>
    <cfRule type="cellIs" dxfId="117" priority="118" operator="equal">
      <formula>3</formula>
    </cfRule>
    <cfRule type="cellIs" dxfId="116" priority="119" operator="equal">
      <formula>2</formula>
    </cfRule>
  </conditionalFormatting>
  <conditionalFormatting sqref="J13:J15">
    <cfRule type="containsBlanks" dxfId="115" priority="120">
      <formula>LEN(TRIM(J13))=0</formula>
    </cfRule>
  </conditionalFormatting>
  <conditionalFormatting sqref="P13:P15">
    <cfRule type="cellIs" dxfId="114" priority="111" operator="greaterThan">
      <formula>5</formula>
    </cfRule>
    <cfRule type="cellIs" dxfId="113" priority="112" operator="equal">
      <formula>5</formula>
    </cfRule>
    <cfRule type="cellIs" dxfId="112" priority="113" operator="equal">
      <formula>3</formula>
    </cfRule>
    <cfRule type="cellIs" dxfId="111" priority="114" operator="equal">
      <formula>2</formula>
    </cfRule>
  </conditionalFormatting>
  <conditionalFormatting sqref="P13:P15">
    <cfRule type="containsBlanks" dxfId="110" priority="115">
      <formula>LEN(TRIM(P13))=0</formula>
    </cfRule>
  </conditionalFormatting>
  <conditionalFormatting sqref="Q13:Q15">
    <cfRule type="cellIs" dxfId="109" priority="106" operator="greaterThan">
      <formula>5</formula>
    </cfRule>
    <cfRule type="cellIs" dxfId="108" priority="107" operator="equal">
      <formula>5</formula>
    </cfRule>
    <cfRule type="cellIs" dxfId="107" priority="108" operator="equal">
      <formula>3</formula>
    </cfRule>
    <cfRule type="cellIs" dxfId="106" priority="109" operator="equal">
      <formula>2</formula>
    </cfRule>
  </conditionalFormatting>
  <conditionalFormatting sqref="Q13:Q15">
    <cfRule type="containsBlanks" dxfId="105" priority="110">
      <formula>LEN(TRIM(Q13))=0</formula>
    </cfRule>
  </conditionalFormatting>
  <conditionalFormatting sqref="S13:S15">
    <cfRule type="cellIs" dxfId="104" priority="101" operator="greaterThan">
      <formula>5</formula>
    </cfRule>
    <cfRule type="cellIs" dxfId="103" priority="102" operator="equal">
      <formula>5</formula>
    </cfRule>
    <cfRule type="cellIs" dxfId="102" priority="103" operator="equal">
      <formula>3</formula>
    </cfRule>
    <cfRule type="cellIs" dxfId="101" priority="104" operator="equal">
      <formula>2</formula>
    </cfRule>
  </conditionalFormatting>
  <conditionalFormatting sqref="S13:S15">
    <cfRule type="containsBlanks" dxfId="100" priority="105">
      <formula>LEN(TRIM(S13))=0</formula>
    </cfRule>
  </conditionalFormatting>
  <conditionalFormatting sqref="I13:I15">
    <cfRule type="containsBlanks" dxfId="99" priority="100">
      <formula>LEN(TRIM(I13))=0</formula>
    </cfRule>
  </conditionalFormatting>
  <conditionalFormatting sqref="I13:I15">
    <cfRule type="cellIs" dxfId="98" priority="96" operator="greaterThan">
      <formula>4</formula>
    </cfRule>
    <cfRule type="cellIs" dxfId="97" priority="97" operator="equal">
      <formula>4</formula>
    </cfRule>
    <cfRule type="cellIs" dxfId="96" priority="98" operator="equal">
      <formula>2</formula>
    </cfRule>
    <cfRule type="cellIs" dxfId="95" priority="99" operator="equal">
      <formula>1</formula>
    </cfRule>
  </conditionalFormatting>
  <conditionalFormatting sqref="R13:R15">
    <cfRule type="containsBlanks" dxfId="94" priority="95">
      <formula>LEN(TRIM(R13))=0</formula>
    </cfRule>
  </conditionalFormatting>
  <conditionalFormatting sqref="R13:R15">
    <cfRule type="cellIs" dxfId="93" priority="91" operator="greaterThan">
      <formula>4</formula>
    </cfRule>
    <cfRule type="cellIs" dxfId="92" priority="92" operator="equal">
      <formula>4</formula>
    </cfRule>
    <cfRule type="cellIs" dxfId="91" priority="93" operator="equal">
      <formula>2</formula>
    </cfRule>
    <cfRule type="cellIs" dxfId="90" priority="94" operator="equal">
      <formula>1</formula>
    </cfRule>
  </conditionalFormatting>
  <conditionalFormatting sqref="O37 L37 F37 C37">
    <cfRule type="cellIs" dxfId="89" priority="86" operator="greaterThan">
      <formula>5</formula>
    </cfRule>
    <cfRule type="cellIs" dxfId="88" priority="87" operator="equal">
      <formula>5</formula>
    </cfRule>
    <cfRule type="cellIs" dxfId="87" priority="88" operator="equal">
      <formula>3</formula>
    </cfRule>
    <cfRule type="cellIs" dxfId="86" priority="89" operator="equal">
      <formula>2</formula>
    </cfRule>
  </conditionalFormatting>
  <conditionalFormatting sqref="T37 K37:O37 C37:F37">
    <cfRule type="containsBlanks" dxfId="85" priority="90">
      <formula>LEN(TRIM(C37))=0</formula>
    </cfRule>
  </conditionalFormatting>
  <conditionalFormatting sqref="T37 M37:N37 K37 D37:E37">
    <cfRule type="cellIs" dxfId="84" priority="82" operator="greaterThan">
      <formula>4</formula>
    </cfRule>
    <cfRule type="cellIs" dxfId="83" priority="83" operator="equal">
      <formula>4</formula>
    </cfRule>
    <cfRule type="cellIs" dxfId="82" priority="84" operator="equal">
      <formula>2</formula>
    </cfRule>
    <cfRule type="cellIs" dxfId="81" priority="85" operator="equal">
      <formula>1</formula>
    </cfRule>
  </conditionalFormatting>
  <conditionalFormatting sqref="G37">
    <cfRule type="cellIs" dxfId="80" priority="77" operator="greaterThan">
      <formula>5</formula>
    </cfRule>
    <cfRule type="cellIs" dxfId="79" priority="78" operator="equal">
      <formula>5</formula>
    </cfRule>
    <cfRule type="cellIs" dxfId="78" priority="79" operator="equal">
      <formula>3</formula>
    </cfRule>
    <cfRule type="cellIs" dxfId="77" priority="80" operator="equal">
      <formula>2</formula>
    </cfRule>
  </conditionalFormatting>
  <conditionalFormatting sqref="G37">
    <cfRule type="containsBlanks" dxfId="76" priority="81">
      <formula>LEN(TRIM(G37))=0</formula>
    </cfRule>
  </conditionalFormatting>
  <conditionalFormatting sqref="H37">
    <cfRule type="cellIs" dxfId="75" priority="72" operator="greaterThan">
      <formula>5</formula>
    </cfRule>
    <cfRule type="cellIs" dxfId="74" priority="73" operator="equal">
      <formula>5</formula>
    </cfRule>
    <cfRule type="cellIs" dxfId="73" priority="74" operator="equal">
      <formula>3</formula>
    </cfRule>
    <cfRule type="cellIs" dxfId="72" priority="75" operator="equal">
      <formula>2</formula>
    </cfRule>
  </conditionalFormatting>
  <conditionalFormatting sqref="H37">
    <cfRule type="containsBlanks" dxfId="71" priority="76">
      <formula>LEN(TRIM(H37))=0</formula>
    </cfRule>
  </conditionalFormatting>
  <conditionalFormatting sqref="J37">
    <cfRule type="cellIs" dxfId="70" priority="67" operator="greaterThan">
      <formula>5</formula>
    </cfRule>
    <cfRule type="cellIs" dxfId="69" priority="68" operator="equal">
      <formula>5</formula>
    </cfRule>
    <cfRule type="cellIs" dxfId="68" priority="69" operator="equal">
      <formula>3</formula>
    </cfRule>
    <cfRule type="cellIs" dxfId="67" priority="70" operator="equal">
      <formula>2</formula>
    </cfRule>
  </conditionalFormatting>
  <conditionalFormatting sqref="J37">
    <cfRule type="containsBlanks" dxfId="66" priority="71">
      <formula>LEN(TRIM(J37))=0</formula>
    </cfRule>
  </conditionalFormatting>
  <conditionalFormatting sqref="P37">
    <cfRule type="cellIs" dxfId="65" priority="62" operator="greaterThan">
      <formula>5</formula>
    </cfRule>
    <cfRule type="cellIs" dxfId="64" priority="63" operator="equal">
      <formula>5</formula>
    </cfRule>
    <cfRule type="cellIs" dxfId="63" priority="64" operator="equal">
      <formula>3</formula>
    </cfRule>
    <cfRule type="cellIs" dxfId="62" priority="65" operator="equal">
      <formula>2</formula>
    </cfRule>
  </conditionalFormatting>
  <conditionalFormatting sqref="P37">
    <cfRule type="containsBlanks" dxfId="61" priority="66">
      <formula>LEN(TRIM(P37))=0</formula>
    </cfRule>
  </conditionalFormatting>
  <conditionalFormatting sqref="Q37">
    <cfRule type="cellIs" dxfId="60" priority="57" operator="greaterThan">
      <formula>5</formula>
    </cfRule>
    <cfRule type="cellIs" dxfId="59" priority="58" operator="equal">
      <formula>5</formula>
    </cfRule>
    <cfRule type="cellIs" dxfId="58" priority="59" operator="equal">
      <formula>3</formula>
    </cfRule>
    <cfRule type="cellIs" dxfId="57" priority="60" operator="equal">
      <formula>2</formula>
    </cfRule>
  </conditionalFormatting>
  <conditionalFormatting sqref="Q37">
    <cfRule type="containsBlanks" dxfId="56" priority="61">
      <formula>LEN(TRIM(Q37))=0</formula>
    </cfRule>
  </conditionalFormatting>
  <conditionalFormatting sqref="S37">
    <cfRule type="cellIs" dxfId="55" priority="52" operator="greaterThan">
      <formula>5</formula>
    </cfRule>
    <cfRule type="cellIs" dxfId="54" priority="53" operator="equal">
      <formula>5</formula>
    </cfRule>
    <cfRule type="cellIs" dxfId="53" priority="54" operator="equal">
      <formula>3</formula>
    </cfRule>
    <cfRule type="cellIs" dxfId="52" priority="55" operator="equal">
      <formula>2</formula>
    </cfRule>
  </conditionalFormatting>
  <conditionalFormatting sqref="S37">
    <cfRule type="containsBlanks" dxfId="51" priority="56">
      <formula>LEN(TRIM(S37))=0</formula>
    </cfRule>
  </conditionalFormatting>
  <conditionalFormatting sqref="I37">
    <cfRule type="containsBlanks" dxfId="50" priority="51">
      <formula>LEN(TRIM(I37))=0</formula>
    </cfRule>
  </conditionalFormatting>
  <conditionalFormatting sqref="I37">
    <cfRule type="cellIs" dxfId="49" priority="47" operator="greaterThan">
      <formula>4</formula>
    </cfRule>
    <cfRule type="cellIs" dxfId="48" priority="48" operator="equal">
      <formula>4</formula>
    </cfRule>
    <cfRule type="cellIs" dxfId="47" priority="49" operator="equal">
      <formula>2</formula>
    </cfRule>
    <cfRule type="cellIs" dxfId="46" priority="50" operator="equal">
      <formula>1</formula>
    </cfRule>
  </conditionalFormatting>
  <conditionalFormatting sqref="R37">
    <cfRule type="containsBlanks" dxfId="45" priority="46">
      <formula>LEN(TRIM(R37))=0</formula>
    </cfRule>
  </conditionalFormatting>
  <conditionalFormatting sqref="R37">
    <cfRule type="cellIs" dxfId="44" priority="42" operator="greaterThan">
      <formula>4</formula>
    </cfRule>
    <cfRule type="cellIs" dxfId="43" priority="43" operator="equal">
      <formula>4</formula>
    </cfRule>
    <cfRule type="cellIs" dxfId="42" priority="44" operator="equal">
      <formula>2</formula>
    </cfRule>
    <cfRule type="cellIs" dxfId="41" priority="45" operator="equal">
      <formula>1</formula>
    </cfRule>
  </conditionalFormatting>
  <conditionalFormatting sqref="O50:O52 L50:L52 F50:F52 C50:C52">
    <cfRule type="cellIs" dxfId="40" priority="38" operator="greaterThan">
      <formula>5</formula>
    </cfRule>
    <cfRule type="cellIs" dxfId="39" priority="39" operator="equal">
      <formula>5</formula>
    </cfRule>
    <cfRule type="cellIs" dxfId="38" priority="40" operator="equal">
      <formula>3</formula>
    </cfRule>
    <cfRule type="cellIs" dxfId="37" priority="41" operator="equal">
      <formula>2</formula>
    </cfRule>
  </conditionalFormatting>
  <conditionalFormatting sqref="T50:T52 M50:N52 K50:K52 D50:E52">
    <cfRule type="cellIs" dxfId="36" priority="34" operator="greaterThan">
      <formula>4</formula>
    </cfRule>
    <cfRule type="cellIs" dxfId="35" priority="35" operator="equal">
      <formula>4</formula>
    </cfRule>
    <cfRule type="cellIs" dxfId="34" priority="36" operator="equal">
      <formula>2</formula>
    </cfRule>
    <cfRule type="cellIs" dxfId="33" priority="37" operator="equal">
      <formula>1</formula>
    </cfRule>
  </conditionalFormatting>
  <conditionalFormatting sqref="G50:G52">
    <cfRule type="cellIs" dxfId="32" priority="30" operator="greaterThan">
      <formula>5</formula>
    </cfRule>
    <cfRule type="cellIs" dxfId="31" priority="31" operator="equal">
      <formula>5</formula>
    </cfRule>
    <cfRule type="cellIs" dxfId="30" priority="32" operator="equal">
      <formula>3</formula>
    </cfRule>
    <cfRule type="cellIs" dxfId="29" priority="33" operator="equal">
      <formula>2</formula>
    </cfRule>
  </conditionalFormatting>
  <conditionalFormatting sqref="H50:H52">
    <cfRule type="cellIs" dxfId="28" priority="26" operator="greaterThan">
      <formula>5</formula>
    </cfRule>
    <cfRule type="cellIs" dxfId="27" priority="27" operator="equal">
      <formula>5</formula>
    </cfRule>
    <cfRule type="cellIs" dxfId="26" priority="28" operator="equal">
      <formula>3</formula>
    </cfRule>
    <cfRule type="cellIs" dxfId="25" priority="29" operator="equal">
      <formula>2</formula>
    </cfRule>
  </conditionalFormatting>
  <conditionalFormatting sqref="J50:J52">
    <cfRule type="cellIs" dxfId="24" priority="22" operator="greaterThan">
      <formula>5</formula>
    </cfRule>
    <cfRule type="cellIs" dxfId="23" priority="23" operator="equal">
      <formula>5</formula>
    </cfRule>
    <cfRule type="cellIs" dxfId="22" priority="24" operator="equal">
      <formula>3</formula>
    </cfRule>
    <cfRule type="cellIs" dxfId="21" priority="25" operator="equal">
      <formula>2</formula>
    </cfRule>
  </conditionalFormatting>
  <conditionalFormatting sqref="P50:P52">
    <cfRule type="cellIs" dxfId="20" priority="18" operator="greaterThan">
      <formula>5</formula>
    </cfRule>
    <cfRule type="cellIs" dxfId="19" priority="19" operator="equal">
      <formula>5</formula>
    </cfRule>
    <cfRule type="cellIs" dxfId="18" priority="20" operator="equal">
      <formula>3</formula>
    </cfRule>
    <cfRule type="cellIs" dxfId="17" priority="21" operator="equal">
      <formula>2</formula>
    </cfRule>
  </conditionalFormatting>
  <conditionalFormatting sqref="Q50:Q52">
    <cfRule type="cellIs" dxfId="16" priority="14" operator="greaterThan">
      <formula>5</formula>
    </cfRule>
    <cfRule type="cellIs" dxfId="15" priority="15" operator="equal">
      <formula>5</formula>
    </cfRule>
    <cfRule type="cellIs" dxfId="14" priority="16" operator="equal">
      <formula>3</formula>
    </cfRule>
    <cfRule type="cellIs" dxfId="13" priority="17" operator="equal">
      <formula>2</formula>
    </cfRule>
  </conditionalFormatting>
  <conditionalFormatting sqref="S50:S52">
    <cfRule type="cellIs" dxfId="12" priority="10" operator="greaterThan">
      <formula>5</formula>
    </cfRule>
    <cfRule type="cellIs" dxfId="11" priority="11" operator="equal">
      <formula>5</formula>
    </cfRule>
    <cfRule type="cellIs" dxfId="10" priority="12" operator="equal">
      <formula>3</formula>
    </cfRule>
    <cfRule type="cellIs" dxfId="9" priority="13" operator="equal">
      <formula>2</formula>
    </cfRule>
  </conditionalFormatting>
  <conditionalFormatting sqref="I50:I52">
    <cfRule type="cellIs" dxfId="8" priority="6" operator="greaterThan">
      <formula>4</formula>
    </cfRule>
    <cfRule type="cellIs" dxfId="7" priority="7" operator="equal">
      <formula>4</formula>
    </cfRule>
    <cfRule type="cellIs" dxfId="6" priority="8" operator="equal">
      <formula>2</formula>
    </cfRule>
    <cfRule type="cellIs" dxfId="5" priority="9" operator="equal">
      <formula>1</formula>
    </cfRule>
  </conditionalFormatting>
  <conditionalFormatting sqref="R50:R52">
    <cfRule type="cellIs" dxfId="4" priority="2" operator="greaterThan">
      <formula>4</formula>
    </cfRule>
    <cfRule type="cellIs" dxfId="3" priority="3" operator="equal">
      <formula>4</formula>
    </cfRule>
    <cfRule type="cellIs" dxfId="2" priority="4" operator="equal">
      <formula>2</formula>
    </cfRule>
    <cfRule type="cellIs" dxfId="1" priority="5" operator="equal">
      <formula>1</formula>
    </cfRule>
  </conditionalFormatting>
  <conditionalFormatting sqref="V7:V5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57"/>
  <sheetViews>
    <sheetView topLeftCell="C2" workbookViewId="0">
      <selection activeCell="W7" sqref="W7:W56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35" t="s">
        <v>38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4" t="s">
        <v>16</v>
      </c>
      <c r="X5" s="2"/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4"/>
      <c r="X6" s="2"/>
    </row>
    <row r="7" spans="1:24" x14ac:dyDescent="0.35">
      <c r="A7">
        <v>1</v>
      </c>
      <c r="B7" s="36" t="str">
        <f>'20thR'!B7</f>
        <v>NIKO ROSTOHAR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0">
        <f t="shared" ref="U7:U37" si="0">SUM(C7:T7)</f>
        <v>0</v>
      </c>
      <c r="V7" s="20">
        <f>'20thR'!V7</f>
        <v>14.6</v>
      </c>
      <c r="W7" s="2">
        <f>IF(B7&lt;&gt;"",'20thR'!W7+X7,0)</f>
        <v>20</v>
      </c>
      <c r="X7" s="2">
        <f t="shared" ref="X7:X36" si="1">IF(U7&gt;0,1,0)</f>
        <v>0</v>
      </c>
    </row>
    <row r="8" spans="1:24" x14ac:dyDescent="0.35">
      <c r="A8">
        <v>2</v>
      </c>
      <c r="B8" s="36" t="str">
        <f>'20thR'!B8</f>
        <v>ANDREJA ROSTOHAR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0">
        <f t="shared" si="0"/>
        <v>0</v>
      </c>
      <c r="V8" s="20">
        <f>'20thR'!V8</f>
        <v>16</v>
      </c>
      <c r="W8" s="2">
        <f>IF(B8&lt;&gt;"",'20thR'!W8+X8,0)</f>
        <v>18</v>
      </c>
      <c r="X8" s="2">
        <f t="shared" si="1"/>
        <v>0</v>
      </c>
    </row>
    <row r="9" spans="1:24" x14ac:dyDescent="0.35">
      <c r="A9">
        <v>3</v>
      </c>
      <c r="B9" s="36" t="str">
        <f>'20thR'!B9</f>
        <v>EMIL TAVČAR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0">
        <f t="shared" si="0"/>
        <v>0</v>
      </c>
      <c r="V9" s="20">
        <f>'20thR'!V9</f>
        <v>34.200000000000003</v>
      </c>
      <c r="W9" s="2">
        <f>IF(B9&lt;&gt;"",'20thR'!W9+X9,0)</f>
        <v>12</v>
      </c>
      <c r="X9" s="2">
        <f t="shared" si="1"/>
        <v>0</v>
      </c>
    </row>
    <row r="10" spans="1:24" x14ac:dyDescent="0.35">
      <c r="A10">
        <v>4</v>
      </c>
      <c r="B10" s="36" t="str">
        <f>'20thR'!B10</f>
        <v>SVIT KOREN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0">
        <f t="shared" si="0"/>
        <v>0</v>
      </c>
      <c r="V10" s="20">
        <f>'20thR'!V10</f>
        <v>30.8</v>
      </c>
      <c r="W10" s="2">
        <f>IF(B10&lt;&gt;"",'20thR'!W10+X10,0)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'20thR'!B11</f>
        <v>LUCIJA ZALOKAR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0">
        <f t="shared" si="0"/>
        <v>0</v>
      </c>
      <c r="V11" s="20">
        <f>'20thR'!V11</f>
        <v>32.200000000000003</v>
      </c>
      <c r="W11" s="2">
        <f>IF(B11&lt;&gt;"",'20thR'!W11+X11,0)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'20thR'!B12</f>
        <v>BOJAN LAZAR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0">
        <f t="shared" si="0"/>
        <v>0</v>
      </c>
      <c r="V12" s="20">
        <f>'20thR'!V12</f>
        <v>21.8</v>
      </c>
      <c r="W12" s="2">
        <f>IF(B12&lt;&gt;"",'20thR'!W12+X12,0)</f>
        <v>14</v>
      </c>
      <c r="X12" s="2">
        <f t="shared" si="1"/>
        <v>0</v>
      </c>
    </row>
    <row r="13" spans="1:24" x14ac:dyDescent="0.35">
      <c r="A13">
        <v>7</v>
      </c>
      <c r="B13" s="36" t="str">
        <f>'20thR'!B13</f>
        <v>JANKO KRŽIČ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0">
        <f t="shared" si="0"/>
        <v>0</v>
      </c>
      <c r="V13" s="20">
        <f>'20thR'!V13</f>
        <v>31.9</v>
      </c>
      <c r="W13" s="2">
        <f>IF(B13&lt;&gt;"",'20thR'!W13+X13,0)</f>
        <v>17</v>
      </c>
      <c r="X13" s="2">
        <f t="shared" si="1"/>
        <v>0</v>
      </c>
    </row>
    <row r="14" spans="1:24" x14ac:dyDescent="0.35">
      <c r="A14">
        <v>8</v>
      </c>
      <c r="B14" s="36" t="str">
        <f>'20thR'!B14</f>
        <v>NEJC ROBIČ ML.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0">
        <f t="shared" si="0"/>
        <v>0</v>
      </c>
      <c r="V14" s="20">
        <f>'20thR'!V14</f>
        <v>40.4</v>
      </c>
      <c r="W14" s="2">
        <f>IF(B14&lt;&gt;"",'20thR'!W14+X14,0)</f>
        <v>12</v>
      </c>
      <c r="X14" s="2">
        <f t="shared" si="1"/>
        <v>0</v>
      </c>
    </row>
    <row r="15" spans="1:24" x14ac:dyDescent="0.35">
      <c r="A15">
        <v>9</v>
      </c>
      <c r="B15" s="36" t="str">
        <f>'20thR'!B15</f>
        <v>MARINA RAVNIKAR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0">
        <f t="shared" si="0"/>
        <v>0</v>
      </c>
      <c r="V15" s="20">
        <f>'20thR'!V15</f>
        <v>20</v>
      </c>
      <c r="W15" s="2">
        <f>IF(B15&lt;&gt;"",'20thR'!W15+X15,0)</f>
        <v>15</v>
      </c>
      <c r="X15" s="2">
        <f t="shared" si="1"/>
        <v>0</v>
      </c>
    </row>
    <row r="16" spans="1:24" x14ac:dyDescent="0.35">
      <c r="A16">
        <v>10</v>
      </c>
      <c r="B16" s="36" t="str">
        <f>'20thR'!B16</f>
        <v>CVETKA BURJA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0">
        <f t="shared" si="0"/>
        <v>0</v>
      </c>
      <c r="V16" s="20">
        <f>'20thR'!V16</f>
        <v>32.799999999999997</v>
      </c>
      <c r="W16" s="2">
        <f>IF(B16&lt;&gt;"",'20thR'!W16+X16,0)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'20thR'!B17</f>
        <v>IRENA MUSTER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0">
        <f t="shared" si="0"/>
        <v>0</v>
      </c>
      <c r="V17" s="20">
        <f>'20thR'!V17</f>
        <v>31.9</v>
      </c>
      <c r="W17" s="2">
        <f>IF(B17&lt;&gt;"",'20thR'!W17+X17,0)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'20thR'!B18</f>
        <v>CENA ŠTRAVS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0">
        <f t="shared" si="0"/>
        <v>0</v>
      </c>
      <c r="V18" s="20">
        <f>'20thR'!V18</f>
        <v>20.399999999999999</v>
      </c>
      <c r="W18" s="2">
        <f>IF(B18&lt;&gt;"",'20thR'!W18+X18,0)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'20thR'!B19</f>
        <v>VITO ŠMIT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0">
        <f t="shared" si="0"/>
        <v>0</v>
      </c>
      <c r="V19" s="20">
        <f>'20thR'!V19</f>
        <v>15.1</v>
      </c>
      <c r="W19" s="2">
        <f>IF(B19&lt;&gt;"",'20thR'!W19+X19,0)</f>
        <v>12</v>
      </c>
      <c r="X19" s="2">
        <f t="shared" si="1"/>
        <v>0</v>
      </c>
    </row>
    <row r="20" spans="1:24" x14ac:dyDescent="0.35">
      <c r="A20">
        <v>14</v>
      </c>
      <c r="B20" s="36" t="str">
        <f>'20thR'!B20</f>
        <v>RADE NARANČIĆ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0">
        <f t="shared" si="0"/>
        <v>0</v>
      </c>
      <c r="V20" s="20">
        <f>'20thR'!V20</f>
        <v>31.8</v>
      </c>
      <c r="W20" s="2">
        <f>IF(B20&lt;&gt;"",'20thR'!W20+X20,0)</f>
        <v>7</v>
      </c>
      <c r="X20" s="2">
        <f t="shared" si="1"/>
        <v>0</v>
      </c>
    </row>
    <row r="21" spans="1:24" x14ac:dyDescent="0.35">
      <c r="A21">
        <v>15</v>
      </c>
      <c r="B21" s="36" t="str">
        <f>'20thR'!B21</f>
        <v>ZORAN KLEMENČIČ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0">
        <f t="shared" si="0"/>
        <v>0</v>
      </c>
      <c r="V21" s="20">
        <f>'20thR'!V21</f>
        <v>20.399999999999999</v>
      </c>
      <c r="W21" s="2">
        <f>IF(B21&lt;&gt;"",'20thR'!W21+X21,0)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'20thR'!B22</f>
        <v>BOŽA ČUK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0">
        <f t="shared" si="0"/>
        <v>0</v>
      </c>
      <c r="V22" s="20">
        <f>'20thR'!V22</f>
        <v>30.8</v>
      </c>
      <c r="W22" s="2">
        <f>IF(B22&lt;&gt;"",'20thR'!W22+X22,0)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'20thR'!B23</f>
        <v>VASJA BAJC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0">
        <f t="shared" si="0"/>
        <v>0</v>
      </c>
      <c r="V23" s="20">
        <f>'20thR'!V23</f>
        <v>13.2</v>
      </c>
      <c r="W23" s="2">
        <f>IF(B23&lt;&gt;"",'20thR'!W23+X23,0)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'20thR'!B24</f>
        <v>MIRJANA BENEDIK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0">
        <f t="shared" si="0"/>
        <v>0</v>
      </c>
      <c r="V24" s="20">
        <f>'20thR'!V24</f>
        <v>14.6</v>
      </c>
      <c r="W24" s="2">
        <f>IF(B24&lt;&gt;"",'20thR'!W24+X24,0)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'20thR'!B25</f>
        <v>FRANCI KUNŠIČ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0">
        <f t="shared" si="0"/>
        <v>0</v>
      </c>
      <c r="V25" s="20">
        <f>'20thR'!V25</f>
        <v>23.3</v>
      </c>
      <c r="W25" s="2">
        <f>IF(B25&lt;&gt;"",'20thR'!W25+X25,0)</f>
        <v>5</v>
      </c>
      <c r="X25" s="2">
        <f t="shared" si="1"/>
        <v>0</v>
      </c>
    </row>
    <row r="26" spans="1:24" x14ac:dyDescent="0.35">
      <c r="A26">
        <v>20</v>
      </c>
      <c r="B26" s="36" t="str">
        <f>'20thR'!B26</f>
        <v>BLAŽ MERTELJ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0">
        <f t="shared" si="0"/>
        <v>0</v>
      </c>
      <c r="V26" s="20">
        <f>'20thR'!V26</f>
        <v>54</v>
      </c>
      <c r="W26" s="2">
        <f>IF(B26&lt;&gt;"",'20thR'!W26+X26,0)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'20thR'!B27</f>
        <v>MARKO ROBIČ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0">
        <f t="shared" si="0"/>
        <v>0</v>
      </c>
      <c r="V27" s="20">
        <f>'20thR'!V27</f>
        <v>12.3</v>
      </c>
      <c r="W27" s="2">
        <f>IF(B27&lt;&gt;"",'20thR'!W27+X27,0)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'20thR'!B28</f>
        <v>SAŠA BOHINC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0">
        <f t="shared" si="0"/>
        <v>0</v>
      </c>
      <c r="V28" s="20">
        <f>'20thR'!V28</f>
        <v>54</v>
      </c>
      <c r="W28" s="2">
        <f>IF(B28&lt;&gt;"",'20thR'!W28+X28,0)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'20thR'!B29</f>
        <v>NIKA ZALAZNIK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0">
        <f t="shared" si="0"/>
        <v>0</v>
      </c>
      <c r="V29" s="20">
        <f>'20thR'!V29</f>
        <v>43.9</v>
      </c>
      <c r="W29" s="2">
        <f>IF(B29&lt;&gt;"",'20thR'!W29+X29,0)</f>
        <v>8</v>
      </c>
      <c r="X29" s="2">
        <f t="shared" si="1"/>
        <v>0</v>
      </c>
    </row>
    <row r="30" spans="1:24" x14ac:dyDescent="0.35">
      <c r="A30">
        <v>24</v>
      </c>
      <c r="B30" s="36" t="str">
        <f>'20thR'!B30</f>
        <v>GAL GRUDNIK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0">
        <f t="shared" si="0"/>
        <v>0</v>
      </c>
      <c r="V30" s="20">
        <f>'20thR'!V30</f>
        <v>20</v>
      </c>
      <c r="W30" s="2">
        <f>IF(B30&lt;&gt;"",'20thR'!W30+X30,0)</f>
        <v>2</v>
      </c>
      <c r="X30" s="2">
        <f t="shared" si="1"/>
        <v>0</v>
      </c>
    </row>
    <row r="31" spans="1:24" x14ac:dyDescent="0.35">
      <c r="A31">
        <v>25</v>
      </c>
      <c r="B31" s="36" t="str">
        <f>'20thR'!B31</f>
        <v>ANDREJ REBOLJ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0">
        <f t="shared" si="0"/>
        <v>0</v>
      </c>
      <c r="V31" s="20">
        <f>'20thR'!V31</f>
        <v>18.399999999999999</v>
      </c>
      <c r="W31" s="2">
        <f>IF(B31&lt;&gt;"",'20thR'!W31+X31,0)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'20thR'!B32</f>
        <v>MAJA REBOLJ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0">
        <f t="shared" si="0"/>
        <v>0</v>
      </c>
      <c r="V32" s="20">
        <f>'20thR'!V32</f>
        <v>25</v>
      </c>
      <c r="W32" s="2">
        <f>IF(B32&lt;&gt;"",'20thR'!W32+X32,0)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'20thR'!B33</f>
        <v>BORIS DEBEVEC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0">
        <f t="shared" si="0"/>
        <v>0</v>
      </c>
      <c r="V33" s="20">
        <f>'20thR'!V33</f>
        <v>20.2</v>
      </c>
      <c r="W33" s="2">
        <f>IF(B33&lt;&gt;"",'20thR'!W33+X33,0)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'20thR'!B34</f>
        <v>BOJAN ZUPANČIČ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0">
        <f t="shared" si="0"/>
        <v>0</v>
      </c>
      <c r="V34" s="20">
        <f>'20thR'!V34</f>
        <v>17.100000000000001</v>
      </c>
      <c r="W34" s="2">
        <f>IF(B34&lt;&gt;"",'20thR'!W34+X34,0)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'20thR'!B35</f>
        <v>SIMON ŽGAVEC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0">
        <f t="shared" si="0"/>
        <v>0</v>
      </c>
      <c r="V35" s="20">
        <f>'20thR'!V35</f>
        <v>47.7</v>
      </c>
      <c r="W35" s="2">
        <f>IF(B35&lt;&gt;"",'20thR'!W35+X35,0)</f>
        <v>5</v>
      </c>
      <c r="X35" s="2">
        <f t="shared" si="1"/>
        <v>0</v>
      </c>
    </row>
    <row r="36" spans="1:24" x14ac:dyDescent="0.35">
      <c r="A36">
        <v>30</v>
      </c>
      <c r="B36" s="36" t="str">
        <f>'20thR'!B36</f>
        <v>RADO ZALAZNIK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0">
        <f t="shared" si="0"/>
        <v>0</v>
      </c>
      <c r="V36" s="20">
        <f>'20thR'!V36</f>
        <v>26.7</v>
      </c>
      <c r="W36" s="2">
        <f>IF(B36&lt;&gt;"",'20thR'!W36+X36,0)</f>
        <v>8</v>
      </c>
      <c r="X36" s="2">
        <f t="shared" si="1"/>
        <v>0</v>
      </c>
    </row>
    <row r="37" spans="1:24" x14ac:dyDescent="0.35">
      <c r="A37">
        <v>31</v>
      </c>
      <c r="B37" s="36" t="str">
        <f>'20thR'!B37</f>
        <v>SAŠO KRANJC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0">
        <f t="shared" si="0"/>
        <v>0</v>
      </c>
      <c r="V37" s="20">
        <f>'20thR'!V37</f>
        <v>13.8</v>
      </c>
      <c r="W37" s="2">
        <f>IF(B37&lt;&gt;"",'20thR'!W37+X37,0)</f>
        <v>7</v>
      </c>
      <c r="X37" s="2">
        <f t="shared" ref="X37:X56" si="2">IF(U37&gt;0,1,0)</f>
        <v>0</v>
      </c>
    </row>
    <row r="38" spans="1:24" x14ac:dyDescent="0.35">
      <c r="A38">
        <v>32</v>
      </c>
      <c r="B38" s="36" t="str">
        <f>'20thR'!B38</f>
        <v>GEERT MEIRE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0">
        <f t="shared" ref="U38:U57" si="3">SUM(C38:T38)</f>
        <v>0</v>
      </c>
      <c r="V38" s="20">
        <f>'20thR'!V38</f>
        <v>26.9</v>
      </c>
      <c r="W38" s="2">
        <f>IF(B38&lt;&gt;"",'20thR'!W38+X38,0)</f>
        <v>1</v>
      </c>
      <c r="X38" s="2">
        <f t="shared" si="2"/>
        <v>0</v>
      </c>
    </row>
    <row r="39" spans="1:24" x14ac:dyDescent="0.35">
      <c r="A39">
        <v>33</v>
      </c>
      <c r="B39" s="36" t="str">
        <f>'20thR'!B39</f>
        <v>MAJDA LAZAR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">
        <f t="shared" si="3"/>
        <v>0</v>
      </c>
      <c r="V39" s="20">
        <f>'20thR'!V39</f>
        <v>28.4</v>
      </c>
      <c r="W39" s="2">
        <f>IF(B39&lt;&gt;"",'20thR'!W39+X39,0)</f>
        <v>8</v>
      </c>
      <c r="X39" s="2">
        <f t="shared" si="2"/>
        <v>0</v>
      </c>
    </row>
    <row r="40" spans="1:24" x14ac:dyDescent="0.35">
      <c r="A40">
        <v>34</v>
      </c>
      <c r="B40" s="36" t="str">
        <f>'20thR'!B40</f>
        <v>JANEZ  LOČNIŠKAR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">
        <f t="shared" si="3"/>
        <v>0</v>
      </c>
      <c r="V40" s="20">
        <f>'20thR'!V40</f>
        <v>20.399999999999999</v>
      </c>
      <c r="W40" s="2">
        <f>IF(B40&lt;&gt;"",'20thR'!W40+X40,0)</f>
        <v>3</v>
      </c>
      <c r="X40" s="2">
        <f t="shared" si="2"/>
        <v>0</v>
      </c>
    </row>
    <row r="41" spans="1:24" x14ac:dyDescent="0.35">
      <c r="A41">
        <v>35</v>
      </c>
      <c r="B41" s="36" t="str">
        <f>'20thR'!B41</f>
        <v>BOJAN HRIBAR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">
        <f t="shared" si="3"/>
        <v>0</v>
      </c>
      <c r="V41" s="20">
        <f>'20thR'!V41</f>
        <v>22.8</v>
      </c>
      <c r="W41" s="2">
        <f>IF(B41&lt;&gt;"",'20thR'!W41+X41,0)</f>
        <v>1</v>
      </c>
      <c r="X41" s="2">
        <f t="shared" si="2"/>
        <v>0</v>
      </c>
    </row>
    <row r="42" spans="1:24" x14ac:dyDescent="0.35">
      <c r="A42">
        <v>36</v>
      </c>
      <c r="B42" s="36" t="str">
        <f>'20thR'!B42</f>
        <v>BORUT KOLŠEK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">
        <f t="shared" si="3"/>
        <v>0</v>
      </c>
      <c r="V42" s="20">
        <f>'20thR'!V42</f>
        <v>40.5</v>
      </c>
      <c r="W42" s="2">
        <f>IF(B42&lt;&gt;"",'20thR'!W42+X42,0)</f>
        <v>1</v>
      </c>
      <c r="X42" s="2">
        <f t="shared" si="2"/>
        <v>0</v>
      </c>
    </row>
    <row r="43" spans="1:24" x14ac:dyDescent="0.35">
      <c r="A43">
        <v>37</v>
      </c>
      <c r="B43" s="36" t="str">
        <f>'20thR'!B43</f>
        <v>ANDREJ PIRNAT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0">
        <f t="shared" si="3"/>
        <v>0</v>
      </c>
      <c r="V43" s="20">
        <f>'20thR'!V43</f>
        <v>27.1</v>
      </c>
      <c r="W43" s="2">
        <f>IF(B43&lt;&gt;"",'20thR'!W43+X43,0)</f>
        <v>3</v>
      </c>
      <c r="X43" s="2">
        <f t="shared" si="2"/>
        <v>0</v>
      </c>
    </row>
    <row r="44" spans="1:24" x14ac:dyDescent="0.35">
      <c r="A44">
        <v>38</v>
      </c>
      <c r="B44" s="36" t="str">
        <f>'20thR'!B44</f>
        <v>TOMAŽ ANDOLŠEK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0">
        <f t="shared" si="3"/>
        <v>0</v>
      </c>
      <c r="V44" s="20">
        <f>'20thR'!V44</f>
        <v>19.399999999999999</v>
      </c>
      <c r="W44" s="2">
        <f>IF(B44&lt;&gt;"",'20thR'!W44+X44,0)</f>
        <v>1</v>
      </c>
      <c r="X44" s="2">
        <f t="shared" si="2"/>
        <v>0</v>
      </c>
    </row>
    <row r="45" spans="1:24" x14ac:dyDescent="0.35">
      <c r="A45">
        <v>39</v>
      </c>
      <c r="B45" s="36" t="str">
        <f>'20thR'!B45</f>
        <v>ANKA PERŠIN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0">
        <f t="shared" si="3"/>
        <v>0</v>
      </c>
      <c r="V45" s="20">
        <f>'20thR'!V45</f>
        <v>18.100000000000001</v>
      </c>
      <c r="W45" s="2">
        <f>IF(B45&lt;&gt;"",'20thR'!W45+X45,0)</f>
        <v>2</v>
      </c>
      <c r="X45" s="2">
        <f t="shared" si="2"/>
        <v>0</v>
      </c>
    </row>
    <row r="46" spans="1:24" x14ac:dyDescent="0.35">
      <c r="A46">
        <v>40</v>
      </c>
      <c r="B46" s="36" t="str">
        <f>'20thR'!B46</f>
        <v>DORA ŽERJAL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0">
        <f t="shared" si="3"/>
        <v>0</v>
      </c>
      <c r="V46" s="20">
        <f>'20thR'!V46</f>
        <v>29.2</v>
      </c>
      <c r="W46" s="2">
        <f>IF(B46&lt;&gt;"",'20thR'!W46+X46,0)</f>
        <v>1</v>
      </c>
      <c r="X46" s="2">
        <f t="shared" si="2"/>
        <v>0</v>
      </c>
    </row>
    <row r="47" spans="1:24" x14ac:dyDescent="0.35">
      <c r="A47">
        <v>41</v>
      </c>
      <c r="B47" s="36" t="str">
        <f>'20thR'!B47</f>
        <v>MATEJ PANTNAR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0">
        <f t="shared" si="3"/>
        <v>0</v>
      </c>
      <c r="V47" s="20">
        <f>'20thR'!V47</f>
        <v>22.9</v>
      </c>
      <c r="W47" s="2">
        <f>IF(B47&lt;&gt;"",'20thR'!W47+X47,0)</f>
        <v>1</v>
      </c>
      <c r="X47" s="2">
        <f t="shared" si="2"/>
        <v>0</v>
      </c>
    </row>
    <row r="48" spans="1:24" x14ac:dyDescent="0.35">
      <c r="A48">
        <v>42</v>
      </c>
      <c r="B48" s="36" t="str">
        <f>'20thR'!B48</f>
        <v>KRIŠTOF GLOBOČNIK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0">
        <f t="shared" si="3"/>
        <v>0</v>
      </c>
      <c r="V48" s="20">
        <f>'20thR'!V48</f>
        <v>47.8</v>
      </c>
      <c r="W48" s="2">
        <f>IF(B48&lt;&gt;"",'20thR'!W48+X48,0)</f>
        <v>1</v>
      </c>
      <c r="X48" s="2">
        <f t="shared" si="2"/>
        <v>0</v>
      </c>
    </row>
    <row r="49" spans="1:24" x14ac:dyDescent="0.35">
      <c r="A49">
        <v>43</v>
      </c>
      <c r="B49" s="36" t="str">
        <f>'20thR'!B49</f>
        <v>IZTOK RUS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0">
        <f t="shared" si="3"/>
        <v>0</v>
      </c>
      <c r="V49" s="20">
        <f>'20thR'!V49</f>
        <v>28.4</v>
      </c>
      <c r="W49" s="2">
        <f>IF(B49&lt;&gt;"",'20thR'!W49+X49,0)</f>
        <v>1</v>
      </c>
      <c r="X49" s="2">
        <f t="shared" si="2"/>
        <v>0</v>
      </c>
    </row>
    <row r="50" spans="1:24" x14ac:dyDescent="0.35">
      <c r="A50">
        <v>44</v>
      </c>
      <c r="B50" s="36" t="str">
        <f>'20thR'!B50</f>
        <v>JANEZ SAJE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0">
        <f t="shared" si="3"/>
        <v>0</v>
      </c>
      <c r="V50" s="20">
        <f>'20thR'!V50</f>
        <v>18.7</v>
      </c>
      <c r="W50" s="2">
        <f>IF(B50&lt;&gt;"",'20thR'!W50+X50,0)</f>
        <v>3</v>
      </c>
      <c r="X50" s="2">
        <f t="shared" si="2"/>
        <v>0</v>
      </c>
    </row>
    <row r="51" spans="1:24" x14ac:dyDescent="0.35">
      <c r="A51">
        <v>45</v>
      </c>
      <c r="B51" s="36" t="str">
        <f>'20thR'!B51</f>
        <v>TONE GLAVAN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0">
        <f t="shared" si="3"/>
        <v>0</v>
      </c>
      <c r="V51" s="20">
        <f>'20thR'!V51</f>
        <v>20.5</v>
      </c>
      <c r="W51" s="2">
        <f>IF(B51&lt;&gt;"",'20thR'!W51+X51,0)</f>
        <v>1</v>
      </c>
      <c r="X51" s="2">
        <f t="shared" si="2"/>
        <v>0</v>
      </c>
    </row>
    <row r="52" spans="1:24" x14ac:dyDescent="0.35">
      <c r="A52">
        <v>46</v>
      </c>
      <c r="B52" s="36" t="str">
        <f>'20thR'!B52</f>
        <v>VLADIMIR GUROV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0">
        <f t="shared" si="3"/>
        <v>0</v>
      </c>
      <c r="V52" s="20">
        <f>'20thR'!V52</f>
        <v>27.3</v>
      </c>
      <c r="W52" s="2">
        <f>IF(B52&lt;&gt;"",'20thR'!W52+X52,0)</f>
        <v>4</v>
      </c>
      <c r="X52" s="2">
        <f t="shared" si="2"/>
        <v>0</v>
      </c>
    </row>
    <row r="53" spans="1:24" x14ac:dyDescent="0.35">
      <c r="A53">
        <v>47</v>
      </c>
      <c r="B53" s="36" t="str">
        <f>'20thR'!B53</f>
        <v>SVIT ČREŠNAR KOREN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0">
        <f t="shared" si="3"/>
        <v>0</v>
      </c>
      <c r="V53" s="20">
        <f>'20thR'!V53</f>
        <v>30.8</v>
      </c>
      <c r="W53" s="2">
        <f>IF(B53&lt;&gt;"",'20thR'!W53+X53,0)</f>
        <v>1</v>
      </c>
      <c r="X53" s="2">
        <f t="shared" si="2"/>
        <v>0</v>
      </c>
    </row>
    <row r="54" spans="1:24" x14ac:dyDescent="0.35">
      <c r="A54">
        <v>48</v>
      </c>
      <c r="B54" s="36">
        <f>'20thR'!B54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0">
        <f t="shared" si="3"/>
        <v>0</v>
      </c>
      <c r="V54" s="20">
        <f>'20thR'!V54</f>
        <v>0</v>
      </c>
      <c r="W54" s="2">
        <f>IF(B54&lt;&gt;"",'20thR'!W54+X54,0)</f>
        <v>0</v>
      </c>
      <c r="X54" s="2">
        <f t="shared" si="2"/>
        <v>0</v>
      </c>
    </row>
    <row r="55" spans="1:24" x14ac:dyDescent="0.35">
      <c r="A55">
        <v>49</v>
      </c>
      <c r="B55" s="36">
        <f>'20thR'!B55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0">
        <f t="shared" si="3"/>
        <v>0</v>
      </c>
      <c r="V55" s="20">
        <f>'20thR'!V55</f>
        <v>0</v>
      </c>
      <c r="W55" s="2">
        <f>IF(B55&lt;&gt;"",'20thR'!W55+X55,0)</f>
        <v>0</v>
      </c>
      <c r="X55" s="2">
        <f t="shared" si="2"/>
        <v>0</v>
      </c>
    </row>
    <row r="56" spans="1:24" x14ac:dyDescent="0.35">
      <c r="A56">
        <v>50</v>
      </c>
      <c r="B56" s="36">
        <f>'20thR'!B56</f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0">
        <f t="shared" si="3"/>
        <v>0</v>
      </c>
      <c r="V56" s="20">
        <f>'20thR'!V56</f>
        <v>0</v>
      </c>
      <c r="W56" s="2">
        <f>IF(B56&lt;&gt;"",'20thR'!W56+X56,0)</f>
        <v>0</v>
      </c>
      <c r="X56" s="2">
        <f t="shared" si="2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001" priority="86" operator="equal">
      <formula>0</formula>
    </cfRule>
  </conditionalFormatting>
  <conditionalFormatting sqref="C7:C56 F7:F56 I7:I56 L7:L56 O7:O56 R7:R56">
    <cfRule type="cellIs" dxfId="1000" priority="7" operator="greaterThan">
      <formula>5</formula>
    </cfRule>
    <cfRule type="cellIs" dxfId="999" priority="8" operator="equal">
      <formula>5</formula>
    </cfRule>
    <cfRule type="cellIs" dxfId="998" priority="9" operator="equal">
      <formula>3</formula>
    </cfRule>
    <cfRule type="cellIs" dxfId="997" priority="10" operator="equal">
      <formula>2</formula>
    </cfRule>
  </conditionalFormatting>
  <conditionalFormatting sqref="C7:T37">
    <cfRule type="containsBlanks" dxfId="996" priority="19">
      <formula>LEN(TRIM(C7))=0</formula>
    </cfRule>
  </conditionalFormatting>
  <conditionalFormatting sqref="D7:E56 G7:H56 J7:K56 M7:N56 P7:Q56 S7:T56">
    <cfRule type="cellIs" dxfId="995" priority="2" operator="greaterThan">
      <formula>4</formula>
    </cfRule>
    <cfRule type="cellIs" dxfId="994" priority="3" operator="equal">
      <formula>4</formula>
    </cfRule>
    <cfRule type="cellIs" dxfId="993" priority="4" operator="equal">
      <formula>2</formula>
    </cfRule>
    <cfRule type="cellIs" dxfId="992" priority="5" operator="equal">
      <formula>1</formula>
    </cfRule>
  </conditionalFormatting>
  <conditionalFormatting sqref="U38:U57">
    <cfRule type="cellIs" dxfId="991" priority="1" operator="equal">
      <formula>0</formula>
    </cfRule>
  </conditionalFormatting>
  <conditionalFormatting sqref="U7:V37 V38:V56">
    <cfRule type="cellIs" dxfId="990" priority="55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topLeftCell="C1" workbookViewId="0">
      <selection activeCell="W7" sqref="W7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2" customWidth="1"/>
    <col min="25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5.25" customHeight="1" x14ac:dyDescent="0.35"/>
    <row r="4" spans="1:24" ht="21.75" customHeight="1" x14ac:dyDescent="0.5">
      <c r="B4" s="35" t="s">
        <v>39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2" t="s">
        <v>16</v>
      </c>
    </row>
    <row r="6" spans="1:24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</row>
    <row r="7" spans="1:24" x14ac:dyDescent="0.35">
      <c r="A7">
        <v>1</v>
      </c>
      <c r="B7" s="36" t="str">
        <f>'21thR'!B7</f>
        <v>NIKO ROSTOHAR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4">
        <f t="shared" ref="U7:U13" si="0">SUM(C7:T7)</f>
        <v>0</v>
      </c>
      <c r="V7" s="34">
        <f>'21thR'!V7</f>
        <v>14.6</v>
      </c>
      <c r="W7" s="2">
        <f>IF(B7&lt;&gt;"",'21thR'!W7+X7,0)</f>
        <v>20</v>
      </c>
      <c r="X7" s="2">
        <f>IF(U7&gt;0,1,0)</f>
        <v>0</v>
      </c>
    </row>
    <row r="8" spans="1:24" x14ac:dyDescent="0.35">
      <c r="A8">
        <v>2</v>
      </c>
      <c r="B8" s="36" t="str">
        <f>'21thR'!B8</f>
        <v>ANDREJA ROSTOHAR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4">
        <f t="shared" si="0"/>
        <v>0</v>
      </c>
      <c r="V8" s="34">
        <f>'21thR'!V8</f>
        <v>16</v>
      </c>
      <c r="W8" s="2">
        <f>IF(B8&lt;&gt;"",'21thR'!W8+X8,0)</f>
        <v>18</v>
      </c>
      <c r="X8" s="2">
        <f t="shared" ref="X8:X36" si="1">IF(U8&gt;0,1,0)</f>
        <v>0</v>
      </c>
    </row>
    <row r="9" spans="1:24" x14ac:dyDescent="0.35">
      <c r="A9">
        <v>3</v>
      </c>
      <c r="B9" s="36" t="str">
        <f>'21thR'!B9</f>
        <v>EMIL TAVČAR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4">
        <f t="shared" si="0"/>
        <v>0</v>
      </c>
      <c r="V9" s="34">
        <f>'21thR'!V9</f>
        <v>34.200000000000003</v>
      </c>
      <c r="W9" s="2">
        <f>IF(B9&lt;&gt;"",'21thR'!W9+X9,0)</f>
        <v>12</v>
      </c>
      <c r="X9" s="2">
        <f t="shared" si="1"/>
        <v>0</v>
      </c>
    </row>
    <row r="10" spans="1:24" x14ac:dyDescent="0.35">
      <c r="A10">
        <v>4</v>
      </c>
      <c r="B10" s="36" t="str">
        <f>'21thR'!B10</f>
        <v>SVIT KOREN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34">
        <f t="shared" si="0"/>
        <v>0</v>
      </c>
      <c r="V10" s="34">
        <f>'21thR'!V10</f>
        <v>30.8</v>
      </c>
      <c r="W10" s="2">
        <f>IF(B10&lt;&gt;"",'21thR'!W10+X10,0)</f>
        <v>6</v>
      </c>
      <c r="X10" s="2">
        <f t="shared" si="1"/>
        <v>0</v>
      </c>
    </row>
    <row r="11" spans="1:24" x14ac:dyDescent="0.35">
      <c r="A11">
        <v>5</v>
      </c>
      <c r="B11" s="36" t="str">
        <f>'21thR'!B11</f>
        <v>LUCIJA ZALOKAR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4">
        <f t="shared" si="0"/>
        <v>0</v>
      </c>
      <c r="V11" s="34">
        <f>'21thR'!V11</f>
        <v>32.200000000000003</v>
      </c>
      <c r="W11" s="2">
        <f>IF(B11&lt;&gt;"",'21thR'!W11+X11,0)</f>
        <v>5</v>
      </c>
      <c r="X11" s="2">
        <f t="shared" si="1"/>
        <v>0</v>
      </c>
    </row>
    <row r="12" spans="1:24" x14ac:dyDescent="0.35">
      <c r="A12">
        <v>6</v>
      </c>
      <c r="B12" s="36" t="str">
        <f>'21thR'!B12</f>
        <v>BOJAN LAZAR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4">
        <f t="shared" si="0"/>
        <v>0</v>
      </c>
      <c r="V12" s="34">
        <f>'21thR'!V12</f>
        <v>21.8</v>
      </c>
      <c r="W12" s="2">
        <f>IF(B12&lt;&gt;"",'21thR'!W12+X12,0)</f>
        <v>14</v>
      </c>
      <c r="X12" s="2">
        <f t="shared" si="1"/>
        <v>0</v>
      </c>
    </row>
    <row r="13" spans="1:24" x14ac:dyDescent="0.35">
      <c r="A13">
        <v>7</v>
      </c>
      <c r="B13" s="36" t="str">
        <f>'21thR'!B13</f>
        <v>JANKO KRŽIČ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34">
        <f t="shared" si="0"/>
        <v>0</v>
      </c>
      <c r="V13" s="34">
        <f>'21thR'!V13</f>
        <v>31.9</v>
      </c>
      <c r="W13" s="2">
        <f>IF(B13&lt;&gt;"",'21thR'!W13+X13,0)</f>
        <v>17</v>
      </c>
      <c r="X13" s="2">
        <f t="shared" si="1"/>
        <v>0</v>
      </c>
    </row>
    <row r="14" spans="1:24" x14ac:dyDescent="0.35">
      <c r="A14">
        <v>8</v>
      </c>
      <c r="B14" s="36" t="str">
        <f>'21thR'!B14</f>
        <v>NEJC ROBIČ ML.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4">
        <f t="shared" ref="U14:U37" si="2">SUM(C14:T14)</f>
        <v>0</v>
      </c>
      <c r="V14" s="34">
        <f>'21thR'!V14</f>
        <v>40.4</v>
      </c>
      <c r="W14" s="2">
        <f>IF(B14&lt;&gt;"",'21thR'!W14+X14,0)</f>
        <v>12</v>
      </c>
      <c r="X14" s="2">
        <f t="shared" si="1"/>
        <v>0</v>
      </c>
    </row>
    <row r="15" spans="1:24" x14ac:dyDescent="0.35">
      <c r="A15">
        <v>9</v>
      </c>
      <c r="B15" s="36" t="str">
        <f>'21thR'!B15</f>
        <v>MARINA RAVNIKAR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34">
        <f t="shared" si="2"/>
        <v>0</v>
      </c>
      <c r="V15" s="34">
        <f>'21thR'!V15</f>
        <v>20</v>
      </c>
      <c r="W15" s="2">
        <f>IF(B15&lt;&gt;"",'21thR'!W15+X15,0)</f>
        <v>15</v>
      </c>
      <c r="X15" s="2">
        <f t="shared" si="1"/>
        <v>0</v>
      </c>
    </row>
    <row r="16" spans="1:24" x14ac:dyDescent="0.35">
      <c r="A16">
        <v>10</v>
      </c>
      <c r="B16" s="36" t="str">
        <f>'21thR'!B16</f>
        <v>CVETKA BURJA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4">
        <f t="shared" si="2"/>
        <v>0</v>
      </c>
      <c r="V16" s="34">
        <f>'21thR'!V16</f>
        <v>32.799999999999997</v>
      </c>
      <c r="W16" s="2">
        <f>IF(B16&lt;&gt;"",'21thR'!W16+X16,0)</f>
        <v>9</v>
      </c>
      <c r="X16" s="2">
        <f t="shared" si="1"/>
        <v>0</v>
      </c>
    </row>
    <row r="17" spans="1:24" x14ac:dyDescent="0.35">
      <c r="A17">
        <v>11</v>
      </c>
      <c r="B17" s="36" t="str">
        <f>'21thR'!B17</f>
        <v>IRENA MUSTER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4">
        <f t="shared" si="2"/>
        <v>0</v>
      </c>
      <c r="V17" s="34">
        <f>'21thR'!V17</f>
        <v>31.9</v>
      </c>
      <c r="W17" s="2">
        <f>IF(B17&lt;&gt;"",'21thR'!W17+X17,0)</f>
        <v>7</v>
      </c>
      <c r="X17" s="2">
        <f t="shared" si="1"/>
        <v>0</v>
      </c>
    </row>
    <row r="18" spans="1:24" x14ac:dyDescent="0.35">
      <c r="A18">
        <v>12</v>
      </c>
      <c r="B18" s="36" t="str">
        <f>'21thR'!B18</f>
        <v>CENA ŠTRAVS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4">
        <f t="shared" si="2"/>
        <v>0</v>
      </c>
      <c r="V18" s="34">
        <f>'21thR'!V18</f>
        <v>20.399999999999999</v>
      </c>
      <c r="W18" s="2">
        <f>IF(B18&lt;&gt;"",'21thR'!W18+X18,0)</f>
        <v>6</v>
      </c>
      <c r="X18" s="2">
        <f t="shared" si="1"/>
        <v>0</v>
      </c>
    </row>
    <row r="19" spans="1:24" x14ac:dyDescent="0.35">
      <c r="A19">
        <v>13</v>
      </c>
      <c r="B19" s="36" t="str">
        <f>'21thR'!B19</f>
        <v>VITO ŠMIT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4">
        <f t="shared" si="2"/>
        <v>0</v>
      </c>
      <c r="V19" s="34">
        <f>'21thR'!V19</f>
        <v>15.1</v>
      </c>
      <c r="W19" s="2">
        <f>IF(B19&lt;&gt;"",'21thR'!W19+X19,0)</f>
        <v>12</v>
      </c>
      <c r="X19" s="2">
        <f t="shared" si="1"/>
        <v>0</v>
      </c>
    </row>
    <row r="20" spans="1:24" x14ac:dyDescent="0.35">
      <c r="A20">
        <v>14</v>
      </c>
      <c r="B20" s="36" t="str">
        <f>'21thR'!B20</f>
        <v>RADE NARANČIĆ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34">
        <f t="shared" si="2"/>
        <v>0</v>
      </c>
      <c r="V20" s="34">
        <f>'21thR'!V20</f>
        <v>31.8</v>
      </c>
      <c r="W20" s="2">
        <f>IF(B20&lt;&gt;"",'21thR'!W20+X20,0)</f>
        <v>7</v>
      </c>
      <c r="X20" s="2">
        <f t="shared" si="1"/>
        <v>0</v>
      </c>
    </row>
    <row r="21" spans="1:24" x14ac:dyDescent="0.35">
      <c r="A21">
        <v>15</v>
      </c>
      <c r="B21" s="36" t="str">
        <f>'21thR'!B21</f>
        <v>ZORAN KLEMENČIČ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4">
        <f t="shared" si="2"/>
        <v>0</v>
      </c>
      <c r="V21" s="34">
        <f>'21thR'!V21</f>
        <v>20.399999999999999</v>
      </c>
      <c r="W21" s="2">
        <f>IF(B21&lt;&gt;"",'21thR'!W21+X21,0)</f>
        <v>4</v>
      </c>
      <c r="X21" s="2">
        <f t="shared" si="1"/>
        <v>0</v>
      </c>
    </row>
    <row r="22" spans="1:24" x14ac:dyDescent="0.35">
      <c r="A22">
        <v>16</v>
      </c>
      <c r="B22" s="36" t="str">
        <f>'21thR'!B22</f>
        <v>BOŽA ČUK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34">
        <f t="shared" si="2"/>
        <v>0</v>
      </c>
      <c r="V22" s="34">
        <f>'21thR'!V22</f>
        <v>30.8</v>
      </c>
      <c r="W22" s="2">
        <f>IF(B22&lt;&gt;"",'21thR'!W22+X22,0)</f>
        <v>5</v>
      </c>
      <c r="X22" s="2">
        <f t="shared" si="1"/>
        <v>0</v>
      </c>
    </row>
    <row r="23" spans="1:24" x14ac:dyDescent="0.35">
      <c r="A23">
        <v>17</v>
      </c>
      <c r="B23" s="36" t="str">
        <f>'21thR'!B23</f>
        <v>VASJA BAJC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34">
        <f t="shared" si="2"/>
        <v>0</v>
      </c>
      <c r="V23" s="34">
        <f>'21thR'!V23</f>
        <v>13.2</v>
      </c>
      <c r="W23" s="2">
        <f>IF(B23&lt;&gt;"",'21thR'!W23+X23,0)</f>
        <v>5</v>
      </c>
      <c r="X23" s="2">
        <f t="shared" si="1"/>
        <v>0</v>
      </c>
    </row>
    <row r="24" spans="1:24" x14ac:dyDescent="0.35">
      <c r="A24">
        <v>18</v>
      </c>
      <c r="B24" s="36" t="str">
        <f>'21thR'!B24</f>
        <v>MIRJANA BENEDIK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34">
        <f t="shared" si="2"/>
        <v>0</v>
      </c>
      <c r="V24" s="34">
        <f>'21thR'!V24</f>
        <v>14.6</v>
      </c>
      <c r="W24" s="2">
        <f>IF(B24&lt;&gt;"",'21thR'!W24+X24,0)</f>
        <v>1</v>
      </c>
      <c r="X24" s="2">
        <f t="shared" si="1"/>
        <v>0</v>
      </c>
    </row>
    <row r="25" spans="1:24" x14ac:dyDescent="0.35">
      <c r="A25">
        <v>19</v>
      </c>
      <c r="B25" s="36" t="str">
        <f>'21thR'!B25</f>
        <v>FRANCI KUNŠIČ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34">
        <f t="shared" si="2"/>
        <v>0</v>
      </c>
      <c r="V25" s="34">
        <f>'21thR'!V25</f>
        <v>23.3</v>
      </c>
      <c r="W25" s="2">
        <f>IF(B25&lt;&gt;"",'21thR'!W25+X25,0)</f>
        <v>5</v>
      </c>
      <c r="X25" s="2">
        <f t="shared" si="1"/>
        <v>0</v>
      </c>
    </row>
    <row r="26" spans="1:24" x14ac:dyDescent="0.35">
      <c r="A26">
        <v>20</v>
      </c>
      <c r="B26" s="36" t="str">
        <f>'21thR'!B26</f>
        <v>BLAŽ MERTELJ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34">
        <f t="shared" si="2"/>
        <v>0</v>
      </c>
      <c r="V26" s="34">
        <f>'21thR'!V26</f>
        <v>54</v>
      </c>
      <c r="W26" s="2">
        <f>IF(B26&lt;&gt;"",'21thR'!W26+X26,0)</f>
        <v>2</v>
      </c>
      <c r="X26" s="2">
        <f t="shared" si="1"/>
        <v>0</v>
      </c>
    </row>
    <row r="27" spans="1:24" x14ac:dyDescent="0.35">
      <c r="A27">
        <v>21</v>
      </c>
      <c r="B27" s="36" t="str">
        <f>'21thR'!B27</f>
        <v>MARKO ROBIČ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34">
        <f t="shared" si="2"/>
        <v>0</v>
      </c>
      <c r="V27" s="34">
        <f>'21thR'!V27</f>
        <v>12.3</v>
      </c>
      <c r="W27" s="2">
        <f>IF(B27&lt;&gt;"",'21thR'!W27+X27,0)</f>
        <v>2</v>
      </c>
      <c r="X27" s="2">
        <f t="shared" si="1"/>
        <v>0</v>
      </c>
    </row>
    <row r="28" spans="1:24" x14ac:dyDescent="0.35">
      <c r="A28">
        <v>22</v>
      </c>
      <c r="B28" s="36" t="str">
        <f>'21thR'!B28</f>
        <v>SAŠA BOHINC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34">
        <f t="shared" si="2"/>
        <v>0</v>
      </c>
      <c r="V28" s="34">
        <f>'21thR'!V28</f>
        <v>54</v>
      </c>
      <c r="W28" s="2">
        <f>IF(B28&lt;&gt;"",'21thR'!W28+X28,0)</f>
        <v>4</v>
      </c>
      <c r="X28" s="2">
        <f t="shared" si="1"/>
        <v>0</v>
      </c>
    </row>
    <row r="29" spans="1:24" x14ac:dyDescent="0.35">
      <c r="A29">
        <v>23</v>
      </c>
      <c r="B29" s="36" t="str">
        <f>'21thR'!B29</f>
        <v>NIKA ZALAZNIK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34">
        <f t="shared" si="2"/>
        <v>0</v>
      </c>
      <c r="V29" s="34">
        <f>'21thR'!V29</f>
        <v>43.9</v>
      </c>
      <c r="W29" s="2">
        <f>IF(B29&lt;&gt;"",'21thR'!W29+X29,0)</f>
        <v>8</v>
      </c>
      <c r="X29" s="2">
        <f t="shared" si="1"/>
        <v>0</v>
      </c>
    </row>
    <row r="30" spans="1:24" x14ac:dyDescent="0.35">
      <c r="A30">
        <v>24</v>
      </c>
      <c r="B30" s="36" t="str">
        <f>'21thR'!B30</f>
        <v>GAL GRUDNIK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34">
        <f t="shared" si="2"/>
        <v>0</v>
      </c>
      <c r="V30" s="34">
        <f>'21thR'!V30</f>
        <v>20</v>
      </c>
      <c r="W30" s="2">
        <f>IF(B30&lt;&gt;"",'21thR'!W30+X30,0)</f>
        <v>2</v>
      </c>
      <c r="X30" s="2">
        <f t="shared" si="1"/>
        <v>0</v>
      </c>
    </row>
    <row r="31" spans="1:24" x14ac:dyDescent="0.35">
      <c r="A31">
        <v>25</v>
      </c>
      <c r="B31" s="36" t="str">
        <f>'21thR'!B31</f>
        <v>ANDREJ REBOLJ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34">
        <f t="shared" si="2"/>
        <v>0</v>
      </c>
      <c r="V31" s="34">
        <f>'21thR'!V31</f>
        <v>18.399999999999999</v>
      </c>
      <c r="W31" s="2">
        <f>IF(B31&lt;&gt;"",'21thR'!W31+X31,0)</f>
        <v>4</v>
      </c>
      <c r="X31" s="2">
        <f t="shared" si="1"/>
        <v>0</v>
      </c>
    </row>
    <row r="32" spans="1:24" x14ac:dyDescent="0.35">
      <c r="A32">
        <v>26</v>
      </c>
      <c r="B32" s="36" t="str">
        <f>'21thR'!B32</f>
        <v>MAJA REBOLJ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34">
        <f t="shared" si="2"/>
        <v>0</v>
      </c>
      <c r="V32" s="34">
        <f>'21thR'!V32</f>
        <v>25</v>
      </c>
      <c r="W32" s="2">
        <f>IF(B32&lt;&gt;"",'21thR'!W32+X32,0)</f>
        <v>4</v>
      </c>
      <c r="X32" s="2">
        <f t="shared" si="1"/>
        <v>0</v>
      </c>
    </row>
    <row r="33" spans="1:24" x14ac:dyDescent="0.35">
      <c r="A33">
        <v>27</v>
      </c>
      <c r="B33" s="36" t="str">
        <f>'21thR'!B33</f>
        <v>BORIS DEBEVEC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34">
        <f t="shared" si="2"/>
        <v>0</v>
      </c>
      <c r="V33" s="34">
        <f>'21thR'!V33</f>
        <v>20.2</v>
      </c>
      <c r="W33" s="2">
        <f>IF(B33&lt;&gt;"",'21thR'!W33+X33,0)</f>
        <v>3</v>
      </c>
      <c r="X33" s="2">
        <f t="shared" si="1"/>
        <v>0</v>
      </c>
    </row>
    <row r="34" spans="1:24" x14ac:dyDescent="0.35">
      <c r="A34">
        <v>28</v>
      </c>
      <c r="B34" s="36" t="str">
        <f>'21thR'!B34</f>
        <v>BOJAN ZUPANČIČ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34">
        <f t="shared" si="2"/>
        <v>0</v>
      </c>
      <c r="V34" s="34">
        <f>'21thR'!V34</f>
        <v>17.100000000000001</v>
      </c>
      <c r="W34" s="2">
        <f>IF(B34&lt;&gt;"",'21thR'!W34+X34,0)</f>
        <v>1</v>
      </c>
      <c r="X34" s="2">
        <f t="shared" si="1"/>
        <v>0</v>
      </c>
    </row>
    <row r="35" spans="1:24" x14ac:dyDescent="0.35">
      <c r="A35">
        <v>29</v>
      </c>
      <c r="B35" s="36" t="str">
        <f>'21thR'!B35</f>
        <v>SIMON ŽGAVEC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34">
        <f t="shared" si="2"/>
        <v>0</v>
      </c>
      <c r="V35" s="34">
        <f>'21thR'!V35</f>
        <v>47.7</v>
      </c>
      <c r="W35" s="2">
        <f>IF(B35&lt;&gt;"",'21thR'!W35+X35,0)</f>
        <v>5</v>
      </c>
      <c r="X35" s="2">
        <f t="shared" si="1"/>
        <v>0</v>
      </c>
    </row>
    <row r="36" spans="1:24" x14ac:dyDescent="0.35">
      <c r="A36">
        <v>30</v>
      </c>
      <c r="B36" s="36" t="str">
        <f>'21thR'!B36</f>
        <v>RADO ZALAZNIK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4">
        <f t="shared" si="2"/>
        <v>0</v>
      </c>
      <c r="V36" s="34">
        <f>'21thR'!V36</f>
        <v>26.7</v>
      </c>
      <c r="W36" s="2">
        <f>IF(B36&lt;&gt;"",'21thR'!W36+X36,0)</f>
        <v>8</v>
      </c>
      <c r="X36" s="2">
        <f t="shared" si="1"/>
        <v>0</v>
      </c>
    </row>
    <row r="37" spans="1:24" x14ac:dyDescent="0.35">
      <c r="A37">
        <v>31</v>
      </c>
      <c r="B37" s="36" t="str">
        <f>'21thR'!B37</f>
        <v>SAŠO KRANJC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34">
        <f t="shared" si="2"/>
        <v>0</v>
      </c>
      <c r="V37" s="34">
        <f>'21thR'!V37</f>
        <v>13.8</v>
      </c>
      <c r="W37" s="2">
        <f>IF(B37&lt;&gt;"",'21thR'!W37+X37,0)</f>
        <v>7</v>
      </c>
      <c r="X37" s="2">
        <f t="shared" ref="X37:X56" si="3">IF(U37&gt;0,1,0)</f>
        <v>0</v>
      </c>
    </row>
    <row r="38" spans="1:24" x14ac:dyDescent="0.35">
      <c r="A38">
        <v>32</v>
      </c>
      <c r="B38" s="36" t="str">
        <f>'21thR'!B38</f>
        <v>GEERT MEIRE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0">
        <f t="shared" ref="U38:U57" si="4">SUM(C38:T38)</f>
        <v>0</v>
      </c>
      <c r="V38" s="34">
        <f>'21thR'!V38</f>
        <v>26.9</v>
      </c>
      <c r="W38" s="2">
        <f>IF(B38&lt;&gt;"",'21thR'!W38+X38,0)</f>
        <v>1</v>
      </c>
      <c r="X38" s="2">
        <f t="shared" si="3"/>
        <v>0</v>
      </c>
    </row>
    <row r="39" spans="1:24" x14ac:dyDescent="0.35">
      <c r="A39">
        <v>33</v>
      </c>
      <c r="B39" s="36" t="str">
        <f>'21thR'!B39</f>
        <v>MAJDA LAZAR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">
        <f t="shared" si="4"/>
        <v>0</v>
      </c>
      <c r="V39" s="34">
        <f>'21thR'!V39</f>
        <v>28.4</v>
      </c>
      <c r="W39" s="2">
        <f>IF(B39&lt;&gt;"",'21thR'!W39+X39,0)</f>
        <v>8</v>
      </c>
      <c r="X39" s="2">
        <f t="shared" si="3"/>
        <v>0</v>
      </c>
    </row>
    <row r="40" spans="1:24" x14ac:dyDescent="0.35">
      <c r="A40">
        <v>34</v>
      </c>
      <c r="B40" s="36" t="str">
        <f>'21thR'!B40</f>
        <v>JANEZ  LOČNIŠKAR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">
        <f t="shared" si="4"/>
        <v>0</v>
      </c>
      <c r="V40" s="34">
        <f>'21thR'!V40</f>
        <v>20.399999999999999</v>
      </c>
      <c r="W40" s="2">
        <f>IF(B40&lt;&gt;"",'21thR'!W40+X40,0)</f>
        <v>3</v>
      </c>
      <c r="X40" s="2">
        <f t="shared" si="3"/>
        <v>0</v>
      </c>
    </row>
    <row r="41" spans="1:24" x14ac:dyDescent="0.35">
      <c r="A41">
        <v>35</v>
      </c>
      <c r="B41" s="36" t="str">
        <f>'21thR'!B41</f>
        <v>BOJAN HRIBAR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">
        <f t="shared" si="4"/>
        <v>0</v>
      </c>
      <c r="V41" s="34">
        <f>'21thR'!V41</f>
        <v>22.8</v>
      </c>
      <c r="W41" s="2">
        <f>IF(B41&lt;&gt;"",'21thR'!W41+X41,0)</f>
        <v>1</v>
      </c>
      <c r="X41" s="2">
        <f t="shared" si="3"/>
        <v>0</v>
      </c>
    </row>
    <row r="42" spans="1:24" x14ac:dyDescent="0.35">
      <c r="A42">
        <v>36</v>
      </c>
      <c r="B42" s="36" t="str">
        <f>'21thR'!B42</f>
        <v>BORUT KOLŠEK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">
        <f t="shared" si="4"/>
        <v>0</v>
      </c>
      <c r="V42" s="34">
        <f>'21thR'!V42</f>
        <v>40.5</v>
      </c>
      <c r="W42" s="2">
        <f>IF(B42&lt;&gt;"",'21thR'!W42+X42,0)</f>
        <v>1</v>
      </c>
      <c r="X42" s="2">
        <f t="shared" si="3"/>
        <v>0</v>
      </c>
    </row>
    <row r="43" spans="1:24" x14ac:dyDescent="0.35">
      <c r="A43">
        <v>37</v>
      </c>
      <c r="B43" s="36" t="str">
        <f>'21thR'!B43</f>
        <v>ANDREJ PIRNAT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0">
        <f t="shared" si="4"/>
        <v>0</v>
      </c>
      <c r="V43" s="34">
        <f>'21thR'!V43</f>
        <v>27.1</v>
      </c>
      <c r="W43" s="2">
        <f>IF(B43&lt;&gt;"",'21thR'!W43+X43,0)</f>
        <v>3</v>
      </c>
      <c r="X43" s="2">
        <f t="shared" si="3"/>
        <v>0</v>
      </c>
    </row>
    <row r="44" spans="1:24" x14ac:dyDescent="0.35">
      <c r="A44">
        <v>38</v>
      </c>
      <c r="B44" s="36" t="str">
        <f>'21thR'!B44</f>
        <v>TOMAŽ ANDOLŠEK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0">
        <f t="shared" si="4"/>
        <v>0</v>
      </c>
      <c r="V44" s="34">
        <f>'21thR'!V44</f>
        <v>19.399999999999999</v>
      </c>
      <c r="W44" s="2">
        <f>IF(B44&lt;&gt;"",'21thR'!W44+X44,0)</f>
        <v>1</v>
      </c>
      <c r="X44" s="2">
        <f t="shared" si="3"/>
        <v>0</v>
      </c>
    </row>
    <row r="45" spans="1:24" x14ac:dyDescent="0.35">
      <c r="A45">
        <v>39</v>
      </c>
      <c r="B45" s="36" t="str">
        <f>'21thR'!B45</f>
        <v>ANKA PERŠIN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0">
        <f t="shared" si="4"/>
        <v>0</v>
      </c>
      <c r="V45" s="34">
        <f>'21thR'!V45</f>
        <v>18.100000000000001</v>
      </c>
      <c r="W45" s="2">
        <f>IF(B45&lt;&gt;"",'21thR'!W45+X45,0)</f>
        <v>2</v>
      </c>
      <c r="X45" s="2">
        <f t="shared" si="3"/>
        <v>0</v>
      </c>
    </row>
    <row r="46" spans="1:24" x14ac:dyDescent="0.35">
      <c r="A46">
        <v>40</v>
      </c>
      <c r="B46" s="36" t="str">
        <f>'21thR'!B46</f>
        <v>DORA ŽERJAL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0">
        <f t="shared" si="4"/>
        <v>0</v>
      </c>
      <c r="V46" s="34">
        <f>'21thR'!V46</f>
        <v>29.2</v>
      </c>
      <c r="W46" s="2">
        <f>IF(B46&lt;&gt;"",'21thR'!W46+X46,0)</f>
        <v>1</v>
      </c>
      <c r="X46" s="2">
        <f t="shared" si="3"/>
        <v>0</v>
      </c>
    </row>
    <row r="47" spans="1:24" x14ac:dyDescent="0.35">
      <c r="A47">
        <v>41</v>
      </c>
      <c r="B47" s="36" t="str">
        <f>'21thR'!B47</f>
        <v>MATEJ PANTNAR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0">
        <f t="shared" si="4"/>
        <v>0</v>
      </c>
      <c r="V47" s="34">
        <f>'21thR'!V47</f>
        <v>22.9</v>
      </c>
      <c r="W47" s="2">
        <f>IF(B47&lt;&gt;"",'21thR'!W47+X47,0)</f>
        <v>1</v>
      </c>
      <c r="X47" s="2">
        <f t="shared" si="3"/>
        <v>0</v>
      </c>
    </row>
    <row r="48" spans="1:24" x14ac:dyDescent="0.35">
      <c r="A48">
        <v>42</v>
      </c>
      <c r="B48" s="36" t="str">
        <f>'21thR'!B48</f>
        <v>KRIŠTOF GLOBOČNIK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0">
        <f t="shared" si="4"/>
        <v>0</v>
      </c>
      <c r="V48" s="34">
        <f>'21thR'!V48</f>
        <v>47.8</v>
      </c>
      <c r="W48" s="2">
        <f>IF(B48&lt;&gt;"",'21thR'!W48+X48,0)</f>
        <v>1</v>
      </c>
      <c r="X48" s="2">
        <f t="shared" si="3"/>
        <v>0</v>
      </c>
    </row>
    <row r="49" spans="1:24" x14ac:dyDescent="0.35">
      <c r="A49">
        <v>43</v>
      </c>
      <c r="B49" s="36" t="str">
        <f>'21thR'!B49</f>
        <v>IZTOK RUS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0">
        <f t="shared" si="4"/>
        <v>0</v>
      </c>
      <c r="V49" s="34">
        <f>'21thR'!V49</f>
        <v>28.4</v>
      </c>
      <c r="W49" s="2">
        <f>IF(B49&lt;&gt;"",'21thR'!W49+X49,0)</f>
        <v>1</v>
      </c>
      <c r="X49" s="2">
        <f t="shared" si="3"/>
        <v>0</v>
      </c>
    </row>
    <row r="50" spans="1:24" x14ac:dyDescent="0.35">
      <c r="A50">
        <v>44</v>
      </c>
      <c r="B50" s="36" t="str">
        <f>'21thR'!B50</f>
        <v>JANEZ SAJE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0">
        <f t="shared" si="4"/>
        <v>0</v>
      </c>
      <c r="V50" s="34">
        <f>'21thR'!V50</f>
        <v>18.7</v>
      </c>
      <c r="W50" s="2">
        <f>IF(B50&lt;&gt;"",'21thR'!W50+X50,0)</f>
        <v>3</v>
      </c>
      <c r="X50" s="2">
        <f t="shared" si="3"/>
        <v>0</v>
      </c>
    </row>
    <row r="51" spans="1:24" x14ac:dyDescent="0.35">
      <c r="A51">
        <v>45</v>
      </c>
      <c r="B51" s="36" t="str">
        <f>'21thR'!B51</f>
        <v>TONE GLAVAN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0">
        <f t="shared" si="4"/>
        <v>0</v>
      </c>
      <c r="V51" s="34">
        <f>'21thR'!V51</f>
        <v>20.5</v>
      </c>
      <c r="W51" s="2">
        <f>IF(B51&lt;&gt;"",'21thR'!W51+X51,0)</f>
        <v>1</v>
      </c>
      <c r="X51" s="2">
        <f t="shared" si="3"/>
        <v>0</v>
      </c>
    </row>
    <row r="52" spans="1:24" x14ac:dyDescent="0.35">
      <c r="A52">
        <v>46</v>
      </c>
      <c r="B52" s="36" t="str">
        <f>'21thR'!B52</f>
        <v>VLADIMIR GUROV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0">
        <f t="shared" si="4"/>
        <v>0</v>
      </c>
      <c r="V52" s="34">
        <f>'21thR'!V52</f>
        <v>27.3</v>
      </c>
      <c r="W52" s="2">
        <f>IF(B52&lt;&gt;"",'21thR'!W52+X52,0)</f>
        <v>4</v>
      </c>
      <c r="X52" s="2">
        <f t="shared" si="3"/>
        <v>0</v>
      </c>
    </row>
    <row r="53" spans="1:24" x14ac:dyDescent="0.35">
      <c r="A53">
        <v>47</v>
      </c>
      <c r="B53" s="36" t="str">
        <f>'21thR'!B53</f>
        <v>SVIT ČREŠNAR KOREN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0">
        <f t="shared" si="4"/>
        <v>0</v>
      </c>
      <c r="V53" s="34">
        <f>'21thR'!V53</f>
        <v>30.8</v>
      </c>
      <c r="W53" s="2">
        <f>IF(B53&lt;&gt;"",'21thR'!W53+X53,0)</f>
        <v>1</v>
      </c>
      <c r="X53" s="2">
        <f t="shared" si="3"/>
        <v>0</v>
      </c>
    </row>
    <row r="54" spans="1:24" x14ac:dyDescent="0.35">
      <c r="A54">
        <v>48</v>
      </c>
      <c r="B54" s="36">
        <f>'21thR'!B54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0">
        <f t="shared" si="4"/>
        <v>0</v>
      </c>
      <c r="V54" s="34">
        <f>'21thR'!V54</f>
        <v>0</v>
      </c>
      <c r="W54" s="2">
        <f>IF(B54&lt;&gt;"",'21thR'!W54+X54,0)</f>
        <v>0</v>
      </c>
      <c r="X54" s="2">
        <f t="shared" si="3"/>
        <v>0</v>
      </c>
    </row>
    <row r="55" spans="1:24" x14ac:dyDescent="0.35">
      <c r="A55">
        <v>49</v>
      </c>
      <c r="B55" s="36">
        <f>'21thR'!B55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0">
        <f t="shared" si="4"/>
        <v>0</v>
      </c>
      <c r="V55" s="34">
        <f>'21thR'!V55</f>
        <v>0</v>
      </c>
      <c r="W55" s="2">
        <f>IF(B55&lt;&gt;"",'21thR'!W55+X55,0)</f>
        <v>0</v>
      </c>
      <c r="X55" s="2">
        <f t="shared" si="3"/>
        <v>0</v>
      </c>
    </row>
    <row r="56" spans="1:24" x14ac:dyDescent="0.35">
      <c r="A56">
        <v>50</v>
      </c>
      <c r="B56" s="36">
        <f>'21thR'!B56</f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0">
        <f t="shared" si="4"/>
        <v>0</v>
      </c>
      <c r="V56" s="34">
        <f>'21thR'!V56</f>
        <v>0</v>
      </c>
      <c r="W56" s="2">
        <f>IF(B56&lt;&gt;"",'21thR'!W56+X56,0)</f>
        <v>0</v>
      </c>
      <c r="X56" s="2">
        <f t="shared" si="3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4"/>
        <v>64</v>
      </c>
      <c r="W57"/>
      <c r="X57"/>
    </row>
  </sheetData>
  <sheetProtection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989" priority="87" operator="equal">
      <formula>0</formula>
    </cfRule>
  </conditionalFormatting>
  <conditionalFormatting sqref="C7:C56 F7:F56 I7:I56 L7:L56 O7:O56 R7:R56">
    <cfRule type="cellIs" dxfId="988" priority="7" operator="greaterThan">
      <formula>5</formula>
    </cfRule>
    <cfRule type="cellIs" dxfId="987" priority="8" operator="equal">
      <formula>5</formula>
    </cfRule>
    <cfRule type="cellIs" dxfId="986" priority="9" operator="equal">
      <formula>3</formula>
    </cfRule>
    <cfRule type="cellIs" dxfId="985" priority="10" operator="equal">
      <formula>2</formula>
    </cfRule>
  </conditionalFormatting>
  <conditionalFormatting sqref="C7:T37">
    <cfRule type="containsBlanks" dxfId="984" priority="19">
      <formula>LEN(TRIM(C7))=0</formula>
    </cfRule>
  </conditionalFormatting>
  <conditionalFormatting sqref="D7:E56 G7:H56 J7:K56 M7:N56 P7:Q56 S7:T56">
    <cfRule type="cellIs" dxfId="983" priority="2" operator="greaterThan">
      <formula>4</formula>
    </cfRule>
    <cfRule type="cellIs" dxfId="982" priority="3" operator="equal">
      <formula>4</formula>
    </cfRule>
    <cfRule type="cellIs" dxfId="981" priority="4" operator="equal">
      <formula>2</formula>
    </cfRule>
    <cfRule type="cellIs" dxfId="980" priority="5" operator="equal">
      <formula>1</formula>
    </cfRule>
  </conditionalFormatting>
  <conditionalFormatting sqref="U7:U37">
    <cfRule type="cellIs" dxfId="979" priority="86" operator="equal">
      <formula>0</formula>
    </cfRule>
  </conditionalFormatting>
  <conditionalFormatting sqref="U38:U57">
    <cfRule type="cellIs" dxfId="978" priority="1" operator="equal">
      <formula>0</formula>
    </cfRule>
  </conditionalFormatting>
  <conditionalFormatting sqref="V7:V56">
    <cfRule type="cellIs" dxfId="977" priority="55" operator="equal">
      <formula>0</formula>
    </cfRule>
  </conditionalFormatting>
  <conditionalFormatting sqref="W7:W56">
    <cfRule type="cellIs" dxfId="976" priority="88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7"/>
  <sheetViews>
    <sheetView topLeftCell="C31" workbookViewId="0">
      <selection activeCell="W41" sqref="W41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12" customWidth="1"/>
    <col min="25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5.25" customHeight="1" x14ac:dyDescent="0.35"/>
    <row r="4" spans="1:24" ht="21.75" customHeight="1" x14ac:dyDescent="0.5">
      <c r="B4" s="35" t="s">
        <v>40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12" t="s">
        <v>16</v>
      </c>
    </row>
    <row r="6" spans="1:24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</row>
    <row r="7" spans="1:24" x14ac:dyDescent="0.35">
      <c r="A7">
        <v>1</v>
      </c>
      <c r="B7" s="36" t="str">
        <f>'22thR'!B7</f>
        <v>NIKO ROSTOHAR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34">
        <f t="shared" ref="U7:U13" si="0">SUM(C7:T7)</f>
        <v>0</v>
      </c>
      <c r="V7" s="34">
        <f>'22thR'!V7</f>
        <v>14.6</v>
      </c>
      <c r="W7" s="12">
        <f>IF(B7&lt;&gt;"",'22thR'!W7+X7,0)</f>
        <v>20</v>
      </c>
      <c r="X7" s="12">
        <f>IF(U7&gt;0,1,0)</f>
        <v>0</v>
      </c>
    </row>
    <row r="8" spans="1:24" x14ac:dyDescent="0.35">
      <c r="A8">
        <v>2</v>
      </c>
      <c r="B8" s="36" t="str">
        <f>'22thR'!B8</f>
        <v>ANDREJA ROSTOHAR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34">
        <f t="shared" si="0"/>
        <v>0</v>
      </c>
      <c r="V8" s="34">
        <f>'22thR'!V8</f>
        <v>16</v>
      </c>
      <c r="W8" s="12">
        <f>IF(B8&lt;&gt;"",'22thR'!W8+X8,0)</f>
        <v>18</v>
      </c>
      <c r="X8" s="12">
        <f t="shared" ref="X8:X36" si="1">IF(U8&gt;0,1,0)</f>
        <v>0</v>
      </c>
    </row>
    <row r="9" spans="1:24" x14ac:dyDescent="0.35">
      <c r="A9">
        <v>3</v>
      </c>
      <c r="B9" s="36" t="str">
        <f>'22thR'!B9</f>
        <v>EMIL TAVČAR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34">
        <f t="shared" si="0"/>
        <v>0</v>
      </c>
      <c r="V9" s="34">
        <f>'22thR'!V9</f>
        <v>34.200000000000003</v>
      </c>
      <c r="W9" s="12">
        <f>IF(B9&lt;&gt;"",'22thR'!W9+X9,0)</f>
        <v>12</v>
      </c>
      <c r="X9" s="12">
        <f t="shared" si="1"/>
        <v>0</v>
      </c>
    </row>
    <row r="10" spans="1:24" x14ac:dyDescent="0.35">
      <c r="A10">
        <v>4</v>
      </c>
      <c r="B10" s="36" t="str">
        <f>'22thR'!B10</f>
        <v>SVIT KOREN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34">
        <f t="shared" si="0"/>
        <v>0</v>
      </c>
      <c r="V10" s="34">
        <f>'22thR'!V10</f>
        <v>30.8</v>
      </c>
      <c r="W10" s="12">
        <f>IF(B10&lt;&gt;"",'22thR'!W10+X10,0)</f>
        <v>6</v>
      </c>
      <c r="X10" s="12">
        <f t="shared" si="1"/>
        <v>0</v>
      </c>
    </row>
    <row r="11" spans="1:24" x14ac:dyDescent="0.35">
      <c r="A11">
        <v>5</v>
      </c>
      <c r="B11" s="36" t="str">
        <f>'22thR'!B11</f>
        <v>LUCIJA ZALOKAR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34">
        <f t="shared" si="0"/>
        <v>0</v>
      </c>
      <c r="V11" s="34">
        <f>'22thR'!V11</f>
        <v>32.200000000000003</v>
      </c>
      <c r="W11" s="12">
        <f>IF(B11&lt;&gt;"",'22thR'!W11+X11,0)</f>
        <v>5</v>
      </c>
      <c r="X11" s="12">
        <f t="shared" si="1"/>
        <v>0</v>
      </c>
    </row>
    <row r="12" spans="1:24" x14ac:dyDescent="0.35">
      <c r="A12">
        <v>6</v>
      </c>
      <c r="B12" s="36" t="str">
        <f>'22thR'!B12</f>
        <v>BOJAN LAZAR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34">
        <f t="shared" si="0"/>
        <v>0</v>
      </c>
      <c r="V12" s="34">
        <f>'22thR'!V12</f>
        <v>21.8</v>
      </c>
      <c r="W12" s="12">
        <f>IF(B12&lt;&gt;"",'22thR'!W12+X12,0)</f>
        <v>14</v>
      </c>
      <c r="X12" s="12">
        <f t="shared" si="1"/>
        <v>0</v>
      </c>
    </row>
    <row r="13" spans="1:24" x14ac:dyDescent="0.35">
      <c r="A13">
        <v>7</v>
      </c>
      <c r="B13" s="36" t="str">
        <f>'22thR'!B13</f>
        <v>JANKO KRŽIČ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34">
        <f t="shared" si="0"/>
        <v>0</v>
      </c>
      <c r="V13" s="34">
        <f>'22thR'!V13</f>
        <v>31.9</v>
      </c>
      <c r="W13" s="12">
        <f>IF(B13&lt;&gt;"",'22thR'!W13+X13,0)</f>
        <v>17</v>
      </c>
      <c r="X13" s="12">
        <f t="shared" si="1"/>
        <v>0</v>
      </c>
    </row>
    <row r="14" spans="1:24" x14ac:dyDescent="0.35">
      <c r="A14">
        <v>8</v>
      </c>
      <c r="B14" s="36" t="str">
        <f>'22thR'!B14</f>
        <v>NEJC ROBIČ ML.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34">
        <f t="shared" ref="U14:U37" si="2">SUM(C14:T14)</f>
        <v>0</v>
      </c>
      <c r="V14" s="34">
        <f>'22thR'!V14</f>
        <v>40.4</v>
      </c>
      <c r="W14" s="12">
        <f>IF(B14&lt;&gt;"",'22thR'!W14+X14,0)</f>
        <v>12</v>
      </c>
      <c r="X14" s="12">
        <f t="shared" si="1"/>
        <v>0</v>
      </c>
    </row>
    <row r="15" spans="1:24" x14ac:dyDescent="0.35">
      <c r="A15">
        <v>9</v>
      </c>
      <c r="B15" s="36" t="str">
        <f>'22thR'!B15</f>
        <v>MARINA RAVNIKAR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34">
        <f t="shared" si="2"/>
        <v>0</v>
      </c>
      <c r="V15" s="34">
        <f>'22thR'!V15</f>
        <v>20</v>
      </c>
      <c r="W15" s="12">
        <f>IF(B15&lt;&gt;"",'22thR'!W15+X15,0)</f>
        <v>15</v>
      </c>
      <c r="X15" s="12">
        <f t="shared" si="1"/>
        <v>0</v>
      </c>
    </row>
    <row r="16" spans="1:24" x14ac:dyDescent="0.35">
      <c r="A16">
        <v>10</v>
      </c>
      <c r="B16" s="36" t="str">
        <f>'22thR'!B16</f>
        <v>CVETKA BURJA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34">
        <f t="shared" si="2"/>
        <v>0</v>
      </c>
      <c r="V16" s="34">
        <f>'22thR'!V16</f>
        <v>32.799999999999997</v>
      </c>
      <c r="W16" s="12">
        <f>IF(B16&lt;&gt;"",'22thR'!W16+X16,0)</f>
        <v>9</v>
      </c>
      <c r="X16" s="12">
        <f t="shared" si="1"/>
        <v>0</v>
      </c>
    </row>
    <row r="17" spans="1:24" x14ac:dyDescent="0.35">
      <c r="A17">
        <v>11</v>
      </c>
      <c r="B17" s="36" t="str">
        <f>'22thR'!B17</f>
        <v>IRENA MUSTER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34">
        <f t="shared" si="2"/>
        <v>0</v>
      </c>
      <c r="V17" s="34">
        <f>'22thR'!V17</f>
        <v>31.9</v>
      </c>
      <c r="W17" s="12">
        <f>IF(B17&lt;&gt;"",'22thR'!W17+X17,0)</f>
        <v>7</v>
      </c>
      <c r="X17" s="12">
        <f t="shared" si="1"/>
        <v>0</v>
      </c>
    </row>
    <row r="18" spans="1:24" x14ac:dyDescent="0.35">
      <c r="A18">
        <v>12</v>
      </c>
      <c r="B18" s="36" t="str">
        <f>'22thR'!B18</f>
        <v>CENA ŠTRAVS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34">
        <f t="shared" si="2"/>
        <v>0</v>
      </c>
      <c r="V18" s="34">
        <f>'22thR'!V18</f>
        <v>20.399999999999999</v>
      </c>
      <c r="W18" s="12">
        <f>IF(B18&lt;&gt;"",'22thR'!W18+X18,0)</f>
        <v>6</v>
      </c>
      <c r="X18" s="12">
        <f t="shared" si="1"/>
        <v>0</v>
      </c>
    </row>
    <row r="19" spans="1:24" x14ac:dyDescent="0.35">
      <c r="A19">
        <v>13</v>
      </c>
      <c r="B19" s="36" t="str">
        <f>'22thR'!B19</f>
        <v>VITO ŠMIT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4">
        <f t="shared" si="2"/>
        <v>0</v>
      </c>
      <c r="V19" s="34">
        <f>'22thR'!V19</f>
        <v>15.1</v>
      </c>
      <c r="W19" s="12">
        <f>IF(B19&lt;&gt;"",'22thR'!W19+X19,0)</f>
        <v>12</v>
      </c>
      <c r="X19" s="12">
        <f t="shared" si="1"/>
        <v>0</v>
      </c>
    </row>
    <row r="20" spans="1:24" x14ac:dyDescent="0.35">
      <c r="A20">
        <v>14</v>
      </c>
      <c r="B20" s="36" t="str">
        <f>'22thR'!B20</f>
        <v>RADE NARANČIĆ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34">
        <f t="shared" si="2"/>
        <v>0</v>
      </c>
      <c r="V20" s="34">
        <f>'22thR'!V20</f>
        <v>31.8</v>
      </c>
      <c r="W20" s="12">
        <f>IF(B20&lt;&gt;"",'22thR'!W20+X20,0)</f>
        <v>7</v>
      </c>
      <c r="X20" s="12">
        <f t="shared" si="1"/>
        <v>0</v>
      </c>
    </row>
    <row r="21" spans="1:24" x14ac:dyDescent="0.35">
      <c r="A21">
        <v>15</v>
      </c>
      <c r="B21" s="36" t="str">
        <f>'22thR'!B21</f>
        <v>ZORAN KLEMENČIČ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34">
        <f t="shared" si="2"/>
        <v>0</v>
      </c>
      <c r="V21" s="34">
        <f>'22thR'!V21</f>
        <v>20.399999999999999</v>
      </c>
      <c r="W21" s="12">
        <f>IF(B21&lt;&gt;"",'22thR'!W21+X21,0)</f>
        <v>4</v>
      </c>
      <c r="X21" s="12">
        <f t="shared" si="1"/>
        <v>0</v>
      </c>
    </row>
    <row r="22" spans="1:24" x14ac:dyDescent="0.35">
      <c r="A22">
        <v>16</v>
      </c>
      <c r="B22" s="36" t="str">
        <f>'22thR'!B22</f>
        <v>BOŽA ČUK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34">
        <f t="shared" si="2"/>
        <v>0</v>
      </c>
      <c r="V22" s="34">
        <f>'22thR'!V22</f>
        <v>30.8</v>
      </c>
      <c r="W22" s="12">
        <f>IF(B22&lt;&gt;"",'22thR'!W22+X22,0)</f>
        <v>5</v>
      </c>
      <c r="X22" s="12">
        <f t="shared" si="1"/>
        <v>0</v>
      </c>
    </row>
    <row r="23" spans="1:24" x14ac:dyDescent="0.35">
      <c r="A23">
        <v>17</v>
      </c>
      <c r="B23" s="36" t="str">
        <f>'22thR'!B23</f>
        <v>VASJA BAJC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34">
        <f t="shared" si="2"/>
        <v>0</v>
      </c>
      <c r="V23" s="34">
        <f>'22thR'!V23</f>
        <v>13.2</v>
      </c>
      <c r="W23" s="12">
        <f>IF(B23&lt;&gt;"",'22thR'!W23+X23,0)</f>
        <v>5</v>
      </c>
      <c r="X23" s="12">
        <f t="shared" si="1"/>
        <v>0</v>
      </c>
    </row>
    <row r="24" spans="1:24" x14ac:dyDescent="0.35">
      <c r="A24">
        <v>18</v>
      </c>
      <c r="B24" s="36" t="str">
        <f>'22thR'!B24</f>
        <v>MIRJANA BENEDIK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34">
        <f t="shared" si="2"/>
        <v>0</v>
      </c>
      <c r="V24" s="34">
        <f>'22thR'!V24</f>
        <v>14.6</v>
      </c>
      <c r="W24" s="12">
        <f>IF(B24&lt;&gt;"",'22thR'!W24+X24,0)</f>
        <v>1</v>
      </c>
      <c r="X24" s="12">
        <f t="shared" si="1"/>
        <v>0</v>
      </c>
    </row>
    <row r="25" spans="1:24" x14ac:dyDescent="0.35">
      <c r="A25">
        <v>19</v>
      </c>
      <c r="B25" s="36" t="str">
        <f>'22thR'!B25</f>
        <v>FRANCI KUNŠIČ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34">
        <f t="shared" si="2"/>
        <v>0</v>
      </c>
      <c r="V25" s="34">
        <f>'22thR'!V25</f>
        <v>23.3</v>
      </c>
      <c r="W25" s="12">
        <f>IF(B25&lt;&gt;"",'22thR'!W25+X25,0)</f>
        <v>5</v>
      </c>
      <c r="X25" s="12">
        <f t="shared" si="1"/>
        <v>0</v>
      </c>
    </row>
    <row r="26" spans="1:24" x14ac:dyDescent="0.35">
      <c r="A26">
        <v>20</v>
      </c>
      <c r="B26" s="36" t="str">
        <f>'22thR'!B26</f>
        <v>BLAŽ MERTELJ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34">
        <f t="shared" si="2"/>
        <v>0</v>
      </c>
      <c r="V26" s="34">
        <f>'22thR'!V26</f>
        <v>54</v>
      </c>
      <c r="W26" s="12">
        <f>IF(B26&lt;&gt;"",'22thR'!W26+X26,0)</f>
        <v>2</v>
      </c>
      <c r="X26" s="12">
        <f t="shared" si="1"/>
        <v>0</v>
      </c>
    </row>
    <row r="27" spans="1:24" x14ac:dyDescent="0.35">
      <c r="A27">
        <v>21</v>
      </c>
      <c r="B27" s="36" t="str">
        <f>'22thR'!B27</f>
        <v>MARKO ROBIČ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4">
        <f t="shared" si="2"/>
        <v>0</v>
      </c>
      <c r="V27" s="34">
        <f>'22thR'!V27</f>
        <v>12.3</v>
      </c>
      <c r="W27" s="12">
        <f>IF(B27&lt;&gt;"",'22thR'!W27+X27,0)</f>
        <v>2</v>
      </c>
      <c r="X27" s="12">
        <f t="shared" si="1"/>
        <v>0</v>
      </c>
    </row>
    <row r="28" spans="1:24" x14ac:dyDescent="0.35">
      <c r="A28">
        <v>22</v>
      </c>
      <c r="B28" s="36" t="str">
        <f>'22thR'!B28</f>
        <v>SAŠA BOHINC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34">
        <f t="shared" si="2"/>
        <v>0</v>
      </c>
      <c r="V28" s="34">
        <f>'22thR'!V28</f>
        <v>54</v>
      </c>
      <c r="W28" s="12">
        <f>IF(B28&lt;&gt;"",'22thR'!W28+X28,0)</f>
        <v>4</v>
      </c>
      <c r="X28" s="12">
        <f t="shared" si="1"/>
        <v>0</v>
      </c>
    </row>
    <row r="29" spans="1:24" x14ac:dyDescent="0.35">
      <c r="A29">
        <v>23</v>
      </c>
      <c r="B29" s="36" t="str">
        <f>'22thR'!B29</f>
        <v>NIKA ZALAZNIK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34">
        <f t="shared" si="2"/>
        <v>0</v>
      </c>
      <c r="V29" s="34">
        <f>'22thR'!V29</f>
        <v>43.9</v>
      </c>
      <c r="W29" s="12">
        <f>IF(B29&lt;&gt;"",'22thR'!W29+X29,0)</f>
        <v>8</v>
      </c>
      <c r="X29" s="12">
        <f t="shared" si="1"/>
        <v>0</v>
      </c>
    </row>
    <row r="30" spans="1:24" x14ac:dyDescent="0.35">
      <c r="A30">
        <v>24</v>
      </c>
      <c r="B30" s="36" t="str">
        <f>'22thR'!B30</f>
        <v>GAL GRUDNIK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34">
        <f t="shared" si="2"/>
        <v>0</v>
      </c>
      <c r="V30" s="34">
        <f>'22thR'!V30</f>
        <v>20</v>
      </c>
      <c r="W30" s="12">
        <f>IF(B30&lt;&gt;"",'22thR'!W30+X30,0)</f>
        <v>2</v>
      </c>
      <c r="X30" s="12">
        <f t="shared" si="1"/>
        <v>0</v>
      </c>
    </row>
    <row r="31" spans="1:24" x14ac:dyDescent="0.35">
      <c r="A31">
        <v>25</v>
      </c>
      <c r="B31" s="36" t="str">
        <f>'22thR'!B31</f>
        <v>ANDREJ REBOLJ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34">
        <f t="shared" si="2"/>
        <v>0</v>
      </c>
      <c r="V31" s="34">
        <f>'22thR'!V31</f>
        <v>18.399999999999999</v>
      </c>
      <c r="W31" s="12">
        <f>IF(B31&lt;&gt;"",'22thR'!W31+X31,0)</f>
        <v>4</v>
      </c>
      <c r="X31" s="12">
        <f t="shared" si="1"/>
        <v>0</v>
      </c>
    </row>
    <row r="32" spans="1:24" x14ac:dyDescent="0.35">
      <c r="A32">
        <v>26</v>
      </c>
      <c r="B32" s="36" t="str">
        <f>'22thR'!B32</f>
        <v>MAJA REBOLJ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34">
        <f t="shared" si="2"/>
        <v>0</v>
      </c>
      <c r="V32" s="34">
        <f>'22thR'!V32</f>
        <v>25</v>
      </c>
      <c r="W32" s="12">
        <f>IF(B32&lt;&gt;"",'22thR'!W32+X32,0)</f>
        <v>4</v>
      </c>
      <c r="X32" s="12">
        <f t="shared" si="1"/>
        <v>0</v>
      </c>
    </row>
    <row r="33" spans="1:24" x14ac:dyDescent="0.35">
      <c r="A33">
        <v>27</v>
      </c>
      <c r="B33" s="36" t="str">
        <f>'22thR'!B33</f>
        <v>BORIS DEBEVEC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4">
        <f t="shared" si="2"/>
        <v>0</v>
      </c>
      <c r="V33" s="34">
        <f>'22thR'!V33</f>
        <v>20.2</v>
      </c>
      <c r="W33" s="12">
        <f>IF(B33&lt;&gt;"",'22thR'!W33+X33,0)</f>
        <v>3</v>
      </c>
      <c r="X33" s="12">
        <f t="shared" si="1"/>
        <v>0</v>
      </c>
    </row>
    <row r="34" spans="1:24" x14ac:dyDescent="0.35">
      <c r="A34">
        <v>28</v>
      </c>
      <c r="B34" s="36" t="str">
        <f>'22thR'!B34</f>
        <v>BOJAN ZUPANČIČ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34">
        <f t="shared" si="2"/>
        <v>0</v>
      </c>
      <c r="V34" s="34">
        <f>'22thR'!V34</f>
        <v>17.100000000000001</v>
      </c>
      <c r="W34" s="12">
        <f>IF(B34&lt;&gt;"",'22thR'!W34+X34,0)</f>
        <v>1</v>
      </c>
      <c r="X34" s="12">
        <f t="shared" si="1"/>
        <v>0</v>
      </c>
    </row>
    <row r="35" spans="1:24" x14ac:dyDescent="0.35">
      <c r="A35">
        <v>29</v>
      </c>
      <c r="B35" s="36" t="str">
        <f>'22thR'!B35</f>
        <v>SIMON ŽGAVEC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34">
        <f t="shared" si="2"/>
        <v>0</v>
      </c>
      <c r="V35" s="34">
        <f>'22thR'!V35</f>
        <v>47.7</v>
      </c>
      <c r="W35" s="12">
        <f>IF(B35&lt;&gt;"",'22thR'!W35+X35,0)</f>
        <v>5</v>
      </c>
      <c r="X35" s="12">
        <f t="shared" si="1"/>
        <v>0</v>
      </c>
    </row>
    <row r="36" spans="1:24" x14ac:dyDescent="0.35">
      <c r="A36">
        <v>30</v>
      </c>
      <c r="B36" s="36" t="str">
        <f>'22thR'!B36</f>
        <v>RADO ZALAZNIK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34">
        <f t="shared" si="2"/>
        <v>0</v>
      </c>
      <c r="V36" s="34">
        <f>'22thR'!V36</f>
        <v>26.7</v>
      </c>
      <c r="W36" s="12">
        <f>IF(B36&lt;&gt;"",'22thR'!W36+X36,0)</f>
        <v>8</v>
      </c>
      <c r="X36" s="12">
        <f t="shared" si="1"/>
        <v>0</v>
      </c>
    </row>
    <row r="37" spans="1:24" x14ac:dyDescent="0.35">
      <c r="A37">
        <v>31</v>
      </c>
      <c r="B37" s="36" t="str">
        <f>'22thR'!B37</f>
        <v>SAŠO KRANJC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34">
        <f t="shared" si="2"/>
        <v>0</v>
      </c>
      <c r="V37" s="34">
        <f>'22thR'!V37</f>
        <v>13.8</v>
      </c>
      <c r="W37" s="12">
        <f>IF(B37&lt;&gt;"",'22thR'!W37+X37,0)</f>
        <v>7</v>
      </c>
      <c r="X37" s="12">
        <f t="shared" ref="X37:X56" si="3">IF(U37&gt;0,1,0)</f>
        <v>0</v>
      </c>
    </row>
    <row r="38" spans="1:24" x14ac:dyDescent="0.35">
      <c r="A38">
        <v>32</v>
      </c>
      <c r="B38" s="36" t="str">
        <f>'22thR'!B38</f>
        <v>GEERT MEIRE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0">
        <f t="shared" ref="U38:U57" si="4">SUM(C38:T38)</f>
        <v>0</v>
      </c>
      <c r="V38" s="34">
        <f>'22thR'!V38</f>
        <v>26.9</v>
      </c>
      <c r="W38" s="12">
        <f>IF(B38&lt;&gt;"",'22thR'!W38+X38,0)</f>
        <v>1</v>
      </c>
      <c r="X38" s="12">
        <f t="shared" si="3"/>
        <v>0</v>
      </c>
    </row>
    <row r="39" spans="1:24" x14ac:dyDescent="0.35">
      <c r="A39">
        <v>33</v>
      </c>
      <c r="B39" s="36" t="str">
        <f>'22thR'!B39</f>
        <v>MAJDA LAZAR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">
        <f t="shared" si="4"/>
        <v>0</v>
      </c>
      <c r="V39" s="34">
        <f>'22thR'!V39</f>
        <v>28.4</v>
      </c>
      <c r="W39" s="12">
        <f>IF(B39&lt;&gt;"",'22thR'!W39+X39,0)</f>
        <v>8</v>
      </c>
      <c r="X39" s="12">
        <f t="shared" si="3"/>
        <v>0</v>
      </c>
    </row>
    <row r="40" spans="1:24" x14ac:dyDescent="0.35">
      <c r="A40">
        <v>34</v>
      </c>
      <c r="B40" s="36" t="str">
        <f>'22thR'!B40</f>
        <v>JANEZ  LOČNIŠKAR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">
        <f t="shared" si="4"/>
        <v>0</v>
      </c>
      <c r="V40" s="34">
        <f>'22thR'!V40</f>
        <v>20.399999999999999</v>
      </c>
      <c r="W40" s="12">
        <f>IF(B40&lt;&gt;"",'22thR'!W40+X40,0)</f>
        <v>3</v>
      </c>
      <c r="X40" s="12">
        <f t="shared" si="3"/>
        <v>0</v>
      </c>
    </row>
    <row r="41" spans="1:24" x14ac:dyDescent="0.35">
      <c r="A41">
        <v>35</v>
      </c>
      <c r="B41" s="36" t="str">
        <f>'22thR'!B41</f>
        <v>BOJAN HRIBAR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">
        <f t="shared" si="4"/>
        <v>0</v>
      </c>
      <c r="V41" s="34">
        <f>'22thR'!V41</f>
        <v>22.8</v>
      </c>
      <c r="W41" s="12">
        <f>IF(B41&lt;&gt;"",'22thR'!W41+X41,0)</f>
        <v>1</v>
      </c>
      <c r="X41" s="12">
        <f t="shared" si="3"/>
        <v>0</v>
      </c>
    </row>
    <row r="42" spans="1:24" x14ac:dyDescent="0.35">
      <c r="A42">
        <v>36</v>
      </c>
      <c r="B42" s="36" t="str">
        <f>'22thR'!B42</f>
        <v>BORUT KOLŠEK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">
        <f t="shared" si="4"/>
        <v>0</v>
      </c>
      <c r="V42" s="34">
        <f>'22thR'!V42</f>
        <v>40.5</v>
      </c>
      <c r="W42" s="12">
        <f>IF(B42&lt;&gt;"",'22thR'!W42+X42,0)</f>
        <v>1</v>
      </c>
      <c r="X42" s="12">
        <f t="shared" si="3"/>
        <v>0</v>
      </c>
    </row>
    <row r="43" spans="1:24" x14ac:dyDescent="0.35">
      <c r="A43">
        <v>37</v>
      </c>
      <c r="B43" s="36" t="str">
        <f>'22thR'!B43</f>
        <v>ANDREJ PIRNAT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0">
        <f t="shared" si="4"/>
        <v>0</v>
      </c>
      <c r="V43" s="34">
        <f>'22thR'!V43</f>
        <v>27.1</v>
      </c>
      <c r="W43" s="12">
        <f>IF(B43&lt;&gt;"",'22thR'!W43+X43,0)</f>
        <v>3</v>
      </c>
      <c r="X43" s="12">
        <f t="shared" si="3"/>
        <v>0</v>
      </c>
    </row>
    <row r="44" spans="1:24" x14ac:dyDescent="0.35">
      <c r="A44">
        <v>38</v>
      </c>
      <c r="B44" s="36" t="str">
        <f>'22thR'!B44</f>
        <v>TOMAŽ ANDOLŠEK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0">
        <f t="shared" si="4"/>
        <v>0</v>
      </c>
      <c r="V44" s="34">
        <f>'22thR'!V44</f>
        <v>19.399999999999999</v>
      </c>
      <c r="W44" s="12">
        <f>IF(B44&lt;&gt;"",'22thR'!W44+X44,0)</f>
        <v>1</v>
      </c>
      <c r="X44" s="12">
        <f t="shared" si="3"/>
        <v>0</v>
      </c>
    </row>
    <row r="45" spans="1:24" x14ac:dyDescent="0.35">
      <c r="A45">
        <v>39</v>
      </c>
      <c r="B45" s="36" t="str">
        <f>'22thR'!B45</f>
        <v>ANKA PERŠIN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0">
        <f t="shared" si="4"/>
        <v>0</v>
      </c>
      <c r="V45" s="34">
        <f>'22thR'!V45</f>
        <v>18.100000000000001</v>
      </c>
      <c r="W45" s="12">
        <f>IF(B45&lt;&gt;"",'22thR'!W45+X45,0)</f>
        <v>2</v>
      </c>
      <c r="X45" s="12">
        <f t="shared" si="3"/>
        <v>0</v>
      </c>
    </row>
    <row r="46" spans="1:24" x14ac:dyDescent="0.35">
      <c r="A46">
        <v>40</v>
      </c>
      <c r="B46" s="36" t="str">
        <f>'22thR'!B46</f>
        <v>DORA ŽERJAL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0">
        <f t="shared" si="4"/>
        <v>0</v>
      </c>
      <c r="V46" s="34">
        <f>'22thR'!V46</f>
        <v>29.2</v>
      </c>
      <c r="W46" s="12">
        <f>IF(B46&lt;&gt;"",'22thR'!W46+X46,0)</f>
        <v>1</v>
      </c>
      <c r="X46" s="12">
        <f t="shared" si="3"/>
        <v>0</v>
      </c>
    </row>
    <row r="47" spans="1:24" x14ac:dyDescent="0.35">
      <c r="A47">
        <v>41</v>
      </c>
      <c r="B47" s="36" t="str">
        <f>'22thR'!B47</f>
        <v>MATEJ PANTNAR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0">
        <f t="shared" si="4"/>
        <v>0</v>
      </c>
      <c r="V47" s="34">
        <f>'22thR'!V47</f>
        <v>22.9</v>
      </c>
      <c r="W47" s="12">
        <f>IF(B47&lt;&gt;"",'22thR'!W47+X47,0)</f>
        <v>1</v>
      </c>
      <c r="X47" s="12">
        <f t="shared" si="3"/>
        <v>0</v>
      </c>
    </row>
    <row r="48" spans="1:24" x14ac:dyDescent="0.35">
      <c r="A48">
        <v>42</v>
      </c>
      <c r="B48" s="36" t="str">
        <f>'22thR'!B48</f>
        <v>KRIŠTOF GLOBOČNIK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0">
        <f t="shared" si="4"/>
        <v>0</v>
      </c>
      <c r="V48" s="34">
        <f>'22thR'!V48</f>
        <v>47.8</v>
      </c>
      <c r="W48" s="12">
        <f>IF(B48&lt;&gt;"",'22thR'!W48+X48,0)</f>
        <v>1</v>
      </c>
      <c r="X48" s="12">
        <f t="shared" si="3"/>
        <v>0</v>
      </c>
    </row>
    <row r="49" spans="1:24" x14ac:dyDescent="0.35">
      <c r="A49">
        <v>43</v>
      </c>
      <c r="B49" s="36" t="str">
        <f>'22thR'!B49</f>
        <v>IZTOK RUS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0">
        <f t="shared" si="4"/>
        <v>0</v>
      </c>
      <c r="V49" s="34">
        <f>'22thR'!V49</f>
        <v>28.4</v>
      </c>
      <c r="W49" s="12">
        <f>IF(B49&lt;&gt;"",'22thR'!W49+X49,0)</f>
        <v>1</v>
      </c>
      <c r="X49" s="12">
        <f t="shared" si="3"/>
        <v>0</v>
      </c>
    </row>
    <row r="50" spans="1:24" x14ac:dyDescent="0.35">
      <c r="A50">
        <v>44</v>
      </c>
      <c r="B50" s="36" t="str">
        <f>'22thR'!B50</f>
        <v>JANEZ SAJE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0">
        <f t="shared" si="4"/>
        <v>0</v>
      </c>
      <c r="V50" s="34">
        <f>'22thR'!V50</f>
        <v>18.7</v>
      </c>
      <c r="W50" s="12">
        <f>IF(B50&lt;&gt;"",'22thR'!W50+X50,0)</f>
        <v>3</v>
      </c>
      <c r="X50" s="12">
        <f t="shared" si="3"/>
        <v>0</v>
      </c>
    </row>
    <row r="51" spans="1:24" x14ac:dyDescent="0.35">
      <c r="A51">
        <v>45</v>
      </c>
      <c r="B51" s="36" t="str">
        <f>'22thR'!B51</f>
        <v>TONE GLAVAN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0">
        <f t="shared" si="4"/>
        <v>0</v>
      </c>
      <c r="V51" s="34">
        <f>'22thR'!V51</f>
        <v>20.5</v>
      </c>
      <c r="W51" s="12">
        <f>IF(B51&lt;&gt;"",'22thR'!W51+X51,0)</f>
        <v>1</v>
      </c>
      <c r="X51" s="12">
        <f t="shared" si="3"/>
        <v>0</v>
      </c>
    </row>
    <row r="52" spans="1:24" x14ac:dyDescent="0.35">
      <c r="A52">
        <v>46</v>
      </c>
      <c r="B52" s="36" t="str">
        <f>'22thR'!B52</f>
        <v>VLADIMIR GUROV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0">
        <f t="shared" si="4"/>
        <v>0</v>
      </c>
      <c r="V52" s="34">
        <f>'22thR'!V52</f>
        <v>27.3</v>
      </c>
      <c r="W52" s="12">
        <f>IF(B52&lt;&gt;"",'22thR'!W52+X52,0)</f>
        <v>4</v>
      </c>
      <c r="X52" s="12">
        <f t="shared" si="3"/>
        <v>0</v>
      </c>
    </row>
    <row r="53" spans="1:24" x14ac:dyDescent="0.35">
      <c r="A53">
        <v>47</v>
      </c>
      <c r="B53" s="36" t="str">
        <f>'22thR'!B53</f>
        <v>SVIT ČREŠNAR KOREN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0">
        <f t="shared" si="4"/>
        <v>0</v>
      </c>
      <c r="V53" s="34">
        <f>'22thR'!V53</f>
        <v>30.8</v>
      </c>
      <c r="W53" s="12">
        <f>IF(B53&lt;&gt;"",'22thR'!W53+X53,0)</f>
        <v>1</v>
      </c>
      <c r="X53" s="12">
        <f t="shared" si="3"/>
        <v>0</v>
      </c>
    </row>
    <row r="54" spans="1:24" x14ac:dyDescent="0.35">
      <c r="A54">
        <v>48</v>
      </c>
      <c r="B54" s="36">
        <f>'22thR'!B54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0">
        <f t="shared" si="4"/>
        <v>0</v>
      </c>
      <c r="V54" s="34">
        <f>'22thR'!V54</f>
        <v>0</v>
      </c>
      <c r="W54" s="12">
        <f>IF(B54&lt;&gt;"",'22thR'!W54+X54,0)</f>
        <v>0</v>
      </c>
      <c r="X54" s="12">
        <f t="shared" si="3"/>
        <v>0</v>
      </c>
    </row>
    <row r="55" spans="1:24" x14ac:dyDescent="0.35">
      <c r="A55">
        <v>49</v>
      </c>
      <c r="B55" s="36">
        <f>'22thR'!B55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0">
        <f t="shared" si="4"/>
        <v>0</v>
      </c>
      <c r="V55" s="34">
        <f>'22thR'!V55</f>
        <v>0</v>
      </c>
      <c r="W55" s="12">
        <f>IF(B55&lt;&gt;"",'22thR'!W55+X55,0)</f>
        <v>0</v>
      </c>
      <c r="X55" s="12">
        <f t="shared" si="3"/>
        <v>0</v>
      </c>
    </row>
    <row r="56" spans="1:24" x14ac:dyDescent="0.35">
      <c r="A56">
        <v>50</v>
      </c>
      <c r="B56" s="36">
        <f>'22thR'!B56</f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0">
        <f t="shared" si="4"/>
        <v>0</v>
      </c>
      <c r="V56" s="34">
        <f>'22thR'!V56</f>
        <v>0</v>
      </c>
      <c r="W56" s="12">
        <f>IF(B56&lt;&gt;"",'22thR'!W56+X56,0)</f>
        <v>0</v>
      </c>
      <c r="X56" s="12">
        <f t="shared" si="3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4"/>
        <v>64</v>
      </c>
    </row>
  </sheetData>
  <sheetProtection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975" priority="87" operator="equal">
      <formula>0</formula>
    </cfRule>
  </conditionalFormatting>
  <conditionalFormatting sqref="C7:C56 F7:F56 I7:I56 L7:L56 O7:O56 R7:R56">
    <cfRule type="cellIs" dxfId="974" priority="7" operator="greaterThan">
      <formula>5</formula>
    </cfRule>
    <cfRule type="cellIs" dxfId="973" priority="8" operator="equal">
      <formula>5</formula>
    </cfRule>
    <cfRule type="cellIs" dxfId="972" priority="9" operator="equal">
      <formula>3</formula>
    </cfRule>
    <cfRule type="cellIs" dxfId="971" priority="10" operator="equal">
      <formula>2</formula>
    </cfRule>
  </conditionalFormatting>
  <conditionalFormatting sqref="C7:T37">
    <cfRule type="containsBlanks" dxfId="970" priority="19">
      <formula>LEN(TRIM(C7))=0</formula>
    </cfRule>
  </conditionalFormatting>
  <conditionalFormatting sqref="D7:E56 G7:H56 J7:K56 M7:N56 P7:Q56 S7:T56">
    <cfRule type="cellIs" dxfId="969" priority="2" operator="greaterThan">
      <formula>4</formula>
    </cfRule>
    <cfRule type="cellIs" dxfId="968" priority="3" operator="equal">
      <formula>4</formula>
    </cfRule>
    <cfRule type="cellIs" dxfId="967" priority="4" operator="equal">
      <formula>2</formula>
    </cfRule>
    <cfRule type="cellIs" dxfId="966" priority="5" operator="equal">
      <formula>1</formula>
    </cfRule>
  </conditionalFormatting>
  <conditionalFormatting sqref="U7:U13 U15 U17 U19 U21 U23 U25 U27 U29 U31 U33 U35 U37">
    <cfRule type="cellIs" dxfId="965" priority="89" operator="equal">
      <formula>0</formula>
    </cfRule>
  </conditionalFormatting>
  <conditionalFormatting sqref="U14 U16 U18 U20 U22 U24 U26 U28 U30 U32 U34 U36">
    <cfRule type="cellIs" dxfId="964" priority="86" operator="equal">
      <formula>0</formula>
    </cfRule>
  </conditionalFormatting>
  <conditionalFormatting sqref="U38:U57">
    <cfRule type="cellIs" dxfId="963" priority="1" operator="equal">
      <formula>0</formula>
    </cfRule>
  </conditionalFormatting>
  <conditionalFormatting sqref="V7:V56">
    <cfRule type="cellIs" dxfId="962" priority="55" operator="equal">
      <formula>0</formula>
    </cfRule>
  </conditionalFormatting>
  <conditionalFormatting sqref="W7:W56">
    <cfRule type="cellIs" dxfId="961" priority="88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933"/>
  <sheetViews>
    <sheetView zoomScaleNormal="100" workbookViewId="0">
      <pane ySplit="3" topLeftCell="A916" activePane="bottomLeft" state="frozen"/>
      <selection pane="bottomLeft" activeCell="C12" sqref="C12"/>
    </sheetView>
  </sheetViews>
  <sheetFormatPr defaultRowHeight="14.5" x14ac:dyDescent="0.35"/>
  <cols>
    <col min="1" max="1" width="7.1796875" style="15" customWidth="1"/>
    <col min="2" max="2" width="25.1796875" customWidth="1"/>
    <col min="3" max="20" width="5.54296875" customWidth="1"/>
  </cols>
  <sheetData>
    <row r="1" spans="1:27" ht="15" thickBot="1" x14ac:dyDescent="0.4"/>
    <row r="2" spans="1:27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6"/>
    </row>
    <row r="3" spans="1:27" ht="6.75" customHeight="1" x14ac:dyDescent="0.35"/>
    <row r="4" spans="1:27" ht="15.5" x14ac:dyDescent="0.35">
      <c r="B4" s="51" t="s">
        <v>45</v>
      </c>
      <c r="C4" s="142" t="s">
        <v>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7" ht="15" customHeight="1" x14ac:dyDescent="0.35">
      <c r="A5" s="143">
        <f>score!A7</f>
        <v>1</v>
      </c>
      <c r="B5" s="138" t="str">
        <f>score!F7</f>
        <v>NIKO ROSTOHAR</v>
      </c>
      <c r="C5" s="140">
        <v>1</v>
      </c>
      <c r="D5" s="140">
        <v>2</v>
      </c>
      <c r="E5" s="140">
        <v>3</v>
      </c>
      <c r="F5" s="140">
        <v>4</v>
      </c>
      <c r="G5" s="140">
        <v>5</v>
      </c>
      <c r="H5" s="140">
        <v>6</v>
      </c>
      <c r="I5" s="140">
        <v>7</v>
      </c>
      <c r="J5" s="140">
        <v>8</v>
      </c>
      <c r="K5" s="140">
        <v>9</v>
      </c>
      <c r="L5" s="140">
        <v>10</v>
      </c>
      <c r="M5" s="140">
        <v>11</v>
      </c>
      <c r="N5" s="140">
        <v>12</v>
      </c>
      <c r="O5" s="140">
        <v>13</v>
      </c>
      <c r="P5" s="140">
        <v>14</v>
      </c>
      <c r="Q5" s="140">
        <v>15</v>
      </c>
      <c r="R5" s="140">
        <v>16</v>
      </c>
      <c r="S5" s="140">
        <v>17</v>
      </c>
      <c r="T5" s="140">
        <v>18</v>
      </c>
    </row>
    <row r="6" spans="1:27" ht="15" customHeight="1" x14ac:dyDescent="0.35">
      <c r="A6" s="143"/>
      <c r="B6" s="141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7" ht="15.5" x14ac:dyDescent="0.35">
      <c r="B7" s="43" t="s">
        <v>7</v>
      </c>
      <c r="C7" s="7">
        <f>'1stR'!C$7</f>
        <v>4</v>
      </c>
      <c r="D7" s="7">
        <f>'1stR'!D$7</f>
        <v>6</v>
      </c>
      <c r="E7" s="7">
        <f>'1stR'!E$7</f>
        <v>4</v>
      </c>
      <c r="F7" s="7">
        <f>'1stR'!F$7</f>
        <v>5</v>
      </c>
      <c r="G7" s="7">
        <f>'1stR'!G$7</f>
        <v>4</v>
      </c>
      <c r="H7" s="7">
        <f>'1stR'!H$7</f>
        <v>5</v>
      </c>
      <c r="I7" s="7">
        <f>'1stR'!I$7</f>
        <v>4</v>
      </c>
      <c r="J7" s="7">
        <f>'1stR'!J$7</f>
        <v>6</v>
      </c>
      <c r="K7" s="7">
        <f>'1stR'!K$7</f>
        <v>3</v>
      </c>
      <c r="L7" s="7">
        <f>'1stR'!L$7</f>
        <v>3</v>
      </c>
      <c r="M7" s="7">
        <f>'1stR'!M$7</f>
        <v>3</v>
      </c>
      <c r="N7" s="7">
        <f>'1stR'!N$7</f>
        <v>3</v>
      </c>
      <c r="O7" s="7">
        <f>'1stR'!O$7</f>
        <v>4</v>
      </c>
      <c r="P7" s="7">
        <f>'1stR'!P$7</f>
        <v>6</v>
      </c>
      <c r="Q7" s="7">
        <f>'1stR'!Q$7</f>
        <v>5</v>
      </c>
      <c r="R7" s="7">
        <f>'1stR'!R$7</f>
        <v>4</v>
      </c>
      <c r="S7" s="7">
        <f>'1stR'!S$7</f>
        <v>5</v>
      </c>
      <c r="T7" s="7">
        <f>'1stR'!T$7</f>
        <v>4</v>
      </c>
    </row>
    <row r="8" spans="1:27" ht="15.5" x14ac:dyDescent="0.35">
      <c r="B8" s="43" t="s">
        <v>8</v>
      </c>
      <c r="C8" s="7">
        <f>'2ndR'!C$7</f>
        <v>7</v>
      </c>
      <c r="D8" s="7">
        <f>'2ndR'!D$7</f>
        <v>3</v>
      </c>
      <c r="E8" s="7">
        <f>'2ndR'!E$7</f>
        <v>4</v>
      </c>
      <c r="F8" s="7">
        <f>'2ndR'!F$7</f>
        <v>5</v>
      </c>
      <c r="G8" s="7">
        <f>'2ndR'!G$7</f>
        <v>6</v>
      </c>
      <c r="H8" s="7">
        <f>'2ndR'!H$7</f>
        <v>4</v>
      </c>
      <c r="I8" s="7">
        <f>'2ndR'!I$7</f>
        <v>3</v>
      </c>
      <c r="J8" s="7">
        <f>'2ndR'!J$7</f>
        <v>7</v>
      </c>
      <c r="K8" s="7">
        <f>'2ndR'!K$7</f>
        <v>3</v>
      </c>
      <c r="L8" s="7">
        <f>'2ndR'!L$7</f>
        <v>5</v>
      </c>
      <c r="M8" s="7">
        <f>'2ndR'!M$7</f>
        <v>4</v>
      </c>
      <c r="N8" s="7">
        <f>'2ndR'!N$7</f>
        <v>4</v>
      </c>
      <c r="O8" s="7">
        <f>'2ndR'!O$7</f>
        <v>5</v>
      </c>
      <c r="P8" s="7">
        <f>'2ndR'!P$7</f>
        <v>4</v>
      </c>
      <c r="Q8" s="7">
        <f>'2ndR'!Q$7</f>
        <v>7</v>
      </c>
      <c r="R8" s="7">
        <f>'2ndR'!R$7</f>
        <v>2</v>
      </c>
      <c r="S8" s="7">
        <f>'2ndR'!S$7</f>
        <v>4</v>
      </c>
      <c r="T8" s="7">
        <f>'2ndR'!T$7</f>
        <v>3</v>
      </c>
      <c r="AA8" t="s">
        <v>15</v>
      </c>
    </row>
    <row r="9" spans="1:27" ht="15.5" x14ac:dyDescent="0.35">
      <c r="B9" s="43" t="s">
        <v>9</v>
      </c>
      <c r="C9" s="7">
        <f>'3rdR'!C$7</f>
        <v>5</v>
      </c>
      <c r="D9" s="7">
        <f>'3rdR'!D$7</f>
        <v>3</v>
      </c>
      <c r="E9" s="7">
        <f>'3rdR'!E$7</f>
        <v>4</v>
      </c>
      <c r="F9" s="7">
        <f>'3rdR'!F$7</f>
        <v>6</v>
      </c>
      <c r="G9" s="7">
        <f>'3rdR'!G$7</f>
        <v>6</v>
      </c>
      <c r="H9" s="7">
        <f>'3rdR'!H$7</f>
        <v>9</v>
      </c>
      <c r="I9" s="7">
        <f>'3rdR'!I$7</f>
        <v>9</v>
      </c>
      <c r="J9" s="7">
        <f>'3rdR'!J$7</f>
        <v>4</v>
      </c>
      <c r="K9" s="7">
        <f>'3rdR'!K$7</f>
        <v>5</v>
      </c>
      <c r="L9" s="7">
        <f>'3rdR'!L$7</f>
        <v>5</v>
      </c>
      <c r="M9" s="7">
        <f>'3rdR'!M$7</f>
        <v>3</v>
      </c>
      <c r="N9" s="7">
        <f>'3rdR'!N$7</f>
        <v>5</v>
      </c>
      <c r="O9" s="7">
        <f>'3rdR'!O$7</f>
        <v>5</v>
      </c>
      <c r="P9" s="7">
        <f>'3rdR'!P$7</f>
        <v>6</v>
      </c>
      <c r="Q9" s="7">
        <f>'3rdR'!Q$7</f>
        <v>4</v>
      </c>
      <c r="R9" s="7">
        <f>'3rdR'!R$7</f>
        <v>3</v>
      </c>
      <c r="S9" s="7">
        <f>'3rdR'!S$7</f>
        <v>5</v>
      </c>
      <c r="T9" s="7">
        <f>'3rdR'!T$7</f>
        <v>3</v>
      </c>
    </row>
    <row r="10" spans="1:27" ht="15.5" x14ac:dyDescent="0.35">
      <c r="B10" s="43" t="s">
        <v>10</v>
      </c>
      <c r="C10" s="7">
        <f>'4thR'!C$7</f>
        <v>5</v>
      </c>
      <c r="D10" s="7">
        <f>'4thR'!D$7</f>
        <v>5</v>
      </c>
      <c r="E10" s="7">
        <f>'4thR'!E$7</f>
        <v>4</v>
      </c>
      <c r="F10" s="7">
        <f>'4thR'!F$7</f>
        <v>6</v>
      </c>
      <c r="G10" s="7">
        <f>'4thR'!G$7</f>
        <v>4</v>
      </c>
      <c r="H10" s="7">
        <f>'4thR'!H$7</f>
        <v>5</v>
      </c>
      <c r="I10" s="7">
        <f>'4thR'!I$7</f>
        <v>3</v>
      </c>
      <c r="J10" s="7">
        <f>'4thR'!J$7</f>
        <v>5</v>
      </c>
      <c r="K10" s="7">
        <f>'4thR'!K$7</f>
        <v>3</v>
      </c>
      <c r="L10" s="7">
        <f>'4thR'!L$7</f>
        <v>5</v>
      </c>
      <c r="M10" s="7">
        <f>'4thR'!M$7</f>
        <v>4</v>
      </c>
      <c r="N10" s="7">
        <f>'4thR'!N$7</f>
        <v>8</v>
      </c>
      <c r="O10" s="7">
        <f>'4thR'!O$7</f>
        <v>5</v>
      </c>
      <c r="P10" s="7">
        <f>'4thR'!P$7</f>
        <v>8</v>
      </c>
      <c r="Q10" s="7">
        <f>'4thR'!Q$7</f>
        <v>5</v>
      </c>
      <c r="R10" s="7">
        <f>'4thR'!R$7</f>
        <v>3</v>
      </c>
      <c r="S10" s="7">
        <f>'4thR'!S$7</f>
        <v>7</v>
      </c>
      <c r="T10" s="7">
        <f>'4thR'!T$7</f>
        <v>2</v>
      </c>
      <c r="AA10" t="s">
        <v>15</v>
      </c>
    </row>
    <row r="11" spans="1:27" ht="15.5" x14ac:dyDescent="0.35">
      <c r="B11" s="43" t="s">
        <v>11</v>
      </c>
      <c r="C11" s="7">
        <f>'5thR'!C$7</f>
        <v>5</v>
      </c>
      <c r="D11" s="7">
        <f>'5thR'!D$7</f>
        <v>2</v>
      </c>
      <c r="E11" s="7">
        <f>'5thR'!E$7</f>
        <v>3</v>
      </c>
      <c r="F11" s="7">
        <f>'5thR'!F$7</f>
        <v>5</v>
      </c>
      <c r="G11" s="7">
        <f>'5thR'!G$7</f>
        <v>4</v>
      </c>
      <c r="H11" s="7">
        <f>'5thR'!H$7</f>
        <v>7</v>
      </c>
      <c r="I11" s="7">
        <f>'5thR'!I$7</f>
        <v>4</v>
      </c>
      <c r="J11" s="7">
        <f>'5thR'!J$7</f>
        <v>5</v>
      </c>
      <c r="K11" s="7">
        <f>'5thR'!K$7</f>
        <v>4</v>
      </c>
      <c r="L11" s="7">
        <f>'5thR'!L$7</f>
        <v>4</v>
      </c>
      <c r="M11" s="7">
        <f>'5thR'!M$7</f>
        <v>5</v>
      </c>
      <c r="N11" s="7">
        <f>'5thR'!N$7</f>
        <v>4</v>
      </c>
      <c r="O11" s="7">
        <f>'5thR'!O$7</f>
        <v>6</v>
      </c>
      <c r="P11" s="7">
        <f>'5thR'!P$7</f>
        <v>4</v>
      </c>
      <c r="Q11" s="7">
        <f>'5thR'!Q$7</f>
        <v>5</v>
      </c>
      <c r="R11" s="7">
        <f>'5thR'!R$7</f>
        <v>3</v>
      </c>
      <c r="S11" s="7">
        <f>'5thR'!S$7</f>
        <v>5</v>
      </c>
      <c r="T11" s="7">
        <f>'5thR'!T$7</f>
        <v>3</v>
      </c>
    </row>
    <row r="12" spans="1:27" ht="15.5" x14ac:dyDescent="0.35">
      <c r="B12" s="43" t="s">
        <v>12</v>
      </c>
      <c r="C12" s="7">
        <f>'6thR'!C$7</f>
        <v>5</v>
      </c>
      <c r="D12" s="7">
        <f>'6thR'!D$7</f>
        <v>4</v>
      </c>
      <c r="E12" s="7">
        <f>'6thR'!E$7</f>
        <v>4</v>
      </c>
      <c r="F12" s="7">
        <f>'6thR'!F$7</f>
        <v>4</v>
      </c>
      <c r="G12" s="7">
        <f>'6thR'!G$7</f>
        <v>4</v>
      </c>
      <c r="H12" s="7">
        <f>'6thR'!H$7</f>
        <v>4</v>
      </c>
      <c r="I12" s="7">
        <f>'6thR'!I$7</f>
        <v>5</v>
      </c>
      <c r="J12" s="7">
        <f>'6thR'!J$7</f>
        <v>4</v>
      </c>
      <c r="K12" s="7">
        <f>'6thR'!K$7</f>
        <v>3</v>
      </c>
      <c r="L12" s="7">
        <f>'6thR'!L$7</f>
        <v>4</v>
      </c>
      <c r="M12" s="7">
        <f>'6thR'!M$7</f>
        <v>4</v>
      </c>
      <c r="N12" s="7">
        <f>'6thR'!N$7</f>
        <v>3</v>
      </c>
      <c r="O12" s="7">
        <f>'6thR'!O$7</f>
        <v>6</v>
      </c>
      <c r="P12" s="7">
        <f>'6thR'!P$7</f>
        <v>4</v>
      </c>
      <c r="Q12" s="7">
        <f>'6thR'!Q$7</f>
        <v>4</v>
      </c>
      <c r="R12" s="7">
        <f>'6thR'!R$7</f>
        <v>4</v>
      </c>
      <c r="S12" s="7">
        <f>'6thR'!S$7</f>
        <v>4</v>
      </c>
      <c r="T12" s="7">
        <f>'6thR'!T$7</f>
        <v>4</v>
      </c>
    </row>
    <row r="13" spans="1:27" ht="15.5" x14ac:dyDescent="0.35">
      <c r="B13" s="43" t="s">
        <v>13</v>
      </c>
      <c r="C13" s="7">
        <f>'7thR'!C$7</f>
        <v>6</v>
      </c>
      <c r="D13" s="7">
        <f>'7thR'!D$7</f>
        <v>3</v>
      </c>
      <c r="E13" s="7">
        <f>'7thR'!E$7</f>
        <v>4</v>
      </c>
      <c r="F13" s="7">
        <f>'7thR'!F$7</f>
        <v>5</v>
      </c>
      <c r="G13" s="7">
        <f>'7thR'!G$7</f>
        <v>5</v>
      </c>
      <c r="H13" s="7">
        <f>'7thR'!H$7</f>
        <v>5</v>
      </c>
      <c r="I13" s="7">
        <f>'7thR'!I$7</f>
        <v>4</v>
      </c>
      <c r="J13" s="7">
        <f>'7thR'!J$7</f>
        <v>5</v>
      </c>
      <c r="K13" s="7">
        <f>'7thR'!K$7</f>
        <v>3</v>
      </c>
      <c r="L13" s="7">
        <f>'7thR'!L$7</f>
        <v>4</v>
      </c>
      <c r="M13" s="7">
        <f>'7thR'!M$7</f>
        <v>2</v>
      </c>
      <c r="N13" s="7">
        <f>'7thR'!N$7</f>
        <v>3</v>
      </c>
      <c r="O13" s="7">
        <f>'7thR'!O$7</f>
        <v>4</v>
      </c>
      <c r="P13" s="7">
        <f>'7thR'!P$7</f>
        <v>4</v>
      </c>
      <c r="Q13" s="7">
        <f>'7thR'!Q$7</f>
        <v>4</v>
      </c>
      <c r="R13" s="7">
        <f>'7thR'!R$7</f>
        <v>9</v>
      </c>
      <c r="S13" s="7">
        <f>'7thR'!S$7</f>
        <v>5</v>
      </c>
      <c r="T13" s="7">
        <f>'7thR'!T$7</f>
        <v>3</v>
      </c>
    </row>
    <row r="14" spans="1:27" ht="15.5" x14ac:dyDescent="0.35">
      <c r="B14" s="43" t="s">
        <v>14</v>
      </c>
      <c r="C14" s="7">
        <f>'8thR'!C$7</f>
        <v>5</v>
      </c>
      <c r="D14" s="7">
        <f>'8thR'!D$7</f>
        <v>4</v>
      </c>
      <c r="E14" s="7">
        <f>'8thR'!E$7</f>
        <v>4</v>
      </c>
      <c r="F14" s="7">
        <f>'8thR'!F$7</f>
        <v>5</v>
      </c>
      <c r="G14" s="7">
        <f>'8thR'!G$7</f>
        <v>3</v>
      </c>
      <c r="H14" s="7">
        <f>'8thR'!H$7</f>
        <v>5</v>
      </c>
      <c r="I14" s="7">
        <f>'8thR'!I$7</f>
        <v>4</v>
      </c>
      <c r="J14" s="7">
        <f>'8thR'!J$7</f>
        <v>4</v>
      </c>
      <c r="K14" s="7">
        <f>'8thR'!K$7</f>
        <v>3</v>
      </c>
      <c r="L14" s="7">
        <f>'8thR'!L$7</f>
        <v>4</v>
      </c>
      <c r="M14" s="7">
        <f>'8thR'!M$7</f>
        <v>3</v>
      </c>
      <c r="N14" s="7">
        <f>'8thR'!N$7</f>
        <v>3</v>
      </c>
      <c r="O14" s="7">
        <f>'8thR'!O$7</f>
        <v>5</v>
      </c>
      <c r="P14" s="7">
        <f>'8thR'!P$7</f>
        <v>6</v>
      </c>
      <c r="Q14" s="7">
        <f>'8thR'!Q$7</f>
        <v>6</v>
      </c>
      <c r="R14" s="7">
        <f>'8thR'!R$7</f>
        <v>3</v>
      </c>
      <c r="S14" s="7">
        <f>'8thR'!S$7</f>
        <v>5</v>
      </c>
      <c r="T14" s="7">
        <f>'8thR'!T$7</f>
        <v>3</v>
      </c>
    </row>
    <row r="15" spans="1:27" ht="15.5" x14ac:dyDescent="0.35">
      <c r="B15" s="43" t="s">
        <v>26</v>
      </c>
      <c r="C15" s="7">
        <f>'9thR'!C$7</f>
        <v>4</v>
      </c>
      <c r="D15" s="7">
        <f>'9thR'!D$7</f>
        <v>3</v>
      </c>
      <c r="E15" s="7">
        <f>'9thR'!E$7</f>
        <v>3</v>
      </c>
      <c r="F15" s="7">
        <f>'9thR'!F$7</f>
        <v>4</v>
      </c>
      <c r="G15" s="7">
        <f>'9thR'!G$7</f>
        <v>6</v>
      </c>
      <c r="H15" s="7">
        <f>'9thR'!H$7</f>
        <v>4</v>
      </c>
      <c r="I15" s="7">
        <f>'9thR'!I$7</f>
        <v>6</v>
      </c>
      <c r="J15" s="7">
        <f>'9thR'!J$7</f>
        <v>4</v>
      </c>
      <c r="K15" s="7">
        <f>'9thR'!K$7</f>
        <v>3</v>
      </c>
      <c r="L15" s="7">
        <f>'9thR'!L$7</f>
        <v>5</v>
      </c>
      <c r="M15" s="7">
        <f>'9thR'!M$7</f>
        <v>3</v>
      </c>
      <c r="N15" s="7">
        <f>'9thR'!N$7</f>
        <v>4</v>
      </c>
      <c r="O15" s="7">
        <f>'9thR'!O$7</f>
        <v>4</v>
      </c>
      <c r="P15" s="7">
        <f>'9thR'!P$7</f>
        <v>5</v>
      </c>
      <c r="Q15" s="7">
        <f>'9thR'!Q$7</f>
        <v>4</v>
      </c>
      <c r="R15" s="7">
        <f>'9thR'!R$7</f>
        <v>3</v>
      </c>
      <c r="S15" s="7">
        <f>'9thR'!S$7</f>
        <v>8</v>
      </c>
      <c r="T15" s="7">
        <f>'9thR'!T$7</f>
        <v>5</v>
      </c>
    </row>
    <row r="16" spans="1:27" ht="15.5" x14ac:dyDescent="0.35">
      <c r="B16" s="43" t="s">
        <v>27</v>
      </c>
      <c r="C16" s="7">
        <f>'10thR'!C$7</f>
        <v>5</v>
      </c>
      <c r="D16" s="7">
        <f>'10thR'!D$7</f>
        <v>4</v>
      </c>
      <c r="E16" s="7">
        <f>'10thR'!E$7</f>
        <v>5</v>
      </c>
      <c r="F16" s="7">
        <f>'10thR'!F$7</f>
        <v>6</v>
      </c>
      <c r="G16" s="7">
        <f>'10thR'!G$7</f>
        <v>3</v>
      </c>
      <c r="H16" s="7">
        <f>'10thR'!H$7</f>
        <v>4</v>
      </c>
      <c r="I16" s="7">
        <f>'10thR'!I$7</f>
        <v>3</v>
      </c>
      <c r="J16" s="7">
        <f>'10thR'!J$7</f>
        <v>4</v>
      </c>
      <c r="K16" s="7">
        <f>'10thR'!K$7</f>
        <v>3</v>
      </c>
      <c r="L16" s="7">
        <f>'10thR'!L$7</f>
        <v>4</v>
      </c>
      <c r="M16" s="7">
        <f>'10thR'!M$7</f>
        <v>4</v>
      </c>
      <c r="N16" s="7">
        <f>'10thR'!N$7</f>
        <v>4</v>
      </c>
      <c r="O16" s="7">
        <f>'10thR'!O$7</f>
        <v>5</v>
      </c>
      <c r="P16" s="7">
        <f>'10thR'!P$7</f>
        <v>5</v>
      </c>
      <c r="Q16" s="7">
        <f>'10thR'!Q$7</f>
        <v>4</v>
      </c>
      <c r="R16" s="7">
        <f>'10thR'!R$7</f>
        <v>3</v>
      </c>
      <c r="S16" s="7">
        <f>'10thR'!S$7</f>
        <v>6</v>
      </c>
      <c r="T16" s="7">
        <f>'10thR'!T$7</f>
        <v>3</v>
      </c>
    </row>
    <row r="17" spans="1:20" ht="15.5" x14ac:dyDescent="0.35">
      <c r="B17" s="43" t="s">
        <v>28</v>
      </c>
      <c r="C17" s="7">
        <f>'11thR'!C$7</f>
        <v>5</v>
      </c>
      <c r="D17" s="7">
        <f>'11thR'!D$7</f>
        <v>4</v>
      </c>
      <c r="E17" s="7">
        <f>'11thR'!E$7</f>
        <v>5</v>
      </c>
      <c r="F17" s="7">
        <f>'11thR'!F$7</f>
        <v>4</v>
      </c>
      <c r="G17" s="7">
        <f>'11thR'!G$7</f>
        <v>7</v>
      </c>
      <c r="H17" s="7">
        <f>'11thR'!H$7</f>
        <v>4</v>
      </c>
      <c r="I17" s="7">
        <f>'11thR'!I$7</f>
        <v>3</v>
      </c>
      <c r="J17" s="7">
        <f>'11thR'!J$7</f>
        <v>9</v>
      </c>
      <c r="K17" s="7">
        <f>'11thR'!K$7</f>
        <v>3</v>
      </c>
      <c r="L17" s="7">
        <f>'11thR'!L$7</f>
        <v>5</v>
      </c>
      <c r="M17" s="7">
        <f>'11thR'!M$7</f>
        <v>3</v>
      </c>
      <c r="N17" s="7">
        <f>'11thR'!N$7</f>
        <v>4</v>
      </c>
      <c r="O17" s="7">
        <f>'11thR'!O$7</f>
        <v>5</v>
      </c>
      <c r="P17" s="7">
        <f>'11thR'!P$7</f>
        <v>5</v>
      </c>
      <c r="Q17" s="7">
        <f>'11thR'!Q$7</f>
        <v>5</v>
      </c>
      <c r="R17" s="7">
        <f>'11thR'!R$7</f>
        <v>6</v>
      </c>
      <c r="S17" s="7">
        <f>'11thR'!S$7</f>
        <v>6</v>
      </c>
      <c r="T17" s="7">
        <f>'11thR'!T$7</f>
        <v>3</v>
      </c>
    </row>
    <row r="18" spans="1:20" ht="15.5" x14ac:dyDescent="0.35">
      <c r="B18" s="43" t="s">
        <v>29</v>
      </c>
      <c r="C18" s="7">
        <f>'12thR'!C$7</f>
        <v>5</v>
      </c>
      <c r="D18" s="7">
        <f>'12thR'!D$7</f>
        <v>2</v>
      </c>
      <c r="E18" s="7">
        <f>'12thR'!E$7</f>
        <v>5</v>
      </c>
      <c r="F18" s="7">
        <f>'12thR'!F$7</f>
        <v>5</v>
      </c>
      <c r="G18" s="7">
        <f>'12thR'!G$7</f>
        <v>4</v>
      </c>
      <c r="H18" s="7">
        <f>'12thR'!H$7</f>
        <v>4</v>
      </c>
      <c r="I18" s="7">
        <f>'12thR'!I$7</f>
        <v>4</v>
      </c>
      <c r="J18" s="7">
        <f>'12thR'!J$7</f>
        <v>4</v>
      </c>
      <c r="K18" s="7">
        <f>'12thR'!K$7</f>
        <v>3</v>
      </c>
      <c r="L18" s="7">
        <f>'12thR'!L$7</f>
        <v>5</v>
      </c>
      <c r="M18" s="7">
        <f>'12thR'!M$7</f>
        <v>3</v>
      </c>
      <c r="N18" s="7">
        <f>'12thR'!N$7</f>
        <v>5</v>
      </c>
      <c r="O18" s="7">
        <f>'12thR'!O$7</f>
        <v>4</v>
      </c>
      <c r="P18" s="7">
        <f>'12thR'!P$7</f>
        <v>5</v>
      </c>
      <c r="Q18" s="7">
        <f>'12thR'!Q$7</f>
        <v>5</v>
      </c>
      <c r="R18" s="7">
        <f>'12thR'!R$7</f>
        <v>5</v>
      </c>
      <c r="S18" s="7">
        <f>'12thR'!S$7</f>
        <v>4</v>
      </c>
      <c r="T18" s="7">
        <f>'12thR'!T$7</f>
        <v>5</v>
      </c>
    </row>
    <row r="19" spans="1:20" ht="15" customHeight="1" x14ac:dyDescent="0.35">
      <c r="A19" s="17"/>
      <c r="B19" s="43" t="s">
        <v>30</v>
      </c>
      <c r="C19" s="7">
        <f>'13thR'!C$7</f>
        <v>7</v>
      </c>
      <c r="D19" s="7">
        <f>'13thR'!D$7</f>
        <v>3</v>
      </c>
      <c r="E19" s="7">
        <f>'13thR'!E$7</f>
        <v>4</v>
      </c>
      <c r="F19" s="7">
        <f>'13thR'!F$7</f>
        <v>6</v>
      </c>
      <c r="G19" s="7">
        <f>'13thR'!G$7</f>
        <v>5</v>
      </c>
      <c r="H19" s="7">
        <f>'13thR'!H$7</f>
        <v>4</v>
      </c>
      <c r="I19" s="7">
        <f>'13thR'!I$7</f>
        <v>4</v>
      </c>
      <c r="J19" s="7">
        <f>'13thR'!J$7</f>
        <v>5</v>
      </c>
      <c r="K19" s="7">
        <f>'13thR'!K$7</f>
        <v>4</v>
      </c>
      <c r="L19" s="7">
        <f>'13thR'!L$7</f>
        <v>5</v>
      </c>
      <c r="M19" s="7">
        <f>'13thR'!M$7</f>
        <v>5</v>
      </c>
      <c r="N19" s="7">
        <f>'13thR'!N$7</f>
        <v>8</v>
      </c>
      <c r="O19" s="7">
        <f>'13thR'!O$7</f>
        <v>5</v>
      </c>
      <c r="P19" s="7">
        <f>'13thR'!P$7</f>
        <v>6</v>
      </c>
      <c r="Q19" s="7">
        <f>'13thR'!Q$7</f>
        <v>6</v>
      </c>
      <c r="R19" s="7">
        <f>'13thR'!R$7</f>
        <v>4</v>
      </c>
      <c r="S19" s="7">
        <f>'13thR'!S$7</f>
        <v>5</v>
      </c>
      <c r="T19" s="7">
        <f>'13thR'!T$7</f>
        <v>4</v>
      </c>
    </row>
    <row r="20" spans="1:20" ht="15" customHeight="1" x14ac:dyDescent="0.35">
      <c r="A20" s="17"/>
      <c r="B20" s="43" t="s">
        <v>31</v>
      </c>
      <c r="C20" s="7">
        <f>'14thR'!C$7</f>
        <v>5</v>
      </c>
      <c r="D20" s="7">
        <f>'14thR'!D$7</f>
        <v>7</v>
      </c>
      <c r="E20" s="7">
        <f>'14thR'!E$7</f>
        <v>3</v>
      </c>
      <c r="F20" s="7">
        <f>'14thR'!F$7</f>
        <v>6</v>
      </c>
      <c r="G20" s="7">
        <f>'14thR'!G$7</f>
        <v>9</v>
      </c>
      <c r="H20" s="7">
        <f>'14thR'!H$7</f>
        <v>5</v>
      </c>
      <c r="I20" s="7">
        <f>'14thR'!I$7</f>
        <v>2</v>
      </c>
      <c r="J20" s="7">
        <f>'14thR'!J$7</f>
        <v>9</v>
      </c>
      <c r="K20" s="7">
        <f>'14thR'!K$7</f>
        <v>3</v>
      </c>
      <c r="L20" s="7">
        <f>'14thR'!L$7</f>
        <v>5</v>
      </c>
      <c r="M20" s="7">
        <f>'14thR'!M$7</f>
        <v>5</v>
      </c>
      <c r="N20" s="7">
        <f>'14thR'!N$7</f>
        <v>3</v>
      </c>
      <c r="O20" s="7">
        <f>'14thR'!O$7</f>
        <v>9</v>
      </c>
      <c r="P20" s="7">
        <f>'14thR'!P$7</f>
        <v>5</v>
      </c>
      <c r="Q20" s="7">
        <f>'14thR'!Q$7</f>
        <v>3</v>
      </c>
      <c r="R20" s="7">
        <f>'14thR'!R$7</f>
        <v>4</v>
      </c>
      <c r="S20" s="7">
        <f>'14thR'!S$7</f>
        <v>6</v>
      </c>
      <c r="T20" s="7">
        <f>'14thR'!T$7</f>
        <v>3</v>
      </c>
    </row>
    <row r="21" spans="1:20" ht="15.5" x14ac:dyDescent="0.35">
      <c r="B21" s="43" t="s">
        <v>32</v>
      </c>
      <c r="C21" s="7">
        <f>'15thR'!C$7</f>
        <v>5</v>
      </c>
      <c r="D21" s="7">
        <f>'15thR'!D$7</f>
        <v>3</v>
      </c>
      <c r="E21" s="7">
        <f>'15thR'!E$7</f>
        <v>4</v>
      </c>
      <c r="F21" s="7">
        <f>'15thR'!F$7</f>
        <v>6</v>
      </c>
      <c r="G21" s="7">
        <f>'15thR'!G$7</f>
        <v>5</v>
      </c>
      <c r="H21" s="7">
        <f>'15thR'!H$7</f>
        <v>5</v>
      </c>
      <c r="I21" s="7">
        <f>'15thR'!I$7</f>
        <v>4</v>
      </c>
      <c r="J21" s="7">
        <f>'15thR'!J$7</f>
        <v>6</v>
      </c>
      <c r="K21" s="7">
        <f>'15thR'!K$7</f>
        <v>4</v>
      </c>
      <c r="L21" s="7">
        <f>'15thR'!L$7</f>
        <v>3</v>
      </c>
      <c r="M21" s="7">
        <f>'15thR'!M$7</f>
        <v>9</v>
      </c>
      <c r="N21" s="7">
        <f>'15thR'!N$7</f>
        <v>5</v>
      </c>
      <c r="O21" s="7">
        <f>'15thR'!O$7</f>
        <v>3</v>
      </c>
      <c r="P21" s="7">
        <f>'15thR'!P$7</f>
        <v>5</v>
      </c>
      <c r="Q21" s="7">
        <f>'15thR'!Q$7</f>
        <v>5</v>
      </c>
      <c r="R21" s="7">
        <f>'15thR'!R$7</f>
        <v>5</v>
      </c>
      <c r="S21" s="7">
        <f>'15thR'!S$7</f>
        <v>6</v>
      </c>
      <c r="T21" s="7">
        <f>'15thR'!T$7</f>
        <v>3</v>
      </c>
    </row>
    <row r="22" spans="1:20" ht="15.5" x14ac:dyDescent="0.35">
      <c r="B22" s="43" t="s">
        <v>33</v>
      </c>
      <c r="C22" s="7">
        <f>'16thR'!C$7</f>
        <v>4</v>
      </c>
      <c r="D22" s="7">
        <f>'16thR'!D$7</f>
        <v>4</v>
      </c>
      <c r="E22" s="7">
        <f>'16thR'!E$7</f>
        <v>4</v>
      </c>
      <c r="F22" s="7">
        <f>'16thR'!F$7</f>
        <v>5</v>
      </c>
      <c r="G22" s="7">
        <f>'16thR'!G$7</f>
        <v>4</v>
      </c>
      <c r="H22" s="7">
        <f>'16thR'!H$7</f>
        <v>4</v>
      </c>
      <c r="I22" s="7">
        <f>'16thR'!I$7</f>
        <v>3</v>
      </c>
      <c r="J22" s="7">
        <f>'16thR'!J$7</f>
        <v>5</v>
      </c>
      <c r="K22" s="7">
        <f>'16thR'!K$7</f>
        <v>3</v>
      </c>
      <c r="L22" s="7">
        <f>'16thR'!L$7</f>
        <v>4</v>
      </c>
      <c r="M22" s="7">
        <f>'16thR'!M$7</f>
        <v>5</v>
      </c>
      <c r="N22" s="7">
        <f>'16thR'!N$7</f>
        <v>4</v>
      </c>
      <c r="O22" s="7">
        <f>'16thR'!O$7</f>
        <v>4</v>
      </c>
      <c r="P22" s="7">
        <f>'16thR'!P$7</f>
        <v>4</v>
      </c>
      <c r="Q22" s="7">
        <f>'16thR'!Q$7</f>
        <v>3</v>
      </c>
      <c r="R22" s="7">
        <f>'16thR'!R$7</f>
        <v>4</v>
      </c>
      <c r="S22" s="7">
        <f>'16thR'!S$7</f>
        <v>7</v>
      </c>
      <c r="T22" s="7">
        <f>'16thR'!T$7</f>
        <v>3</v>
      </c>
    </row>
    <row r="23" spans="1:20" ht="15.5" x14ac:dyDescent="0.35">
      <c r="B23" s="43" t="s">
        <v>34</v>
      </c>
      <c r="C23" s="7">
        <f>'17thR'!C$7</f>
        <v>5</v>
      </c>
      <c r="D23" s="7">
        <f>'17thR'!D$7</f>
        <v>5</v>
      </c>
      <c r="E23" s="7">
        <f>'17thR'!E$7</f>
        <v>3</v>
      </c>
      <c r="F23" s="7">
        <f>'17thR'!F$7</f>
        <v>4</v>
      </c>
      <c r="G23" s="7">
        <f>'17thR'!G$7</f>
        <v>4</v>
      </c>
      <c r="H23" s="7">
        <f>'17thR'!H$7</f>
        <v>3</v>
      </c>
      <c r="I23" s="7">
        <f>'17thR'!I$7</f>
        <v>4</v>
      </c>
      <c r="J23" s="7">
        <f>'17thR'!J$7</f>
        <v>6</v>
      </c>
      <c r="K23" s="7">
        <f>'17thR'!K$7</f>
        <v>3</v>
      </c>
      <c r="L23" s="7">
        <f>'17thR'!L$7</f>
        <v>4</v>
      </c>
      <c r="M23" s="7">
        <f>'17thR'!M$7</f>
        <v>3</v>
      </c>
      <c r="N23" s="7">
        <f>'17thR'!N$7</f>
        <v>3</v>
      </c>
      <c r="O23" s="7">
        <f>'17thR'!O$7</f>
        <v>3</v>
      </c>
      <c r="P23" s="7">
        <f>'17thR'!P$7</f>
        <v>4</v>
      </c>
      <c r="Q23" s="7">
        <f>'17thR'!Q$7</f>
        <v>7</v>
      </c>
      <c r="R23" s="7">
        <f>'17thR'!R$7</f>
        <v>3</v>
      </c>
      <c r="S23" s="7">
        <f>'17thR'!S$7</f>
        <v>3</v>
      </c>
      <c r="T23" s="7">
        <f>'17thR'!T$7</f>
        <v>3</v>
      </c>
    </row>
    <row r="24" spans="1:20" ht="15.5" x14ac:dyDescent="0.35">
      <c r="B24" s="43" t="s">
        <v>35</v>
      </c>
      <c r="C24" s="7">
        <f>'18thR'!C$7</f>
        <v>5</v>
      </c>
      <c r="D24" s="7">
        <f>'18thR'!D$7</f>
        <v>5</v>
      </c>
      <c r="E24" s="7">
        <f>'18thR'!E$7</f>
        <v>5</v>
      </c>
      <c r="F24" s="7">
        <f>'18thR'!F$7</f>
        <v>5</v>
      </c>
      <c r="G24" s="7">
        <f>'18thR'!G$7</f>
        <v>5</v>
      </c>
      <c r="H24" s="7">
        <f>'18thR'!H$7</f>
        <v>4</v>
      </c>
      <c r="I24" s="7">
        <f>'18thR'!I$7</f>
        <v>3</v>
      </c>
      <c r="J24" s="7">
        <f>'18thR'!J$7</f>
        <v>5</v>
      </c>
      <c r="K24" s="7">
        <f>'18thR'!K$7</f>
        <v>3</v>
      </c>
      <c r="L24" s="7">
        <f>'18thR'!L$7</f>
        <v>4</v>
      </c>
      <c r="M24" s="7">
        <f>'18thR'!M$7</f>
        <v>5</v>
      </c>
      <c r="N24" s="7">
        <f>'18thR'!N$7</f>
        <v>9</v>
      </c>
      <c r="O24" s="7">
        <f>'18thR'!O$7</f>
        <v>4</v>
      </c>
      <c r="P24" s="7">
        <f>'18thR'!P$7</f>
        <v>5</v>
      </c>
      <c r="Q24" s="7">
        <f>'18thR'!Q$7</f>
        <v>4</v>
      </c>
      <c r="R24" s="7">
        <f>'18thR'!R$7</f>
        <v>5</v>
      </c>
      <c r="S24" s="7">
        <f>'18thR'!S$7</f>
        <v>5</v>
      </c>
      <c r="T24" s="7">
        <f>'18thR'!T$7</f>
        <v>3</v>
      </c>
    </row>
    <row r="25" spans="1:20" ht="15.5" x14ac:dyDescent="0.35">
      <c r="B25" s="43" t="s">
        <v>36</v>
      </c>
      <c r="C25" s="7">
        <f>'19thR'!C$7</f>
        <v>5</v>
      </c>
      <c r="D25" s="7">
        <f>'19thR'!D$7</f>
        <v>3</v>
      </c>
      <c r="E25" s="7">
        <f>'19thR'!E$7</f>
        <v>3</v>
      </c>
      <c r="F25" s="7">
        <f>'19thR'!F$7</f>
        <v>5</v>
      </c>
      <c r="G25" s="7">
        <f>'19thR'!G$7</f>
        <v>3</v>
      </c>
      <c r="H25" s="7">
        <f>'19thR'!H$7</f>
        <v>6</v>
      </c>
      <c r="I25" s="7">
        <f>'19thR'!I$7</f>
        <v>3</v>
      </c>
      <c r="J25" s="7">
        <f>'19thR'!J$7</f>
        <v>4</v>
      </c>
      <c r="K25" s="7">
        <f>'19thR'!K$7</f>
        <v>4</v>
      </c>
      <c r="L25" s="7">
        <f>'19thR'!L$7</f>
        <v>5</v>
      </c>
      <c r="M25" s="7">
        <f>'19thR'!M$7</f>
        <v>4</v>
      </c>
      <c r="N25" s="7">
        <f>'19thR'!N$7</f>
        <v>6</v>
      </c>
      <c r="O25" s="7">
        <f>'19thR'!O$7</f>
        <v>6</v>
      </c>
      <c r="P25" s="7">
        <f>'19thR'!P$7</f>
        <v>5</v>
      </c>
      <c r="Q25" s="7">
        <f>'19thR'!Q$7</f>
        <v>5</v>
      </c>
      <c r="R25" s="7">
        <f>'19thR'!R$7</f>
        <v>4</v>
      </c>
      <c r="S25" s="7">
        <f>'19thR'!S$7</f>
        <v>4</v>
      </c>
      <c r="T25" s="7">
        <f>'19thR'!T$7</f>
        <v>4</v>
      </c>
    </row>
    <row r="26" spans="1:20" ht="15.5" x14ac:dyDescent="0.35">
      <c r="B26" s="43" t="s">
        <v>37</v>
      </c>
      <c r="C26" s="7">
        <f>'20thR'!C$7</f>
        <v>7</v>
      </c>
      <c r="D26" s="7">
        <f>'20thR'!D$7</f>
        <v>5</v>
      </c>
      <c r="E26" s="7">
        <f>'20thR'!E$7</f>
        <v>6</v>
      </c>
      <c r="F26" s="7">
        <f>'20thR'!F$7</f>
        <v>3</v>
      </c>
      <c r="G26" s="7">
        <f>'20thR'!G$7</f>
        <v>4</v>
      </c>
      <c r="H26" s="7">
        <f>'20thR'!H$7</f>
        <v>5</v>
      </c>
      <c r="I26" s="7">
        <f>'20thR'!I$7</f>
        <v>6</v>
      </c>
      <c r="J26" s="7">
        <f>'20thR'!J$7</f>
        <v>9</v>
      </c>
      <c r="K26" s="7">
        <f>'20thR'!K$7</f>
        <v>4</v>
      </c>
      <c r="L26" s="7">
        <f>'20thR'!L$7</f>
        <v>4</v>
      </c>
      <c r="M26" s="7">
        <f>'20thR'!M$7</f>
        <v>4</v>
      </c>
      <c r="N26" s="7">
        <f>'20thR'!N$7</f>
        <v>5</v>
      </c>
      <c r="O26" s="7">
        <f>'20thR'!O$7</f>
        <v>5</v>
      </c>
      <c r="P26" s="7">
        <f>'20thR'!P$7</f>
        <v>5</v>
      </c>
      <c r="Q26" s="7">
        <f>'20thR'!Q$7</f>
        <v>4</v>
      </c>
      <c r="R26" s="7">
        <f>'20thR'!R$7</f>
        <v>2</v>
      </c>
      <c r="S26" s="7">
        <f>'20thR'!S$7</f>
        <v>5</v>
      </c>
      <c r="T26" s="7">
        <f>'20thR'!T$7</f>
        <v>4</v>
      </c>
    </row>
    <row r="27" spans="1:20" ht="15.5" x14ac:dyDescent="0.35">
      <c r="B27" s="43" t="s">
        <v>38</v>
      </c>
      <c r="C27" s="7">
        <f>'21thR'!C$7</f>
        <v>0</v>
      </c>
      <c r="D27" s="7">
        <f>'21thR'!D$7</f>
        <v>0</v>
      </c>
      <c r="E27" s="7">
        <f>'21thR'!E$7</f>
        <v>0</v>
      </c>
      <c r="F27" s="7">
        <f>'21thR'!F$7</f>
        <v>0</v>
      </c>
      <c r="G27" s="7">
        <f>'21thR'!G$7</f>
        <v>0</v>
      </c>
      <c r="H27" s="7">
        <f>'21thR'!H$7</f>
        <v>0</v>
      </c>
      <c r="I27" s="7">
        <f>'21thR'!I$7</f>
        <v>0</v>
      </c>
      <c r="J27" s="7">
        <f>'21thR'!J$7</f>
        <v>0</v>
      </c>
      <c r="K27" s="7">
        <f>'21thR'!K$7</f>
        <v>0</v>
      </c>
      <c r="L27" s="7">
        <f>'21thR'!L$7</f>
        <v>0</v>
      </c>
      <c r="M27" s="7">
        <f>'21thR'!M$7</f>
        <v>0</v>
      </c>
      <c r="N27" s="7">
        <f>'21thR'!N$7</f>
        <v>0</v>
      </c>
      <c r="O27" s="7">
        <f>'21thR'!O$7</f>
        <v>0</v>
      </c>
      <c r="P27" s="7">
        <f>'21thR'!P$7</f>
        <v>0</v>
      </c>
      <c r="Q27" s="7">
        <f>'21thR'!Q$7</f>
        <v>0</v>
      </c>
      <c r="R27" s="7">
        <f>'21thR'!R$7</f>
        <v>0</v>
      </c>
      <c r="S27" s="7">
        <f>'21thR'!S$7</f>
        <v>0</v>
      </c>
      <c r="T27" s="7">
        <f>'21thR'!T$7</f>
        <v>0</v>
      </c>
    </row>
    <row r="28" spans="1:20" ht="15.5" x14ac:dyDescent="0.35">
      <c r="B28" s="43" t="s">
        <v>39</v>
      </c>
      <c r="C28" s="7">
        <f>'22thR'!C$7</f>
        <v>0</v>
      </c>
      <c r="D28" s="7">
        <f>'22thR'!D$7</f>
        <v>0</v>
      </c>
      <c r="E28" s="7">
        <f>'22thR'!E$7</f>
        <v>0</v>
      </c>
      <c r="F28" s="7">
        <f>'22thR'!F$7</f>
        <v>0</v>
      </c>
      <c r="G28" s="7">
        <f>'22thR'!G$7</f>
        <v>0</v>
      </c>
      <c r="H28" s="7">
        <f>'22thR'!H$7</f>
        <v>0</v>
      </c>
      <c r="I28" s="7">
        <f>'22thR'!I$7</f>
        <v>0</v>
      </c>
      <c r="J28" s="7">
        <f>'22thR'!J$7</f>
        <v>0</v>
      </c>
      <c r="K28" s="7">
        <f>'22thR'!K$7</f>
        <v>0</v>
      </c>
      <c r="L28" s="7">
        <f>'22thR'!L$7</f>
        <v>0</v>
      </c>
      <c r="M28" s="7">
        <f>'22thR'!M$7</f>
        <v>0</v>
      </c>
      <c r="N28" s="7">
        <f>'22thR'!N$7</f>
        <v>0</v>
      </c>
      <c r="O28" s="7">
        <f>'22thR'!O$7</f>
        <v>0</v>
      </c>
      <c r="P28" s="7">
        <f>'22thR'!P$7</f>
        <v>0</v>
      </c>
      <c r="Q28" s="7">
        <f>'22thR'!Q$7</f>
        <v>0</v>
      </c>
      <c r="R28" s="7">
        <f>'22thR'!R$7</f>
        <v>0</v>
      </c>
      <c r="S28" s="7">
        <f>'22thR'!S$7</f>
        <v>0</v>
      </c>
      <c r="T28" s="7">
        <f>'22thR'!T$7</f>
        <v>0</v>
      </c>
    </row>
    <row r="29" spans="1:20" ht="15.5" x14ac:dyDescent="0.35">
      <c r="B29" s="43" t="s">
        <v>40</v>
      </c>
      <c r="C29" s="7">
        <f>'23thR'!C$7</f>
        <v>0</v>
      </c>
      <c r="D29" s="7">
        <f>'23thR'!D$7</f>
        <v>0</v>
      </c>
      <c r="E29" s="7">
        <f>'23thR'!E$7</f>
        <v>0</v>
      </c>
      <c r="F29" s="7">
        <f>'23thR'!F$7</f>
        <v>0</v>
      </c>
      <c r="G29" s="7">
        <f>'23thR'!G$7</f>
        <v>0</v>
      </c>
      <c r="H29" s="7">
        <f>'23thR'!H$7</f>
        <v>0</v>
      </c>
      <c r="I29" s="7">
        <f>'23thR'!I$7</f>
        <v>0</v>
      </c>
      <c r="J29" s="7">
        <f>'23thR'!J$7</f>
        <v>0</v>
      </c>
      <c r="K29" s="7">
        <f>'23thR'!K$7</f>
        <v>0</v>
      </c>
      <c r="L29" s="7">
        <f>'23thR'!L$7</f>
        <v>0</v>
      </c>
      <c r="M29" s="7">
        <f>'23thR'!M$7</f>
        <v>0</v>
      </c>
      <c r="N29" s="7">
        <f>'23thR'!N$7</f>
        <v>0</v>
      </c>
      <c r="O29" s="7">
        <f>'23thR'!O$7</f>
        <v>0</v>
      </c>
      <c r="P29" s="7">
        <f>'23thR'!P$7</f>
        <v>0</v>
      </c>
      <c r="Q29" s="7">
        <f>'23thR'!Q$7</f>
        <v>0</v>
      </c>
      <c r="R29" s="7">
        <f>'23thR'!R$7</f>
        <v>0</v>
      </c>
      <c r="S29" s="7">
        <f>'23thR'!S$7</f>
        <v>0</v>
      </c>
      <c r="T29" s="7">
        <f>'23thR'!T$7</f>
        <v>0</v>
      </c>
    </row>
    <row r="30" spans="1:20" ht="16" thickBot="1" x14ac:dyDescent="0.4">
      <c r="B30" s="46" t="s">
        <v>41</v>
      </c>
      <c r="C30" s="47">
        <f>'24thR'!C$7</f>
        <v>0</v>
      </c>
      <c r="D30" s="47">
        <f>'24thR'!D$7</f>
        <v>0</v>
      </c>
      <c r="E30" s="47">
        <f>'24thR'!E$7</f>
        <v>0</v>
      </c>
      <c r="F30" s="47">
        <f>'24thR'!F$7</f>
        <v>0</v>
      </c>
      <c r="G30" s="47">
        <f>'24thR'!G$7</f>
        <v>0</v>
      </c>
      <c r="H30" s="47">
        <f>'24thR'!H$7</f>
        <v>0</v>
      </c>
      <c r="I30" s="47">
        <f>'24thR'!I$7</f>
        <v>0</v>
      </c>
      <c r="J30" s="47">
        <f>'24thR'!J$7</f>
        <v>0</v>
      </c>
      <c r="K30" s="47">
        <f>'24thR'!K$7</f>
        <v>0</v>
      </c>
      <c r="L30" s="47">
        <f>'24thR'!L$7</f>
        <v>0</v>
      </c>
      <c r="M30" s="47">
        <f>'24thR'!M$7</f>
        <v>0</v>
      </c>
      <c r="N30" s="47">
        <f>'24thR'!N$7</f>
        <v>0</v>
      </c>
      <c r="O30" s="47">
        <f>'24thR'!O$7</f>
        <v>0</v>
      </c>
      <c r="P30" s="47">
        <f>'24thR'!P$7</f>
        <v>0</v>
      </c>
      <c r="Q30" s="47">
        <f>'24thR'!Q$7</f>
        <v>0</v>
      </c>
      <c r="R30" s="47">
        <f>'24thR'!R$7</f>
        <v>0</v>
      </c>
      <c r="S30" s="47">
        <f>'24thR'!S$7</f>
        <v>0</v>
      </c>
      <c r="T30" s="47">
        <f>'24thR'!T$7</f>
        <v>0</v>
      </c>
    </row>
    <row r="31" spans="1:20" ht="16" thickTop="1" x14ac:dyDescent="0.35">
      <c r="B31" s="38" t="s">
        <v>42</v>
      </c>
      <c r="C31" s="45">
        <f>score!H$7</f>
        <v>4</v>
      </c>
      <c r="D31" s="45">
        <f>score!I$7</f>
        <v>2</v>
      </c>
      <c r="E31" s="45">
        <f>score!J$7</f>
        <v>3</v>
      </c>
      <c r="F31" s="45">
        <f>score!K$7</f>
        <v>3</v>
      </c>
      <c r="G31" s="45">
        <f>score!L$7</f>
        <v>3</v>
      </c>
      <c r="H31" s="45">
        <f>score!M$7</f>
        <v>3</v>
      </c>
      <c r="I31" s="45">
        <f>score!N$7</f>
        <v>2</v>
      </c>
      <c r="J31" s="45">
        <f>score!O$7</f>
        <v>4</v>
      </c>
      <c r="K31" s="45">
        <f>score!P$7</f>
        <v>3</v>
      </c>
      <c r="L31" s="45">
        <f>score!Q$7</f>
        <v>3</v>
      </c>
      <c r="M31" s="45">
        <f>score!R$7</f>
        <v>2</v>
      </c>
      <c r="N31" s="45">
        <f>score!S$7</f>
        <v>3</v>
      </c>
      <c r="O31" s="45">
        <f>score!T$7</f>
        <v>3</v>
      </c>
      <c r="P31" s="45">
        <f>score!U$7</f>
        <v>4</v>
      </c>
      <c r="Q31" s="45">
        <f>score!V$7</f>
        <v>3</v>
      </c>
      <c r="R31" s="45">
        <f>score!W$7</f>
        <v>2</v>
      </c>
      <c r="S31" s="45">
        <f>score!X$7</f>
        <v>3</v>
      </c>
      <c r="T31" s="45">
        <f>score!Y$7</f>
        <v>2</v>
      </c>
    </row>
    <row r="32" spans="1:20" ht="15.5" x14ac:dyDescent="0.35">
      <c r="B32" s="39" t="s">
        <v>6</v>
      </c>
      <c r="C32" s="42">
        <v>4</v>
      </c>
      <c r="D32" s="42">
        <v>3</v>
      </c>
      <c r="E32" s="42">
        <v>3</v>
      </c>
      <c r="F32" s="42">
        <v>4</v>
      </c>
      <c r="G32" s="42">
        <v>4</v>
      </c>
      <c r="H32" s="42">
        <v>4</v>
      </c>
      <c r="I32" s="42">
        <v>3</v>
      </c>
      <c r="J32" s="42">
        <v>8</v>
      </c>
      <c r="K32" s="42">
        <v>3</v>
      </c>
      <c r="L32" s="42">
        <v>4</v>
      </c>
      <c r="M32" s="42">
        <v>3</v>
      </c>
      <c r="N32" s="42">
        <v>3</v>
      </c>
      <c r="O32" s="42">
        <v>4</v>
      </c>
      <c r="P32" s="42">
        <v>4</v>
      </c>
      <c r="Q32" s="42">
        <v>4</v>
      </c>
      <c r="R32" s="42">
        <v>3</v>
      </c>
      <c r="S32" s="42">
        <v>4</v>
      </c>
      <c r="T32" s="42">
        <v>3</v>
      </c>
    </row>
    <row r="33" spans="1:20" ht="15" customHeight="1" x14ac:dyDescent="0.35">
      <c r="A33" s="17" t="s">
        <v>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 x14ac:dyDescent="0.35">
      <c r="A34" s="17"/>
      <c r="C34" s="139" t="s">
        <v>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x14ac:dyDescent="0.35">
      <c r="A35" s="137">
        <v>2</v>
      </c>
      <c r="B35" s="138" t="str">
        <f>score!F8</f>
        <v>ANDREJA ROSTOHAR</v>
      </c>
      <c r="C35" s="109">
        <v>1</v>
      </c>
      <c r="D35" s="109">
        <v>2</v>
      </c>
      <c r="E35" s="109">
        <v>3</v>
      </c>
      <c r="F35" s="109">
        <v>4</v>
      </c>
      <c r="G35" s="109">
        <v>5</v>
      </c>
      <c r="H35" s="109">
        <v>6</v>
      </c>
      <c r="I35" s="109">
        <v>7</v>
      </c>
      <c r="J35" s="109">
        <v>8</v>
      </c>
      <c r="K35" s="109">
        <v>9</v>
      </c>
      <c r="L35" s="109">
        <v>10</v>
      </c>
      <c r="M35" s="109">
        <v>11</v>
      </c>
      <c r="N35" s="109">
        <v>12</v>
      </c>
      <c r="O35" s="109">
        <v>13</v>
      </c>
      <c r="P35" s="109">
        <v>14</v>
      </c>
      <c r="Q35" s="109">
        <v>15</v>
      </c>
      <c r="R35" s="109">
        <v>16</v>
      </c>
      <c r="S35" s="109">
        <v>17</v>
      </c>
      <c r="T35" s="109">
        <v>18</v>
      </c>
    </row>
    <row r="36" spans="1:20" x14ac:dyDescent="0.35">
      <c r="A36" s="137"/>
      <c r="B36" s="13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5.5" x14ac:dyDescent="0.35">
      <c r="B37" s="43" t="s">
        <v>7</v>
      </c>
      <c r="C37" s="7">
        <f>'1stR'!C$8</f>
        <v>7</v>
      </c>
      <c r="D37" s="7">
        <f>'1stR'!D$8</f>
        <v>4</v>
      </c>
      <c r="E37" s="7">
        <f>'1stR'!E$8</f>
        <v>3</v>
      </c>
      <c r="F37" s="7">
        <f>'1stR'!F$8</f>
        <v>6</v>
      </c>
      <c r="G37" s="7">
        <f>'1stR'!G$8</f>
        <v>6</v>
      </c>
      <c r="H37" s="7">
        <f>'1stR'!H$8</f>
        <v>5</v>
      </c>
      <c r="I37" s="7">
        <f>'1stR'!I$8</f>
        <v>9</v>
      </c>
      <c r="J37" s="7">
        <f>'1stR'!J$8</f>
        <v>9</v>
      </c>
      <c r="K37" s="7">
        <f>'1stR'!K$8</f>
        <v>4</v>
      </c>
      <c r="L37" s="7">
        <f>'1stR'!L$8</f>
        <v>5</v>
      </c>
      <c r="M37" s="7">
        <f>'1stR'!M$8</f>
        <v>3</v>
      </c>
      <c r="N37" s="7">
        <f>'1stR'!N$8</f>
        <v>4</v>
      </c>
      <c r="O37" s="7">
        <f>'1stR'!O$8</f>
        <v>9</v>
      </c>
      <c r="P37" s="7">
        <f>'1stR'!P$8</f>
        <v>5</v>
      </c>
      <c r="Q37" s="7">
        <f>'1stR'!Q$8</f>
        <v>6</v>
      </c>
      <c r="R37" s="7">
        <f>'1stR'!R$8</f>
        <v>3</v>
      </c>
      <c r="S37" s="7">
        <f>'1stR'!S$8</f>
        <v>7</v>
      </c>
      <c r="T37" s="7">
        <f>'1stR'!T$8</f>
        <v>5</v>
      </c>
    </row>
    <row r="38" spans="1:20" ht="15.5" x14ac:dyDescent="0.35">
      <c r="B38" s="43" t="s">
        <v>8</v>
      </c>
      <c r="C38" s="7">
        <f>'2ndR'!C$8</f>
        <v>5</v>
      </c>
      <c r="D38" s="7">
        <f>'2ndR'!D$8</f>
        <v>4</v>
      </c>
      <c r="E38" s="7">
        <f>'2ndR'!E$8</f>
        <v>4</v>
      </c>
      <c r="F38" s="7">
        <f>'2ndR'!F$8</f>
        <v>6</v>
      </c>
      <c r="G38" s="7">
        <f>'2ndR'!G$8</f>
        <v>5</v>
      </c>
      <c r="H38" s="7">
        <f>'2ndR'!H$8</f>
        <v>4</v>
      </c>
      <c r="I38" s="7">
        <f>'2ndR'!I$8</f>
        <v>5</v>
      </c>
      <c r="J38" s="7">
        <f>'2ndR'!J$8</f>
        <v>5</v>
      </c>
      <c r="K38" s="7">
        <f>'2ndR'!K$8</f>
        <v>3</v>
      </c>
      <c r="L38" s="7">
        <f>'2ndR'!L$8</f>
        <v>5</v>
      </c>
      <c r="M38" s="7">
        <f>'2ndR'!M$8</f>
        <v>4</v>
      </c>
      <c r="N38" s="7">
        <f>'2ndR'!N$8</f>
        <v>3</v>
      </c>
      <c r="O38" s="7">
        <f>'2ndR'!O$8</f>
        <v>5</v>
      </c>
      <c r="P38" s="7">
        <f>'2ndR'!P$8</f>
        <v>4</v>
      </c>
      <c r="Q38" s="7">
        <f>'2ndR'!Q$8</f>
        <v>6</v>
      </c>
      <c r="R38" s="7">
        <f>'2ndR'!R$8</f>
        <v>4</v>
      </c>
      <c r="S38" s="7">
        <f>'2ndR'!S$8</f>
        <v>5</v>
      </c>
      <c r="T38" s="7">
        <f>'2ndR'!T$8</f>
        <v>2</v>
      </c>
    </row>
    <row r="39" spans="1:20" ht="15.5" x14ac:dyDescent="0.35">
      <c r="B39" s="43" t="s">
        <v>9</v>
      </c>
      <c r="C39" s="7">
        <f>'3rdR'!C$8</f>
        <v>5</v>
      </c>
      <c r="D39" s="7">
        <f>'3rdR'!D$8</f>
        <v>4</v>
      </c>
      <c r="E39" s="7">
        <f>'3rdR'!E$8</f>
        <v>4</v>
      </c>
      <c r="F39" s="7">
        <f>'3rdR'!F$8</f>
        <v>5</v>
      </c>
      <c r="G39" s="7">
        <f>'3rdR'!G$8</f>
        <v>4</v>
      </c>
      <c r="H39" s="7">
        <f>'3rdR'!H$8</f>
        <v>4</v>
      </c>
      <c r="I39" s="7">
        <f>'3rdR'!I$8</f>
        <v>2</v>
      </c>
      <c r="J39" s="7">
        <f>'3rdR'!J$8</f>
        <v>9</v>
      </c>
      <c r="K39" s="7">
        <f>'3rdR'!K$8</f>
        <v>3</v>
      </c>
      <c r="L39" s="7">
        <f>'3rdR'!L$8</f>
        <v>5</v>
      </c>
      <c r="M39" s="7">
        <f>'3rdR'!M$8</f>
        <v>4</v>
      </c>
      <c r="N39" s="7">
        <f>'3rdR'!N$8</f>
        <v>4</v>
      </c>
      <c r="O39" s="7">
        <f>'3rdR'!O$8</f>
        <v>6</v>
      </c>
      <c r="P39" s="7">
        <f>'3rdR'!P$8</f>
        <v>5</v>
      </c>
      <c r="Q39" s="7">
        <f>'3rdR'!Q$8</f>
        <v>4</v>
      </c>
      <c r="R39" s="7">
        <f>'3rdR'!R$8</f>
        <v>3</v>
      </c>
      <c r="S39" s="7">
        <f>'3rdR'!S$8</f>
        <v>9</v>
      </c>
      <c r="T39" s="7">
        <f>'3rdR'!T$8</f>
        <v>4</v>
      </c>
    </row>
    <row r="40" spans="1:20" ht="15.5" x14ac:dyDescent="0.35">
      <c r="B40" s="43" t="s">
        <v>10</v>
      </c>
      <c r="C40" s="7">
        <f>'4thR'!C$8</f>
        <v>7</v>
      </c>
      <c r="D40" s="7">
        <f>'4thR'!D$8</f>
        <v>6</v>
      </c>
      <c r="E40" s="7">
        <f>'4thR'!E$8</f>
        <v>3</v>
      </c>
      <c r="F40" s="7">
        <f>'4thR'!F$8</f>
        <v>7</v>
      </c>
      <c r="G40" s="7">
        <f>'4thR'!G$8</f>
        <v>5</v>
      </c>
      <c r="H40" s="7">
        <f>'4thR'!H$8</f>
        <v>4</v>
      </c>
      <c r="I40" s="7">
        <f>'4thR'!I$8</f>
        <v>4</v>
      </c>
      <c r="J40" s="7">
        <f>'4thR'!J$8</f>
        <v>6</v>
      </c>
      <c r="K40" s="7">
        <f>'4thR'!K$8</f>
        <v>4</v>
      </c>
      <c r="L40" s="7">
        <f>'4thR'!L$8</f>
        <v>5</v>
      </c>
      <c r="M40" s="7">
        <f>'4thR'!M$8</f>
        <v>3</v>
      </c>
      <c r="N40" s="7">
        <f>'4thR'!N$8</f>
        <v>4</v>
      </c>
      <c r="O40" s="7">
        <f>'4thR'!O$8</f>
        <v>5</v>
      </c>
      <c r="P40" s="7">
        <f>'4thR'!P$8</f>
        <v>5</v>
      </c>
      <c r="Q40" s="7">
        <f>'4thR'!Q$8</f>
        <v>5</v>
      </c>
      <c r="R40" s="7">
        <f>'4thR'!R$8</f>
        <v>4</v>
      </c>
      <c r="S40" s="7">
        <f>'4thR'!S$8</f>
        <v>5</v>
      </c>
      <c r="T40" s="7">
        <f>'4thR'!T$8</f>
        <v>4</v>
      </c>
    </row>
    <row r="41" spans="1:20" ht="15.5" x14ac:dyDescent="0.35">
      <c r="B41" s="43" t="s">
        <v>11</v>
      </c>
      <c r="C41" s="7">
        <f>'5thR'!C$8</f>
        <v>6</v>
      </c>
      <c r="D41" s="7">
        <f>'5thR'!D$8</f>
        <v>5</v>
      </c>
      <c r="E41" s="7">
        <f>'5thR'!E$8</f>
        <v>4</v>
      </c>
      <c r="F41" s="7">
        <f>'5thR'!F$8</f>
        <v>9</v>
      </c>
      <c r="G41" s="7">
        <f>'5thR'!G$8</f>
        <v>5</v>
      </c>
      <c r="H41" s="7">
        <f>'5thR'!H$8</f>
        <v>4</v>
      </c>
      <c r="I41" s="7">
        <f>'5thR'!I$8</f>
        <v>4</v>
      </c>
      <c r="J41" s="7">
        <f>'5thR'!J$8</f>
        <v>4</v>
      </c>
      <c r="K41" s="7">
        <f>'5thR'!K$8</f>
        <v>3</v>
      </c>
      <c r="L41" s="7">
        <f>'5thR'!L$8</f>
        <v>5</v>
      </c>
      <c r="M41" s="7">
        <f>'5thR'!M$8</f>
        <v>5</v>
      </c>
      <c r="N41" s="7">
        <f>'5thR'!N$8</f>
        <v>3</v>
      </c>
      <c r="O41" s="7">
        <f>'5thR'!O$8</f>
        <v>6</v>
      </c>
      <c r="P41" s="7">
        <f>'5thR'!P$8</f>
        <v>9</v>
      </c>
      <c r="Q41" s="7">
        <f>'5thR'!Q$8</f>
        <v>6</v>
      </c>
      <c r="R41" s="7">
        <f>'5thR'!R$8</f>
        <v>3</v>
      </c>
      <c r="S41" s="7">
        <f>'5thR'!S$8</f>
        <v>4</v>
      </c>
      <c r="T41" s="7">
        <f>'5thR'!T$8</f>
        <v>3</v>
      </c>
    </row>
    <row r="42" spans="1:20" ht="15.5" x14ac:dyDescent="0.35">
      <c r="B42" s="43" t="s">
        <v>12</v>
      </c>
      <c r="C42" s="7">
        <f>'6thR'!C$8</f>
        <v>5</v>
      </c>
      <c r="D42" s="7">
        <f>'6thR'!D$8</f>
        <v>4</v>
      </c>
      <c r="E42" s="7">
        <f>'6thR'!E$8</f>
        <v>4</v>
      </c>
      <c r="F42" s="7">
        <f>'6thR'!F$8</f>
        <v>5</v>
      </c>
      <c r="G42" s="7">
        <f>'6thR'!G$8</f>
        <v>4</v>
      </c>
      <c r="H42" s="7">
        <f>'6thR'!H$8</f>
        <v>4</v>
      </c>
      <c r="I42" s="7">
        <f>'6thR'!I$8</f>
        <v>3</v>
      </c>
      <c r="J42" s="7">
        <f>'6thR'!J$8</f>
        <v>4</v>
      </c>
      <c r="K42" s="7">
        <f>'6thR'!K$8</f>
        <v>4</v>
      </c>
      <c r="L42" s="7">
        <f>'6thR'!L$8</f>
        <v>6</v>
      </c>
      <c r="M42" s="7">
        <f>'6thR'!M$8</f>
        <v>9</v>
      </c>
      <c r="N42" s="7">
        <f>'6thR'!N$8</f>
        <v>7</v>
      </c>
      <c r="O42" s="7">
        <f>'6thR'!O$8</f>
        <v>9</v>
      </c>
      <c r="P42" s="7">
        <f>'6thR'!P$8</f>
        <v>4</v>
      </c>
      <c r="Q42" s="7">
        <f>'6thR'!Q$8</f>
        <v>4</v>
      </c>
      <c r="R42" s="7">
        <f>'6thR'!R$8</f>
        <v>4</v>
      </c>
      <c r="S42" s="7">
        <f>'6thR'!S$8</f>
        <v>5</v>
      </c>
      <c r="T42" s="7">
        <f>'6thR'!T$8</f>
        <v>9</v>
      </c>
    </row>
    <row r="43" spans="1:20" ht="15.5" x14ac:dyDescent="0.35">
      <c r="B43" s="43" t="s">
        <v>13</v>
      </c>
      <c r="C43" s="7">
        <f>'7thR'!C$8</f>
        <v>0</v>
      </c>
      <c r="D43" s="7">
        <f>'7thR'!D$8</f>
        <v>0</v>
      </c>
      <c r="E43" s="7">
        <f>'7thR'!E$8</f>
        <v>0</v>
      </c>
      <c r="F43" s="7">
        <f>'7thR'!F$8</f>
        <v>0</v>
      </c>
      <c r="G43" s="7">
        <f>'7thR'!G$8</f>
        <v>0</v>
      </c>
      <c r="H43" s="7">
        <f>'7thR'!H$8</f>
        <v>0</v>
      </c>
      <c r="I43" s="7">
        <f>'7thR'!I$8</f>
        <v>0</v>
      </c>
      <c r="J43" s="7">
        <f>'7thR'!J$8</f>
        <v>0</v>
      </c>
      <c r="K43" s="7">
        <f>'7thR'!K$8</f>
        <v>0</v>
      </c>
      <c r="L43" s="7">
        <f>'7thR'!L$8</f>
        <v>0</v>
      </c>
      <c r="M43" s="7">
        <f>'7thR'!M$8</f>
        <v>0</v>
      </c>
      <c r="N43" s="7">
        <f>'7thR'!N$8</f>
        <v>0</v>
      </c>
      <c r="O43" s="7">
        <f>'7thR'!O$8</f>
        <v>0</v>
      </c>
      <c r="P43" s="7">
        <f>'7thR'!P$8</f>
        <v>0</v>
      </c>
      <c r="Q43" s="7">
        <f>'7thR'!Q$8</f>
        <v>0</v>
      </c>
      <c r="R43" s="7">
        <f>'7thR'!R$8</f>
        <v>0</v>
      </c>
      <c r="S43" s="7">
        <f>'7thR'!S$8</f>
        <v>0</v>
      </c>
      <c r="T43" s="7">
        <f>'7thR'!T$8</f>
        <v>0</v>
      </c>
    </row>
    <row r="44" spans="1:20" ht="15.5" x14ac:dyDescent="0.35">
      <c r="B44" s="43" t="s">
        <v>14</v>
      </c>
      <c r="C44" s="7">
        <f>'8thR'!C$8</f>
        <v>5</v>
      </c>
      <c r="D44" s="7">
        <f>'8thR'!D$8</f>
        <v>3</v>
      </c>
      <c r="E44" s="7">
        <f>'8thR'!E$8</f>
        <v>3</v>
      </c>
      <c r="F44" s="7">
        <f>'8thR'!F$8</f>
        <v>4</v>
      </c>
      <c r="G44" s="7">
        <f>'8thR'!G$8</f>
        <v>5</v>
      </c>
      <c r="H44" s="7">
        <f>'8thR'!H$8</f>
        <v>4</v>
      </c>
      <c r="I44" s="7">
        <f>'8thR'!I$8</f>
        <v>4</v>
      </c>
      <c r="J44" s="7">
        <f>'8thR'!J$8</f>
        <v>5</v>
      </c>
      <c r="K44" s="7">
        <f>'8thR'!K$8</f>
        <v>3</v>
      </c>
      <c r="L44" s="7">
        <f>'8thR'!L$8</f>
        <v>4</v>
      </c>
      <c r="M44" s="7">
        <f>'8thR'!M$8</f>
        <v>5</v>
      </c>
      <c r="N44" s="7">
        <f>'8thR'!N$8</f>
        <v>3</v>
      </c>
      <c r="O44" s="7">
        <f>'8thR'!O$8</f>
        <v>4</v>
      </c>
      <c r="P44" s="7">
        <f>'8thR'!P$8</f>
        <v>4</v>
      </c>
      <c r="Q44" s="7">
        <f>'8thR'!Q$8</f>
        <v>5</v>
      </c>
      <c r="R44" s="7">
        <f>'8thR'!R$8</f>
        <v>3</v>
      </c>
      <c r="S44" s="7">
        <f>'8thR'!S$8</f>
        <v>5</v>
      </c>
      <c r="T44" s="7">
        <f>'8thR'!T$8</f>
        <v>3</v>
      </c>
    </row>
    <row r="45" spans="1:20" ht="15.5" x14ac:dyDescent="0.35">
      <c r="B45" s="43" t="s">
        <v>26</v>
      </c>
      <c r="C45" s="7">
        <f>'9thR'!C$8</f>
        <v>8</v>
      </c>
      <c r="D45" s="7">
        <f>'9thR'!D$8</f>
        <v>5</v>
      </c>
      <c r="E45" s="7">
        <f>'9thR'!E$8</f>
        <v>4</v>
      </c>
      <c r="F45" s="7">
        <f>'9thR'!F$8</f>
        <v>4</v>
      </c>
      <c r="G45" s="7">
        <f>'9thR'!G$8</f>
        <v>5</v>
      </c>
      <c r="H45" s="7">
        <f>'9thR'!H$8</f>
        <v>3</v>
      </c>
      <c r="I45" s="7">
        <f>'9thR'!I$8</f>
        <v>4</v>
      </c>
      <c r="J45" s="7">
        <f>'9thR'!J$8</f>
        <v>5</v>
      </c>
      <c r="K45" s="7">
        <f>'9thR'!K$8</f>
        <v>3</v>
      </c>
      <c r="L45" s="7">
        <f>'9thR'!L$8</f>
        <v>5</v>
      </c>
      <c r="M45" s="7">
        <f>'9thR'!M$8</f>
        <v>3</v>
      </c>
      <c r="N45" s="7">
        <f>'9thR'!N$8</f>
        <v>4</v>
      </c>
      <c r="O45" s="7">
        <f>'9thR'!O$8</f>
        <v>5</v>
      </c>
      <c r="P45" s="7">
        <f>'9thR'!P$8</f>
        <v>5</v>
      </c>
      <c r="Q45" s="7">
        <f>'9thR'!Q$8</f>
        <v>4</v>
      </c>
      <c r="R45" s="7">
        <f>'9thR'!R$8</f>
        <v>3</v>
      </c>
      <c r="S45" s="7">
        <f>'9thR'!S$8</f>
        <v>4</v>
      </c>
      <c r="T45" s="7">
        <f>'9thR'!T$8</f>
        <v>2</v>
      </c>
    </row>
    <row r="46" spans="1:20" ht="15.5" x14ac:dyDescent="0.35">
      <c r="B46" s="43" t="s">
        <v>27</v>
      </c>
      <c r="C46" s="7">
        <f>'10thR'!C$8</f>
        <v>5</v>
      </c>
      <c r="D46" s="7">
        <f>'10thR'!D$8</f>
        <v>3</v>
      </c>
      <c r="E46" s="7">
        <f>'10thR'!E$8</f>
        <v>3</v>
      </c>
      <c r="F46" s="7">
        <f>'10thR'!F$8</f>
        <v>4</v>
      </c>
      <c r="G46" s="7">
        <f>'10thR'!G$8</f>
        <v>9</v>
      </c>
      <c r="H46" s="7">
        <f>'10thR'!H$8</f>
        <v>4</v>
      </c>
      <c r="I46" s="7">
        <f>'10thR'!I$8</f>
        <v>4</v>
      </c>
      <c r="J46" s="7">
        <f>'10thR'!J$8</f>
        <v>3</v>
      </c>
      <c r="K46" s="7">
        <f>'10thR'!K$8</f>
        <v>3</v>
      </c>
      <c r="L46" s="7">
        <f>'10thR'!L$8</f>
        <v>5</v>
      </c>
      <c r="M46" s="7">
        <f>'10thR'!M$8</f>
        <v>3</v>
      </c>
      <c r="N46" s="7">
        <f>'10thR'!N$8</f>
        <v>4</v>
      </c>
      <c r="O46" s="7">
        <f>'10thR'!O$8</f>
        <v>6</v>
      </c>
      <c r="P46" s="7">
        <f>'10thR'!P$8</f>
        <v>4</v>
      </c>
      <c r="Q46" s="7">
        <f>'10thR'!Q$8</f>
        <v>7</v>
      </c>
      <c r="R46" s="7">
        <f>'10thR'!R$8</f>
        <v>3</v>
      </c>
      <c r="S46" s="7">
        <f>'10thR'!S$8</f>
        <v>5</v>
      </c>
      <c r="T46" s="7">
        <f>'10thR'!T$8</f>
        <v>4</v>
      </c>
    </row>
    <row r="47" spans="1:20" ht="15" customHeight="1" x14ac:dyDescent="0.35">
      <c r="A47" s="17" t="s">
        <v>15</v>
      </c>
      <c r="B47" s="43" t="s">
        <v>28</v>
      </c>
      <c r="C47" s="7">
        <f>'11thR'!C$8</f>
        <v>4</v>
      </c>
      <c r="D47" s="7">
        <f>'11thR'!D$8</f>
        <v>3</v>
      </c>
      <c r="E47" s="7">
        <f>'11thR'!E$8</f>
        <v>6</v>
      </c>
      <c r="F47" s="7">
        <f>'11thR'!F$8</f>
        <v>4</v>
      </c>
      <c r="G47" s="7">
        <f>'11thR'!G$8</f>
        <v>7</v>
      </c>
      <c r="H47" s="7">
        <f>'11thR'!H$8</f>
        <v>4</v>
      </c>
      <c r="I47" s="7">
        <f>'11thR'!I$8</f>
        <v>8</v>
      </c>
      <c r="J47" s="7">
        <f>'11thR'!J$8</f>
        <v>5</v>
      </c>
      <c r="K47" s="7">
        <f>'11thR'!K$8</f>
        <v>4</v>
      </c>
      <c r="L47" s="7">
        <f>'11thR'!L$8</f>
        <v>5</v>
      </c>
      <c r="M47" s="7">
        <f>'11thR'!M$8</f>
        <v>4</v>
      </c>
      <c r="N47" s="7">
        <f>'11thR'!N$8</f>
        <v>3</v>
      </c>
      <c r="O47" s="7">
        <f>'11thR'!O$8</f>
        <v>4</v>
      </c>
      <c r="P47" s="7">
        <f>'11thR'!P$8</f>
        <v>6</v>
      </c>
      <c r="Q47" s="7">
        <f>'11thR'!Q$8</f>
        <v>5</v>
      </c>
      <c r="R47" s="7">
        <f>'11thR'!R$8</f>
        <v>4</v>
      </c>
      <c r="S47" s="7">
        <f>'11thR'!S$8</f>
        <v>5</v>
      </c>
      <c r="T47" s="7">
        <f>'11thR'!T$8</f>
        <v>3</v>
      </c>
    </row>
    <row r="48" spans="1:20" ht="15" customHeight="1" x14ac:dyDescent="0.35">
      <c r="A48" s="17"/>
      <c r="B48" s="43" t="s">
        <v>29</v>
      </c>
      <c r="C48" s="7">
        <f>'12thR'!C$8</f>
        <v>7</v>
      </c>
      <c r="D48" s="7">
        <f>'12thR'!D$8</f>
        <v>6</v>
      </c>
      <c r="E48" s="7">
        <f>'12thR'!E$8</f>
        <v>5</v>
      </c>
      <c r="F48" s="7">
        <f>'12thR'!F$8</f>
        <v>4</v>
      </c>
      <c r="G48" s="7">
        <f>'12thR'!G$8</f>
        <v>5</v>
      </c>
      <c r="H48" s="7">
        <f>'12thR'!H$8</f>
        <v>5</v>
      </c>
      <c r="I48" s="7">
        <f>'12thR'!I$8</f>
        <v>3</v>
      </c>
      <c r="J48" s="7">
        <f>'12thR'!J$8</f>
        <v>4</v>
      </c>
      <c r="K48" s="7">
        <f>'12thR'!K$8</f>
        <v>5</v>
      </c>
      <c r="L48" s="7">
        <f>'12thR'!L$8</f>
        <v>6</v>
      </c>
      <c r="M48" s="7">
        <f>'12thR'!M$8</f>
        <v>5</v>
      </c>
      <c r="N48" s="7">
        <f>'12thR'!N$8</f>
        <v>4</v>
      </c>
      <c r="O48" s="7">
        <f>'12thR'!O$8</f>
        <v>5</v>
      </c>
      <c r="P48" s="7">
        <f>'12thR'!P$8</f>
        <v>6</v>
      </c>
      <c r="Q48" s="7">
        <f>'12thR'!Q$8</f>
        <v>6</v>
      </c>
      <c r="R48" s="7">
        <f>'12thR'!R$8</f>
        <v>9</v>
      </c>
      <c r="S48" s="7">
        <f>'12thR'!S$8</f>
        <v>5</v>
      </c>
      <c r="T48" s="7">
        <f>'12thR'!T$8</f>
        <v>3</v>
      </c>
    </row>
    <row r="49" spans="1:21" ht="15.5" x14ac:dyDescent="0.35">
      <c r="B49" s="43" t="s">
        <v>30</v>
      </c>
      <c r="C49" s="7">
        <f>'13thR'!C$8</f>
        <v>5</v>
      </c>
      <c r="D49" s="7">
        <f>'13thR'!D$8</f>
        <v>3</v>
      </c>
      <c r="E49" s="7">
        <f>'13thR'!E$8</f>
        <v>5</v>
      </c>
      <c r="F49" s="7">
        <f>'13thR'!F$8</f>
        <v>5</v>
      </c>
      <c r="G49" s="7">
        <f>'13thR'!G$8</f>
        <v>4</v>
      </c>
      <c r="H49" s="7">
        <f>'13thR'!H$8</f>
        <v>5</v>
      </c>
      <c r="I49" s="7">
        <f>'13thR'!I$8</f>
        <v>4</v>
      </c>
      <c r="J49" s="7">
        <f>'13thR'!J$8</f>
        <v>7</v>
      </c>
      <c r="K49" s="7">
        <f>'13thR'!K$8</f>
        <v>3</v>
      </c>
      <c r="L49" s="7">
        <f>'13thR'!L$8</f>
        <v>5</v>
      </c>
      <c r="M49" s="7">
        <f>'13thR'!M$8</f>
        <v>3</v>
      </c>
      <c r="N49" s="7">
        <f>'13thR'!N$8</f>
        <v>4</v>
      </c>
      <c r="O49" s="7">
        <f>'13thR'!O$8</f>
        <v>6</v>
      </c>
      <c r="P49" s="7">
        <f>'13thR'!P$8</f>
        <v>6</v>
      </c>
      <c r="Q49" s="7">
        <f>'13thR'!Q$8</f>
        <v>5</v>
      </c>
      <c r="R49" s="7">
        <f>'13thR'!R$8</f>
        <v>3</v>
      </c>
      <c r="S49" s="7">
        <f>'13thR'!S$8</f>
        <v>4</v>
      </c>
      <c r="T49" s="7">
        <f>'13thR'!T$8</f>
        <v>4</v>
      </c>
    </row>
    <row r="50" spans="1:21" ht="15.5" x14ac:dyDescent="0.35">
      <c r="B50" s="43" t="s">
        <v>31</v>
      </c>
      <c r="C50" s="7">
        <f>'14thR'!C$8</f>
        <v>5</v>
      </c>
      <c r="D50" s="7">
        <f>'14thR'!D$8</f>
        <v>5</v>
      </c>
      <c r="E50" s="7">
        <f>'14thR'!E$8</f>
        <v>3</v>
      </c>
      <c r="F50" s="7">
        <f>'14thR'!F$8</f>
        <v>4</v>
      </c>
      <c r="G50" s="7">
        <f>'14thR'!G$8</f>
        <v>7</v>
      </c>
      <c r="H50" s="7">
        <f>'14thR'!H$8</f>
        <v>4</v>
      </c>
      <c r="I50" s="7">
        <f>'14thR'!I$8</f>
        <v>4</v>
      </c>
      <c r="J50" s="7">
        <f>'14thR'!J$8</f>
        <v>4</v>
      </c>
      <c r="K50" s="7">
        <f>'14thR'!K$8</f>
        <v>3</v>
      </c>
      <c r="L50" s="7">
        <f>'14thR'!L$8</f>
        <v>6</v>
      </c>
      <c r="M50" s="7">
        <f>'14thR'!M$8</f>
        <v>3</v>
      </c>
      <c r="N50" s="7">
        <f>'14thR'!N$8</f>
        <v>4</v>
      </c>
      <c r="O50" s="7">
        <f>'14thR'!O$8</f>
        <v>3</v>
      </c>
      <c r="P50" s="7">
        <f>'14thR'!P$8</f>
        <v>5</v>
      </c>
      <c r="Q50" s="7">
        <f>'14thR'!Q$8</f>
        <v>5</v>
      </c>
      <c r="R50" s="7">
        <f>'14thR'!R$8</f>
        <v>4</v>
      </c>
      <c r="S50" s="7">
        <f>'14thR'!S$8</f>
        <v>7</v>
      </c>
      <c r="T50" s="7">
        <f>'14thR'!T$8</f>
        <v>3</v>
      </c>
    </row>
    <row r="51" spans="1:21" ht="15.5" x14ac:dyDescent="0.35">
      <c r="B51" s="43" t="s">
        <v>32</v>
      </c>
      <c r="C51" s="7">
        <f>'15thR'!C$8</f>
        <v>7</v>
      </c>
      <c r="D51" s="7">
        <f>'15thR'!D$8</f>
        <v>4</v>
      </c>
      <c r="E51" s="7">
        <f>'15thR'!E$8</f>
        <v>4</v>
      </c>
      <c r="F51" s="7">
        <f>'15thR'!F$8</f>
        <v>5</v>
      </c>
      <c r="G51" s="7">
        <f>'15thR'!G$8</f>
        <v>4</v>
      </c>
      <c r="H51" s="7">
        <f>'15thR'!H$8</f>
        <v>5</v>
      </c>
      <c r="I51" s="7">
        <f>'15thR'!I$8</f>
        <v>4</v>
      </c>
      <c r="J51" s="7">
        <f>'15thR'!J$8</f>
        <v>5</v>
      </c>
      <c r="K51" s="7">
        <f>'15thR'!K$8</f>
        <v>6</v>
      </c>
      <c r="L51" s="7">
        <f>'15thR'!L$8</f>
        <v>5</v>
      </c>
      <c r="M51" s="7">
        <f>'15thR'!M$8</f>
        <v>4</v>
      </c>
      <c r="N51" s="7">
        <f>'15thR'!N$8</f>
        <v>3</v>
      </c>
      <c r="O51" s="7">
        <f>'15thR'!O$8</f>
        <v>5</v>
      </c>
      <c r="P51" s="7">
        <f>'15thR'!P$8</f>
        <v>4</v>
      </c>
      <c r="Q51" s="7">
        <f>'15thR'!Q$8</f>
        <v>5</v>
      </c>
      <c r="R51" s="7">
        <f>'15thR'!R$8</f>
        <v>3</v>
      </c>
      <c r="S51" s="7">
        <f>'15thR'!S$8</f>
        <v>5</v>
      </c>
      <c r="T51" s="7">
        <f>'15thR'!T$8</f>
        <v>3</v>
      </c>
    </row>
    <row r="52" spans="1:21" ht="15.5" x14ac:dyDescent="0.35">
      <c r="B52" s="43" t="s">
        <v>33</v>
      </c>
      <c r="C52" s="7" t="str">
        <f>'16thR'!C$8</f>
        <v>¸4</v>
      </c>
      <c r="D52" s="7">
        <f>'16thR'!D$8</f>
        <v>5</v>
      </c>
      <c r="E52" s="7">
        <f>'16thR'!E$8</f>
        <v>6</v>
      </c>
      <c r="F52" s="7">
        <f>'16thR'!F$8</f>
        <v>9</v>
      </c>
      <c r="G52" s="7">
        <f>'16thR'!G$8</f>
        <v>5</v>
      </c>
      <c r="H52" s="7">
        <f>'16thR'!H$8</f>
        <v>4</v>
      </c>
      <c r="I52" s="7">
        <f>'16thR'!I$8</f>
        <v>3</v>
      </c>
      <c r="J52" s="7">
        <f>'16thR'!J$8</f>
        <v>5</v>
      </c>
      <c r="K52" s="7">
        <f>'16thR'!K$8</f>
        <v>3</v>
      </c>
      <c r="L52" s="7">
        <f>'16thR'!L$8</f>
        <v>5</v>
      </c>
      <c r="M52" s="7">
        <f>'16thR'!M$8</f>
        <v>3</v>
      </c>
      <c r="N52" s="7">
        <f>'16thR'!N$8</f>
        <v>3</v>
      </c>
      <c r="O52" s="7">
        <f>'16thR'!O$8</f>
        <v>5</v>
      </c>
      <c r="P52" s="7">
        <f>'16thR'!P$8</f>
        <v>9</v>
      </c>
      <c r="Q52" s="7">
        <f>'16thR'!Q$8</f>
        <v>5</v>
      </c>
      <c r="R52" s="7">
        <f>'16thR'!R$8</f>
        <v>3</v>
      </c>
      <c r="S52" s="7">
        <f>'16thR'!S$8</f>
        <v>5</v>
      </c>
      <c r="T52" s="7">
        <f>'16thR'!T$8</f>
        <v>4</v>
      </c>
    </row>
    <row r="53" spans="1:21" ht="15.5" x14ac:dyDescent="0.35">
      <c r="B53" s="43" t="s">
        <v>34</v>
      </c>
      <c r="C53" s="7">
        <f>'17thR'!C$8</f>
        <v>4</v>
      </c>
      <c r="D53" s="7">
        <f>'17thR'!D$8</f>
        <v>3</v>
      </c>
      <c r="E53" s="7">
        <f>'17thR'!E$8</f>
        <v>3</v>
      </c>
      <c r="F53" s="7">
        <f>'17thR'!F$8</f>
        <v>7</v>
      </c>
      <c r="G53" s="7">
        <f>'17thR'!G$8</f>
        <v>4</v>
      </c>
      <c r="H53" s="7">
        <f>'17thR'!H$8</f>
        <v>4</v>
      </c>
      <c r="I53" s="7">
        <f>'17thR'!I$8</f>
        <v>3</v>
      </c>
      <c r="J53" s="7">
        <f>'17thR'!J$8</f>
        <v>5</v>
      </c>
      <c r="K53" s="7">
        <f>'17thR'!K$8</f>
        <v>4</v>
      </c>
      <c r="L53" s="7">
        <f>'17thR'!L$8</f>
        <v>5</v>
      </c>
      <c r="M53" s="7">
        <f>'17thR'!M$8</f>
        <v>9</v>
      </c>
      <c r="N53" s="7">
        <f>'17thR'!N$8</f>
        <v>3</v>
      </c>
      <c r="O53" s="7">
        <f>'17thR'!O$8</f>
        <v>4</v>
      </c>
      <c r="P53" s="7">
        <f>'17thR'!P$8</f>
        <v>4</v>
      </c>
      <c r="Q53" s="7">
        <f>'17thR'!Q$8</f>
        <v>5</v>
      </c>
      <c r="R53" s="7">
        <f>'17thR'!R$8</f>
        <v>4</v>
      </c>
      <c r="S53" s="7">
        <f>'17thR'!S$8</f>
        <v>5</v>
      </c>
      <c r="T53" s="7">
        <f>'17thR'!T$8</f>
        <v>2</v>
      </c>
    </row>
    <row r="54" spans="1:21" ht="15.5" x14ac:dyDescent="0.35">
      <c r="B54" s="43" t="s">
        <v>35</v>
      </c>
      <c r="C54" s="7">
        <f>'18thR'!C$8</f>
        <v>5</v>
      </c>
      <c r="D54" s="7">
        <f>'18thR'!D$8</f>
        <v>5</v>
      </c>
      <c r="E54" s="7">
        <f>'18thR'!E$8</f>
        <v>4</v>
      </c>
      <c r="F54" s="7">
        <f>'18thR'!F$8</f>
        <v>7</v>
      </c>
      <c r="G54" s="7">
        <f>'18thR'!G$8</f>
        <v>5</v>
      </c>
      <c r="H54" s="7">
        <f>'18thR'!H$8</f>
        <v>9</v>
      </c>
      <c r="I54" s="7">
        <f>'18thR'!I$8</f>
        <v>9</v>
      </c>
      <c r="J54" s="7">
        <f>'18thR'!J$8</f>
        <v>4</v>
      </c>
      <c r="K54" s="7">
        <f>'18thR'!K$8</f>
        <v>4</v>
      </c>
      <c r="L54" s="7">
        <f>'18thR'!L$8</f>
        <v>6</v>
      </c>
      <c r="M54" s="7">
        <f>'18thR'!M$8</f>
        <v>4</v>
      </c>
      <c r="N54" s="7">
        <f>'18thR'!N$8</f>
        <v>4</v>
      </c>
      <c r="O54" s="7">
        <f>'18thR'!O$8</f>
        <v>4</v>
      </c>
      <c r="P54" s="7">
        <f>'18thR'!P$8</f>
        <v>9</v>
      </c>
      <c r="Q54" s="7">
        <f>'18thR'!Q$8</f>
        <v>5</v>
      </c>
      <c r="R54" s="7">
        <f>'18thR'!R$8</f>
        <v>4</v>
      </c>
      <c r="S54" s="7">
        <f>'18thR'!S$8</f>
        <v>9</v>
      </c>
      <c r="T54" s="7">
        <f>'18thR'!T$8</f>
        <v>5</v>
      </c>
    </row>
    <row r="55" spans="1:21" ht="15.5" x14ac:dyDescent="0.35">
      <c r="B55" s="43" t="s">
        <v>36</v>
      </c>
      <c r="C55" s="7">
        <f>'19thR'!C$8</f>
        <v>4</v>
      </c>
      <c r="D55" s="7">
        <f>'19thR'!D$8</f>
        <v>3</v>
      </c>
      <c r="E55" s="7">
        <f>'19thR'!E$8</f>
        <v>3</v>
      </c>
      <c r="F55" s="7">
        <f>'19thR'!F$8</f>
        <v>5</v>
      </c>
      <c r="G55" s="7">
        <f>'19thR'!G$8</f>
        <v>4</v>
      </c>
      <c r="H55" s="7">
        <f>'19thR'!H$8</f>
        <v>9</v>
      </c>
      <c r="I55" s="7">
        <f>'19thR'!I$8</f>
        <v>3</v>
      </c>
      <c r="J55" s="7">
        <f>'19thR'!J$8</f>
        <v>4</v>
      </c>
      <c r="K55" s="7">
        <f>'19thR'!K$8</f>
        <v>3</v>
      </c>
      <c r="L55" s="7">
        <f>'19thR'!L$8</f>
        <v>5</v>
      </c>
      <c r="M55" s="7">
        <f>'19thR'!M$8</f>
        <v>4</v>
      </c>
      <c r="N55" s="7">
        <f>'19thR'!N$8</f>
        <v>4</v>
      </c>
      <c r="O55" s="7">
        <f>'19thR'!O$8</f>
        <v>5</v>
      </c>
      <c r="P55" s="7">
        <f>'19thR'!P$8</f>
        <v>4</v>
      </c>
      <c r="Q55" s="7">
        <f>'19thR'!Q$8</f>
        <v>9</v>
      </c>
      <c r="R55" s="7">
        <f>'19thR'!R$8</f>
        <v>3</v>
      </c>
      <c r="S55" s="7">
        <f>'19thR'!S$8</f>
        <v>5</v>
      </c>
      <c r="T55" s="7">
        <f>'19thR'!T$8</f>
        <v>4</v>
      </c>
    </row>
    <row r="56" spans="1:21" ht="15.5" x14ac:dyDescent="0.35">
      <c r="B56" s="43" t="s">
        <v>37</v>
      </c>
      <c r="C56" s="7">
        <f>'20thR'!C$8</f>
        <v>0</v>
      </c>
      <c r="D56" s="7">
        <f>'20thR'!D$8</f>
        <v>0</v>
      </c>
      <c r="E56" s="7">
        <f>'20thR'!E$8</f>
        <v>0</v>
      </c>
      <c r="F56" s="7">
        <f>'20thR'!F$8</f>
        <v>0</v>
      </c>
      <c r="G56" s="7">
        <f>'20thR'!G$8</f>
        <v>0</v>
      </c>
      <c r="H56" s="7">
        <f>'20thR'!H$8</f>
        <v>0</v>
      </c>
      <c r="I56" s="7">
        <f>'20thR'!I$8</f>
        <v>0</v>
      </c>
      <c r="J56" s="7">
        <f>'20thR'!J$8</f>
        <v>0</v>
      </c>
      <c r="K56" s="7">
        <f>'20thR'!K$8</f>
        <v>0</v>
      </c>
      <c r="L56" s="7">
        <f>'20thR'!L$8</f>
        <v>0</v>
      </c>
      <c r="M56" s="7">
        <f>'20thR'!M$8</f>
        <v>0</v>
      </c>
      <c r="N56" s="7">
        <f>'20thR'!N$8</f>
        <v>0</v>
      </c>
      <c r="O56" s="7">
        <f>'20thR'!O$8</f>
        <v>0</v>
      </c>
      <c r="P56" s="7">
        <f>'20thR'!P$8</f>
        <v>0</v>
      </c>
      <c r="Q56" s="7">
        <f>'20thR'!Q$8</f>
        <v>0</v>
      </c>
      <c r="R56" s="7">
        <f>'20thR'!R$8</f>
        <v>0</v>
      </c>
      <c r="S56" s="7">
        <f>'20thR'!S$8</f>
        <v>0</v>
      </c>
      <c r="T56" s="7">
        <f>'20thR'!T$8</f>
        <v>0</v>
      </c>
    </row>
    <row r="57" spans="1:21" ht="15.5" x14ac:dyDescent="0.35">
      <c r="B57" s="43" t="s">
        <v>38</v>
      </c>
      <c r="C57" s="7">
        <f>'21thR'!C$8</f>
        <v>0</v>
      </c>
      <c r="D57" s="7">
        <f>'21thR'!D$8</f>
        <v>0</v>
      </c>
      <c r="E57" s="7">
        <f>'21thR'!E$8</f>
        <v>0</v>
      </c>
      <c r="F57" s="7">
        <f>'21thR'!F$8</f>
        <v>0</v>
      </c>
      <c r="G57" s="7">
        <f>'21thR'!G$8</f>
        <v>0</v>
      </c>
      <c r="H57" s="7">
        <f>'21thR'!H$8</f>
        <v>0</v>
      </c>
      <c r="I57" s="7">
        <f>'21thR'!I$8</f>
        <v>0</v>
      </c>
      <c r="J57" s="7">
        <f>'21thR'!J$8</f>
        <v>0</v>
      </c>
      <c r="K57" s="7">
        <f>'21thR'!K$8</f>
        <v>0</v>
      </c>
      <c r="L57" s="7">
        <f>'21thR'!L$8</f>
        <v>0</v>
      </c>
      <c r="M57" s="7">
        <f>'21thR'!M$8</f>
        <v>0</v>
      </c>
      <c r="N57" s="7">
        <f>'21thR'!N$8</f>
        <v>0</v>
      </c>
      <c r="O57" s="7">
        <f>'21thR'!O$8</f>
        <v>0</v>
      </c>
      <c r="P57" s="7">
        <f>'21thR'!P$8</f>
        <v>0</v>
      </c>
      <c r="Q57" s="7">
        <f>'21thR'!Q$8</f>
        <v>0</v>
      </c>
      <c r="R57" s="7">
        <f>'21thR'!R$8</f>
        <v>0</v>
      </c>
      <c r="S57" s="7">
        <f>'21thR'!S$8</f>
        <v>0</v>
      </c>
      <c r="T57" s="7">
        <f>'21thR'!T$8</f>
        <v>0</v>
      </c>
    </row>
    <row r="58" spans="1:21" ht="15.5" x14ac:dyDescent="0.35">
      <c r="B58" s="43" t="s">
        <v>39</v>
      </c>
      <c r="C58" s="7">
        <f>'22thR'!C$8</f>
        <v>0</v>
      </c>
      <c r="D58" s="7">
        <f>'22thR'!D$8</f>
        <v>0</v>
      </c>
      <c r="E58" s="7">
        <f>'22thR'!E$8</f>
        <v>0</v>
      </c>
      <c r="F58" s="7">
        <f>'22thR'!F$8</f>
        <v>0</v>
      </c>
      <c r="G58" s="7">
        <f>'22thR'!G$8</f>
        <v>0</v>
      </c>
      <c r="H58" s="7">
        <f>'22thR'!H$8</f>
        <v>0</v>
      </c>
      <c r="I58" s="7">
        <f>'22thR'!I$8</f>
        <v>0</v>
      </c>
      <c r="J58" s="7">
        <f>'22thR'!J$8</f>
        <v>0</v>
      </c>
      <c r="K58" s="7">
        <f>'22thR'!K$8</f>
        <v>0</v>
      </c>
      <c r="L58" s="7">
        <f>'22thR'!L$8</f>
        <v>0</v>
      </c>
      <c r="M58" s="7">
        <f>'22thR'!M$8</f>
        <v>0</v>
      </c>
      <c r="N58" s="7">
        <f>'22thR'!N$8</f>
        <v>0</v>
      </c>
      <c r="O58" s="7">
        <f>'22thR'!O$8</f>
        <v>0</v>
      </c>
      <c r="P58" s="7">
        <f>'22thR'!P$8</f>
        <v>0</v>
      </c>
      <c r="Q58" s="7">
        <f>'22thR'!Q$8</f>
        <v>0</v>
      </c>
      <c r="R58" s="7">
        <f>'22thR'!R$8</f>
        <v>0</v>
      </c>
      <c r="S58" s="7">
        <f>'22thR'!S$8</f>
        <v>0</v>
      </c>
      <c r="T58" s="7">
        <f>'22thR'!T$8</f>
        <v>0</v>
      </c>
    </row>
    <row r="59" spans="1:21" ht="15.5" x14ac:dyDescent="0.35">
      <c r="B59" s="43" t="s">
        <v>40</v>
      </c>
      <c r="C59" s="7">
        <f>'23thR'!C$8</f>
        <v>0</v>
      </c>
      <c r="D59" s="7">
        <f>'23thR'!D$8</f>
        <v>0</v>
      </c>
      <c r="E59" s="7">
        <f>'23thR'!E$8</f>
        <v>0</v>
      </c>
      <c r="F59" s="7">
        <f>'23thR'!F$8</f>
        <v>0</v>
      </c>
      <c r="G59" s="7">
        <f>'23thR'!G$8</f>
        <v>0</v>
      </c>
      <c r="H59" s="7">
        <f>'23thR'!H$8</f>
        <v>0</v>
      </c>
      <c r="I59" s="7">
        <f>'23thR'!I$8</f>
        <v>0</v>
      </c>
      <c r="J59" s="7">
        <f>'23thR'!J$8</f>
        <v>0</v>
      </c>
      <c r="K59" s="7">
        <f>'23thR'!K$8</f>
        <v>0</v>
      </c>
      <c r="L59" s="7">
        <f>'23thR'!L$8</f>
        <v>0</v>
      </c>
      <c r="M59" s="7">
        <f>'23thR'!M$8</f>
        <v>0</v>
      </c>
      <c r="N59" s="7">
        <f>'23thR'!N$8</f>
        <v>0</v>
      </c>
      <c r="O59" s="7">
        <f>'23thR'!O$8</f>
        <v>0</v>
      </c>
      <c r="P59" s="7">
        <f>'23thR'!P$8</f>
        <v>0</v>
      </c>
      <c r="Q59" s="7">
        <f>'23thR'!Q$8</f>
        <v>0</v>
      </c>
      <c r="R59" s="7">
        <f>'23thR'!R$8</f>
        <v>0</v>
      </c>
      <c r="S59" s="7">
        <f>'23thR'!S$8</f>
        <v>0</v>
      </c>
      <c r="T59" s="7">
        <f>'23thR'!T$8</f>
        <v>0</v>
      </c>
    </row>
    <row r="60" spans="1:21" ht="16" thickBot="1" x14ac:dyDescent="0.4">
      <c r="B60" s="48" t="s">
        <v>41</v>
      </c>
      <c r="C60" s="47">
        <f>'24thR'!C$8</f>
        <v>0</v>
      </c>
      <c r="D60" s="47">
        <f>'24thR'!D$8</f>
        <v>0</v>
      </c>
      <c r="E60" s="47">
        <f>'24thR'!E$8</f>
        <v>0</v>
      </c>
      <c r="F60" s="47">
        <f>'24thR'!F$8</f>
        <v>0</v>
      </c>
      <c r="G60" s="47">
        <f>'24thR'!G$8</f>
        <v>0</v>
      </c>
      <c r="H60" s="47">
        <f>'24thR'!H$8</f>
        <v>0</v>
      </c>
      <c r="I60" s="47">
        <f>'24thR'!I$8</f>
        <v>0</v>
      </c>
      <c r="J60" s="47">
        <f>'24thR'!J$8</f>
        <v>0</v>
      </c>
      <c r="K60" s="47">
        <f>'24thR'!K$8</f>
        <v>0</v>
      </c>
      <c r="L60" s="47">
        <f>'24thR'!L$8</f>
        <v>0</v>
      </c>
      <c r="M60" s="47">
        <f>'24thR'!M$8</f>
        <v>0</v>
      </c>
      <c r="N60" s="47">
        <f>'24thR'!N$8</f>
        <v>0</v>
      </c>
      <c r="O60" s="47">
        <f>'24thR'!O$8</f>
        <v>0</v>
      </c>
      <c r="P60" s="47">
        <f>'24thR'!P$8</f>
        <v>0</v>
      </c>
      <c r="Q60" s="47">
        <f>'24thR'!Q$8</f>
        <v>0</v>
      </c>
      <c r="R60" s="47">
        <f>'24thR'!R$8</f>
        <v>0</v>
      </c>
      <c r="S60" s="47">
        <f>'24thR'!S$8</f>
        <v>0</v>
      </c>
      <c r="T60" s="47">
        <f>'24thR'!T$8</f>
        <v>0</v>
      </c>
    </row>
    <row r="61" spans="1:21" ht="15" customHeight="1" x14ac:dyDescent="0.35">
      <c r="A61" s="17" t="s">
        <v>15</v>
      </c>
      <c r="B61" s="38" t="s">
        <v>17</v>
      </c>
      <c r="C61" s="45">
        <f>score!H$8</f>
        <v>4</v>
      </c>
      <c r="D61" s="45">
        <f>score!I$8</f>
        <v>3</v>
      </c>
      <c r="E61" s="45">
        <f>score!J$8</f>
        <v>3</v>
      </c>
      <c r="F61" s="45">
        <f>score!K$8</f>
        <v>4</v>
      </c>
      <c r="G61" s="45">
        <f>score!L$8</f>
        <v>4</v>
      </c>
      <c r="H61" s="45">
        <f>score!M$8</f>
        <v>3</v>
      </c>
      <c r="I61" s="45">
        <f>score!N$8</f>
        <v>2</v>
      </c>
      <c r="J61" s="45">
        <f>score!O$8</f>
        <v>3</v>
      </c>
      <c r="K61" s="45">
        <f>score!P$8</f>
        <v>3</v>
      </c>
      <c r="L61" s="45">
        <f>score!Q$8</f>
        <v>4</v>
      </c>
      <c r="M61" s="45">
        <f>score!R$8</f>
        <v>3</v>
      </c>
      <c r="N61" s="45">
        <f>score!S$8</f>
        <v>3</v>
      </c>
      <c r="O61" s="45">
        <f>score!T$8</f>
        <v>3</v>
      </c>
      <c r="P61" s="45">
        <f>score!U$8</f>
        <v>4</v>
      </c>
      <c r="Q61" s="45">
        <f>score!V$8</f>
        <v>4</v>
      </c>
      <c r="R61" s="45">
        <f>score!W$8</f>
        <v>3</v>
      </c>
      <c r="S61" s="45">
        <f>score!X$8</f>
        <v>4</v>
      </c>
      <c r="T61" s="45">
        <f>score!Y$8</f>
        <v>2</v>
      </c>
    </row>
    <row r="62" spans="1:21" ht="15" customHeight="1" x14ac:dyDescent="0.35">
      <c r="A62" s="17"/>
      <c r="B62" s="39" t="s">
        <v>6</v>
      </c>
      <c r="C62" s="42">
        <v>4</v>
      </c>
      <c r="D62" s="42">
        <v>3</v>
      </c>
      <c r="E62" s="42">
        <v>3</v>
      </c>
      <c r="F62" s="42">
        <v>4</v>
      </c>
      <c r="G62" s="42">
        <v>4</v>
      </c>
      <c r="H62" s="42">
        <v>4</v>
      </c>
      <c r="I62" s="42">
        <v>3</v>
      </c>
      <c r="J62" s="42">
        <v>8</v>
      </c>
      <c r="K62" s="42">
        <v>3</v>
      </c>
      <c r="L62" s="42">
        <v>4</v>
      </c>
      <c r="M62" s="42">
        <v>3</v>
      </c>
      <c r="N62" s="42">
        <v>3</v>
      </c>
      <c r="O62" s="42">
        <v>4</v>
      </c>
      <c r="P62" s="42">
        <v>4</v>
      </c>
      <c r="Q62" s="42">
        <v>4</v>
      </c>
      <c r="R62" s="42">
        <v>3</v>
      </c>
      <c r="S62" s="42">
        <v>4</v>
      </c>
      <c r="T62" s="42">
        <v>3</v>
      </c>
    </row>
    <row r="63" spans="1:21" x14ac:dyDescent="0.3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4"/>
    </row>
    <row r="64" spans="1:21" ht="15.5" x14ac:dyDescent="0.35">
      <c r="C64" s="139" t="s">
        <v>5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1:20" x14ac:dyDescent="0.35">
      <c r="A65" s="137">
        <v>3</v>
      </c>
      <c r="B65" s="138" t="str">
        <f>score!F9</f>
        <v>EMIL TAVČAR</v>
      </c>
      <c r="C65" s="109">
        <v>1</v>
      </c>
      <c r="D65" s="109">
        <v>2</v>
      </c>
      <c r="E65" s="109">
        <v>3</v>
      </c>
      <c r="F65" s="109">
        <v>4</v>
      </c>
      <c r="G65" s="109">
        <v>5</v>
      </c>
      <c r="H65" s="109">
        <v>6</v>
      </c>
      <c r="I65" s="109">
        <v>7</v>
      </c>
      <c r="J65" s="109">
        <v>8</v>
      </c>
      <c r="K65" s="109">
        <v>9</v>
      </c>
      <c r="L65" s="109">
        <v>10</v>
      </c>
      <c r="M65" s="109">
        <v>11</v>
      </c>
      <c r="N65" s="109">
        <v>12</v>
      </c>
      <c r="O65" s="109">
        <v>13</v>
      </c>
      <c r="P65" s="109">
        <v>14</v>
      </c>
      <c r="Q65" s="109">
        <v>15</v>
      </c>
      <c r="R65" s="109">
        <v>16</v>
      </c>
      <c r="S65" s="109">
        <v>17</v>
      </c>
      <c r="T65" s="109">
        <v>18</v>
      </c>
    </row>
    <row r="66" spans="1:20" x14ac:dyDescent="0.35">
      <c r="A66" s="137"/>
      <c r="B66" s="13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</row>
    <row r="67" spans="1:20" ht="15.5" x14ac:dyDescent="0.35">
      <c r="B67" s="43" t="s">
        <v>7</v>
      </c>
      <c r="C67" s="7">
        <f>'1stR'!C$9</f>
        <v>8</v>
      </c>
      <c r="D67" s="7">
        <f>'1stR'!D$9</f>
        <v>5</v>
      </c>
      <c r="E67" s="7">
        <f>'1stR'!E$9</f>
        <v>4</v>
      </c>
      <c r="F67" s="7">
        <f>'1stR'!F$9</f>
        <v>8</v>
      </c>
      <c r="G67" s="7">
        <f>'1stR'!G$9</f>
        <v>5</v>
      </c>
      <c r="H67" s="7">
        <f>'1stR'!H$9</f>
        <v>6</v>
      </c>
      <c r="I67" s="7">
        <f>'1stR'!I$9</f>
        <v>4</v>
      </c>
      <c r="J67" s="7">
        <f>'1stR'!J$9</f>
        <v>6</v>
      </c>
      <c r="K67" s="7">
        <f>'1stR'!K$9</f>
        <v>3</v>
      </c>
      <c r="L67" s="7">
        <f>'1stR'!L$9</f>
        <v>7</v>
      </c>
      <c r="M67" s="7">
        <f>'1stR'!M$9</f>
        <v>4</v>
      </c>
      <c r="N67" s="7">
        <f>'1stR'!N$9</f>
        <v>3</v>
      </c>
      <c r="O67" s="7">
        <f>'1stR'!O$9</f>
        <v>7</v>
      </c>
      <c r="P67" s="7">
        <f>'1stR'!P$9</f>
        <v>4</v>
      </c>
      <c r="Q67" s="7">
        <f>'1stR'!Q$9</f>
        <v>7</v>
      </c>
      <c r="R67" s="7">
        <f>'1stR'!R$9</f>
        <v>3</v>
      </c>
      <c r="S67" s="7">
        <f>'1stR'!S$9</f>
        <v>7</v>
      </c>
      <c r="T67" s="7">
        <f>'1stR'!T$9</f>
        <v>3</v>
      </c>
    </row>
    <row r="68" spans="1:20" ht="15.5" x14ac:dyDescent="0.35">
      <c r="B68" s="43" t="s">
        <v>8</v>
      </c>
      <c r="C68" s="7">
        <f>'2ndR'!C$9</f>
        <v>6</v>
      </c>
      <c r="D68" s="7">
        <f>'2ndR'!D$9</f>
        <v>5</v>
      </c>
      <c r="E68" s="7">
        <f>'2ndR'!E$9</f>
        <v>6</v>
      </c>
      <c r="F68" s="7">
        <f>'2ndR'!F$9</f>
        <v>5</v>
      </c>
      <c r="G68" s="7">
        <f>'2ndR'!G$9</f>
        <v>7</v>
      </c>
      <c r="H68" s="7">
        <f>'2ndR'!H$9</f>
        <v>7</v>
      </c>
      <c r="I68" s="7">
        <f>'2ndR'!I$9</f>
        <v>4</v>
      </c>
      <c r="J68" s="7">
        <f>'2ndR'!J$9</f>
        <v>9</v>
      </c>
      <c r="K68" s="7">
        <f>'2ndR'!K$9</f>
        <v>4</v>
      </c>
      <c r="L68" s="7">
        <f>'2ndR'!L$9</f>
        <v>6</v>
      </c>
      <c r="M68" s="7">
        <f>'2ndR'!M$9</f>
        <v>4</v>
      </c>
      <c r="N68" s="7">
        <f>'2ndR'!N$9</f>
        <v>4</v>
      </c>
      <c r="O68" s="7">
        <f>'2ndR'!O$9</f>
        <v>6</v>
      </c>
      <c r="P68" s="7">
        <f>'2ndR'!P$9</f>
        <v>5</v>
      </c>
      <c r="Q68" s="7">
        <f>'2ndR'!Q$9</f>
        <v>4</v>
      </c>
      <c r="R68" s="7">
        <f>'2ndR'!R$9</f>
        <v>3</v>
      </c>
      <c r="S68" s="7">
        <f>'2ndR'!S$9</f>
        <v>6</v>
      </c>
      <c r="T68" s="7">
        <f>'2ndR'!T$9</f>
        <v>5</v>
      </c>
    </row>
    <row r="69" spans="1:20" ht="15.5" x14ac:dyDescent="0.35">
      <c r="B69" s="43" t="s">
        <v>9</v>
      </c>
      <c r="C69" s="7">
        <f>'3rdR'!C$9</f>
        <v>0</v>
      </c>
      <c r="D69" s="7">
        <f>'3rdR'!D$9</f>
        <v>0</v>
      </c>
      <c r="E69" s="7">
        <f>'3rdR'!E$9</f>
        <v>0</v>
      </c>
      <c r="F69" s="7">
        <f>'3rdR'!F$9</f>
        <v>0</v>
      </c>
      <c r="G69" s="7">
        <f>'3rdR'!G$9</f>
        <v>0</v>
      </c>
      <c r="H69" s="7">
        <f>'3rdR'!H$9</f>
        <v>0</v>
      </c>
      <c r="I69" s="7">
        <f>'3rdR'!I$9</f>
        <v>0</v>
      </c>
      <c r="J69" s="7">
        <f>'3rdR'!J$9</f>
        <v>0</v>
      </c>
      <c r="K69" s="7">
        <f>'3rdR'!K$9</f>
        <v>0</v>
      </c>
      <c r="L69" s="7">
        <f>'3rdR'!L$9</f>
        <v>0</v>
      </c>
      <c r="M69" s="7">
        <f>'3rdR'!M$9</f>
        <v>0</v>
      </c>
      <c r="N69" s="7">
        <f>'3rdR'!N$9</f>
        <v>0</v>
      </c>
      <c r="O69" s="7">
        <f>'3rdR'!O$9</f>
        <v>0</v>
      </c>
      <c r="P69" s="7">
        <f>'3rdR'!P$9</f>
        <v>0</v>
      </c>
      <c r="Q69" s="7">
        <f>'3rdR'!Q$9</f>
        <v>0</v>
      </c>
      <c r="R69" s="7">
        <f>'3rdR'!R$9</f>
        <v>0</v>
      </c>
      <c r="S69" s="7">
        <f>'3rdR'!S$9</f>
        <v>0</v>
      </c>
      <c r="T69" s="7">
        <f>'3rdR'!T$9</f>
        <v>0</v>
      </c>
    </row>
    <row r="70" spans="1:20" ht="15.5" x14ac:dyDescent="0.35">
      <c r="B70" s="43" t="s">
        <v>10</v>
      </c>
      <c r="C70" s="7">
        <f>'4thR'!C$9</f>
        <v>6</v>
      </c>
      <c r="D70" s="7">
        <f>'4thR'!D$9</f>
        <v>5</v>
      </c>
      <c r="E70" s="7">
        <f>'4thR'!E$9</f>
        <v>4</v>
      </c>
      <c r="F70" s="7">
        <f>'4thR'!F$9</f>
        <v>6</v>
      </c>
      <c r="G70" s="7">
        <f>'4thR'!G$9</f>
        <v>9</v>
      </c>
      <c r="H70" s="7">
        <f>'4thR'!H$9</f>
        <v>6</v>
      </c>
      <c r="I70" s="7">
        <f>'4thR'!I$9</f>
        <v>5</v>
      </c>
      <c r="J70" s="7">
        <f>'4thR'!J$9</f>
        <v>7</v>
      </c>
      <c r="K70" s="7">
        <f>'4thR'!K$9</f>
        <v>4</v>
      </c>
      <c r="L70" s="7">
        <f>'4thR'!L$9</f>
        <v>6</v>
      </c>
      <c r="M70" s="7">
        <f>'4thR'!M$9</f>
        <v>9</v>
      </c>
      <c r="N70" s="7">
        <f>'4thR'!N$9</f>
        <v>4</v>
      </c>
      <c r="O70" s="7">
        <f>'4thR'!O$9</f>
        <v>7</v>
      </c>
      <c r="P70" s="7">
        <f>'4thR'!P$9</f>
        <v>7</v>
      </c>
      <c r="Q70" s="7">
        <f>'4thR'!Q$9</f>
        <v>5</v>
      </c>
      <c r="R70" s="7">
        <f>'4thR'!R$9</f>
        <v>4</v>
      </c>
      <c r="S70" s="7">
        <f>'4thR'!S$9</f>
        <v>6</v>
      </c>
      <c r="T70" s="7">
        <f>'4thR'!T$9</f>
        <v>3</v>
      </c>
    </row>
    <row r="71" spans="1:20" ht="15.5" x14ac:dyDescent="0.35">
      <c r="B71" s="43" t="s">
        <v>11</v>
      </c>
      <c r="C71" s="7">
        <f>'5thR'!C$9</f>
        <v>0</v>
      </c>
      <c r="D71" s="7">
        <f>'5thR'!D$9</f>
        <v>0</v>
      </c>
      <c r="E71" s="7">
        <f>'5thR'!E$9</f>
        <v>0</v>
      </c>
      <c r="F71" s="7">
        <f>'5thR'!F$9</f>
        <v>0</v>
      </c>
      <c r="G71" s="7">
        <f>'5thR'!G$9</f>
        <v>0</v>
      </c>
      <c r="H71" s="7">
        <f>'5thR'!H$9</f>
        <v>0</v>
      </c>
      <c r="I71" s="7">
        <f>'5thR'!I$9</f>
        <v>0</v>
      </c>
      <c r="J71" s="7">
        <f>'5thR'!J$9</f>
        <v>0</v>
      </c>
      <c r="K71" s="7">
        <f>'5thR'!K$9</f>
        <v>0</v>
      </c>
      <c r="L71" s="7">
        <f>'5thR'!L$9</f>
        <v>0</v>
      </c>
      <c r="M71" s="7">
        <f>'5thR'!M$9</f>
        <v>0</v>
      </c>
      <c r="N71" s="7">
        <f>'5thR'!N$9</f>
        <v>0</v>
      </c>
      <c r="O71" s="7">
        <f>'5thR'!O$9</f>
        <v>0</v>
      </c>
      <c r="P71" s="7">
        <f>'5thR'!P$9</f>
        <v>0</v>
      </c>
      <c r="Q71" s="7">
        <f>'5thR'!Q$9</f>
        <v>0</v>
      </c>
      <c r="R71" s="7">
        <f>'5thR'!R$9</f>
        <v>0</v>
      </c>
      <c r="S71" s="7">
        <f>'5thR'!S$9</f>
        <v>0</v>
      </c>
      <c r="T71" s="7">
        <f>'5thR'!T$9</f>
        <v>0</v>
      </c>
    </row>
    <row r="72" spans="1:20" ht="15.5" x14ac:dyDescent="0.35">
      <c r="B72" s="43" t="s">
        <v>12</v>
      </c>
      <c r="C72" s="7">
        <f>'6thR'!C$9</f>
        <v>0</v>
      </c>
      <c r="D72" s="7">
        <f>'6thR'!D$9</f>
        <v>0</v>
      </c>
      <c r="E72" s="7">
        <f>'6thR'!E$9</f>
        <v>0</v>
      </c>
      <c r="F72" s="7">
        <f>'6thR'!F$9</f>
        <v>0</v>
      </c>
      <c r="G72" s="7">
        <f>'6thR'!G$9</f>
        <v>0</v>
      </c>
      <c r="H72" s="7">
        <f>'6thR'!H$9</f>
        <v>0</v>
      </c>
      <c r="I72" s="7">
        <f>'6thR'!I$9</f>
        <v>0</v>
      </c>
      <c r="J72" s="7">
        <f>'6thR'!J$9</f>
        <v>0</v>
      </c>
      <c r="K72" s="7">
        <f>'6thR'!K$9</f>
        <v>0</v>
      </c>
      <c r="L72" s="7">
        <f>'6thR'!L$9</f>
        <v>0</v>
      </c>
      <c r="M72" s="7">
        <f>'6thR'!M$9</f>
        <v>0</v>
      </c>
      <c r="N72" s="7">
        <f>'6thR'!N$9</f>
        <v>0</v>
      </c>
      <c r="O72" s="7">
        <f>'6thR'!O$9</f>
        <v>0</v>
      </c>
      <c r="P72" s="7">
        <f>'6thR'!P$9</f>
        <v>0</v>
      </c>
      <c r="Q72" s="7">
        <f>'6thR'!Q$9</f>
        <v>0</v>
      </c>
      <c r="R72" s="7">
        <f>'6thR'!R$9</f>
        <v>0</v>
      </c>
      <c r="S72" s="7">
        <f>'6thR'!S$9</f>
        <v>0</v>
      </c>
      <c r="T72" s="7">
        <f>'6thR'!T$9</f>
        <v>0</v>
      </c>
    </row>
    <row r="73" spans="1:20" ht="15.5" x14ac:dyDescent="0.35">
      <c r="B73" s="43" t="s">
        <v>13</v>
      </c>
      <c r="C73" s="7">
        <f>'7thR'!C$9</f>
        <v>6</v>
      </c>
      <c r="D73" s="7">
        <f>'7thR'!D$9</f>
        <v>5</v>
      </c>
      <c r="E73" s="7">
        <f>'7thR'!E$9</f>
        <v>9</v>
      </c>
      <c r="F73" s="7">
        <f>'7thR'!F$9</f>
        <v>5</v>
      </c>
      <c r="G73" s="7">
        <f>'7thR'!G$9</f>
        <v>5</v>
      </c>
      <c r="H73" s="7">
        <f>'7thR'!H$9</f>
        <v>4</v>
      </c>
      <c r="I73" s="7">
        <f>'7thR'!I$9</f>
        <v>4</v>
      </c>
      <c r="J73" s="7">
        <f>'7thR'!J$9</f>
        <v>9</v>
      </c>
      <c r="K73" s="7">
        <f>'7thR'!K$9</f>
        <v>3</v>
      </c>
      <c r="L73" s="7">
        <f>'7thR'!L$9</f>
        <v>5</v>
      </c>
      <c r="M73" s="7">
        <f>'7thR'!M$9</f>
        <v>5</v>
      </c>
      <c r="N73" s="7">
        <f>'7thR'!N$9</f>
        <v>3</v>
      </c>
      <c r="O73" s="7">
        <f>'7thR'!O$9</f>
        <v>9</v>
      </c>
      <c r="P73" s="7">
        <f>'7thR'!P$9</f>
        <v>6</v>
      </c>
      <c r="Q73" s="7">
        <f>'7thR'!Q$9</f>
        <v>5</v>
      </c>
      <c r="R73" s="7">
        <f>'7thR'!R$9</f>
        <v>3</v>
      </c>
      <c r="S73" s="7">
        <f>'7thR'!S$9</f>
        <v>6</v>
      </c>
      <c r="T73" s="7">
        <f>'7thR'!T$9</f>
        <v>4</v>
      </c>
    </row>
    <row r="74" spans="1:20" ht="15.5" x14ac:dyDescent="0.35">
      <c r="B74" s="43" t="s">
        <v>14</v>
      </c>
      <c r="C74" s="7">
        <f>'8thR'!C$9</f>
        <v>5</v>
      </c>
      <c r="D74" s="7">
        <f>'8thR'!D$9</f>
        <v>3</v>
      </c>
      <c r="E74" s="7">
        <f>'8thR'!E$9</f>
        <v>4</v>
      </c>
      <c r="F74" s="7">
        <f>'8thR'!F$9</f>
        <v>6</v>
      </c>
      <c r="G74" s="7">
        <f>'8thR'!G$9</f>
        <v>6</v>
      </c>
      <c r="H74" s="7">
        <f>'8thR'!H$9</f>
        <v>5</v>
      </c>
      <c r="I74" s="7">
        <f>'8thR'!I$9</f>
        <v>5</v>
      </c>
      <c r="J74" s="7">
        <f>'8thR'!J$9</f>
        <v>6</v>
      </c>
      <c r="K74" s="7">
        <f>'8thR'!K$9</f>
        <v>5</v>
      </c>
      <c r="L74" s="7">
        <f>'8thR'!L$9</f>
        <v>9</v>
      </c>
      <c r="M74" s="7">
        <f>'8thR'!M$9</f>
        <v>3</v>
      </c>
      <c r="N74" s="7">
        <f>'8thR'!N$9</f>
        <v>6</v>
      </c>
      <c r="O74" s="7">
        <f>'8thR'!O$9</f>
        <v>5</v>
      </c>
      <c r="P74" s="7">
        <f>'8thR'!P$9</f>
        <v>4</v>
      </c>
      <c r="Q74" s="7">
        <f>'8thR'!Q$9</f>
        <v>7</v>
      </c>
      <c r="R74" s="7">
        <f>'8thR'!R$9</f>
        <v>4</v>
      </c>
      <c r="S74" s="7">
        <f>'8thR'!S$9</f>
        <v>7</v>
      </c>
      <c r="T74" s="7">
        <f>'8thR'!T$9</f>
        <v>5</v>
      </c>
    </row>
    <row r="75" spans="1:20" ht="15" customHeight="1" x14ac:dyDescent="0.35">
      <c r="A75" s="17" t="s">
        <v>15</v>
      </c>
      <c r="B75" s="43" t="s">
        <v>26</v>
      </c>
      <c r="C75" s="7">
        <f>'9thR'!C$9</f>
        <v>6</v>
      </c>
      <c r="D75" s="7">
        <f>'9thR'!D$9</f>
        <v>3</v>
      </c>
      <c r="E75" s="7">
        <f>'9thR'!E$9</f>
        <v>6</v>
      </c>
      <c r="F75" s="7">
        <f>'9thR'!F$9</f>
        <v>9</v>
      </c>
      <c r="G75" s="7">
        <f>'9thR'!G$9</f>
        <v>6</v>
      </c>
      <c r="H75" s="7">
        <f>'9thR'!H$9</f>
        <v>5</v>
      </c>
      <c r="I75" s="7">
        <f>'9thR'!I$9</f>
        <v>4</v>
      </c>
      <c r="J75" s="7">
        <f>'9thR'!J$9</f>
        <v>5</v>
      </c>
      <c r="K75" s="7">
        <f>'9thR'!K$9</f>
        <v>4</v>
      </c>
      <c r="L75" s="7">
        <f>'9thR'!L$9</f>
        <v>5</v>
      </c>
      <c r="M75" s="7">
        <f>'9thR'!M$9</f>
        <v>4</v>
      </c>
      <c r="N75" s="7">
        <f>'9thR'!N$9</f>
        <v>4</v>
      </c>
      <c r="O75" s="7">
        <f>'9thR'!O$9</f>
        <v>5</v>
      </c>
      <c r="P75" s="7">
        <f>'9thR'!P$9</f>
        <v>4</v>
      </c>
      <c r="Q75" s="7">
        <f>'9thR'!Q$9</f>
        <v>8</v>
      </c>
      <c r="R75" s="7">
        <f>'9thR'!R$9</f>
        <v>9</v>
      </c>
      <c r="S75" s="7">
        <f>'9thR'!S$9</f>
        <v>6</v>
      </c>
      <c r="T75" s="7">
        <f>'9thR'!T$9</f>
        <v>5</v>
      </c>
    </row>
    <row r="76" spans="1:20" ht="15" customHeight="1" x14ac:dyDescent="0.35">
      <c r="A76" s="17"/>
      <c r="B76" s="43" t="s">
        <v>27</v>
      </c>
      <c r="C76" s="7">
        <f>'10thR'!C$9</f>
        <v>7</v>
      </c>
      <c r="D76" s="7">
        <f>'10thR'!D$9</f>
        <v>3</v>
      </c>
      <c r="E76" s="7">
        <f>'10thR'!E$9</f>
        <v>7</v>
      </c>
      <c r="F76" s="7">
        <f>'10thR'!F$9</f>
        <v>8</v>
      </c>
      <c r="G76" s="7">
        <f>'10thR'!G$9</f>
        <v>4</v>
      </c>
      <c r="H76" s="7">
        <f>'10thR'!H$9</f>
        <v>4</v>
      </c>
      <c r="I76" s="7">
        <f>'10thR'!I$9</f>
        <v>4</v>
      </c>
      <c r="J76" s="7">
        <f>'10thR'!J$9</f>
        <v>9</v>
      </c>
      <c r="K76" s="7">
        <f>'10thR'!K$9</f>
        <v>5</v>
      </c>
      <c r="L76" s="7">
        <f>'10thR'!L$9</f>
        <v>4</v>
      </c>
      <c r="M76" s="7">
        <f>'10thR'!M$9</f>
        <v>4</v>
      </c>
      <c r="N76" s="7">
        <f>'10thR'!N$9</f>
        <v>7</v>
      </c>
      <c r="O76" s="7">
        <f>'10thR'!O$9</f>
        <v>7</v>
      </c>
      <c r="P76" s="7">
        <f>'10thR'!P$9</f>
        <v>9</v>
      </c>
      <c r="Q76" s="7">
        <f>'10thR'!Q$9</f>
        <v>5</v>
      </c>
      <c r="R76" s="7">
        <f>'10thR'!R$9</f>
        <v>4</v>
      </c>
      <c r="S76" s="7">
        <f>'10thR'!S$9</f>
        <v>6</v>
      </c>
      <c r="T76" s="7">
        <f>'10thR'!T$9</f>
        <v>4</v>
      </c>
    </row>
    <row r="77" spans="1:20" ht="15.5" x14ac:dyDescent="0.35">
      <c r="B77" s="43" t="s">
        <v>28</v>
      </c>
      <c r="C77" s="7">
        <f>'11thR'!C$9</f>
        <v>7</v>
      </c>
      <c r="D77" s="7">
        <f>'11thR'!D$9</f>
        <v>7</v>
      </c>
      <c r="E77" s="7">
        <f>'11thR'!E$9</f>
        <v>9</v>
      </c>
      <c r="F77" s="7">
        <f>'11thR'!F$9</f>
        <v>6</v>
      </c>
      <c r="G77" s="7">
        <f>'11thR'!G$9</f>
        <v>6</v>
      </c>
      <c r="H77" s="7">
        <f>'11thR'!H$9</f>
        <v>5</v>
      </c>
      <c r="I77" s="7">
        <f>'11thR'!I$9</f>
        <v>3</v>
      </c>
      <c r="J77" s="7">
        <f>'11thR'!J$9</f>
        <v>9</v>
      </c>
      <c r="K77" s="7">
        <f>'11thR'!K$9</f>
        <v>5</v>
      </c>
      <c r="L77" s="7">
        <f>'11thR'!L$9</f>
        <v>9</v>
      </c>
      <c r="M77" s="7">
        <f>'11thR'!M$9</f>
        <v>5</v>
      </c>
      <c r="N77" s="7">
        <f>'11thR'!N$9</f>
        <v>4</v>
      </c>
      <c r="O77" s="7">
        <f>'11thR'!O$9</f>
        <v>5</v>
      </c>
      <c r="P77" s="7">
        <f>'11thR'!P$9</f>
        <v>7</v>
      </c>
      <c r="Q77" s="7">
        <f>'11thR'!Q$9</f>
        <v>9</v>
      </c>
      <c r="R77" s="7">
        <f>'11thR'!R$9</f>
        <v>9</v>
      </c>
      <c r="S77" s="7">
        <f>'11thR'!S$9</f>
        <v>7</v>
      </c>
      <c r="T77" s="7">
        <f>'11thR'!T$9</f>
        <v>4</v>
      </c>
    </row>
    <row r="78" spans="1:20" ht="15.5" x14ac:dyDescent="0.35">
      <c r="B78" s="43" t="s">
        <v>29</v>
      </c>
      <c r="C78" s="7">
        <f>'12thR'!C$9</f>
        <v>6</v>
      </c>
      <c r="D78" s="7">
        <f>'12thR'!D$9</f>
        <v>4</v>
      </c>
      <c r="E78" s="7">
        <f>'12thR'!E$9</f>
        <v>6</v>
      </c>
      <c r="F78" s="7">
        <f>'12thR'!F$9</f>
        <v>8</v>
      </c>
      <c r="G78" s="7">
        <f>'12thR'!G$9</f>
        <v>7</v>
      </c>
      <c r="H78" s="7">
        <f>'12thR'!H$9</f>
        <v>9</v>
      </c>
      <c r="I78" s="7">
        <f>'12thR'!I$9</f>
        <v>5</v>
      </c>
      <c r="J78" s="7">
        <f>'12thR'!J$9</f>
        <v>5</v>
      </c>
      <c r="K78" s="7">
        <f>'12thR'!K$9</f>
        <v>3</v>
      </c>
      <c r="L78" s="7">
        <f>'12thR'!L$9</f>
        <v>5</v>
      </c>
      <c r="M78" s="7">
        <f>'12thR'!M$9</f>
        <v>5</v>
      </c>
      <c r="N78" s="7">
        <f>'12thR'!N$9</f>
        <v>4</v>
      </c>
      <c r="O78" s="7">
        <f>'12thR'!O$9</f>
        <v>7</v>
      </c>
      <c r="P78" s="7">
        <f>'12thR'!P$9</f>
        <v>8</v>
      </c>
      <c r="Q78" s="7">
        <f>'12thR'!Q$9</f>
        <v>5</v>
      </c>
      <c r="R78" s="7">
        <f>'12thR'!R$9</f>
        <v>3</v>
      </c>
      <c r="S78" s="7">
        <f>'12thR'!S$9</f>
        <v>5</v>
      </c>
      <c r="T78" s="7">
        <f>'12thR'!T$9</f>
        <v>5</v>
      </c>
    </row>
    <row r="79" spans="1:20" ht="15.5" x14ac:dyDescent="0.35">
      <c r="B79" s="43" t="s">
        <v>30</v>
      </c>
      <c r="C79" s="7">
        <f>'13thR'!C$9</f>
        <v>7</v>
      </c>
      <c r="D79" s="7">
        <f>'13thR'!D$9</f>
        <v>4</v>
      </c>
      <c r="E79" s="7">
        <f>'13thR'!E$9</f>
        <v>4</v>
      </c>
      <c r="F79" s="7">
        <f>'13thR'!F$9</f>
        <v>7</v>
      </c>
      <c r="G79" s="7">
        <f>'13thR'!G$9</f>
        <v>7</v>
      </c>
      <c r="H79" s="7">
        <f>'13thR'!H$9</f>
        <v>5</v>
      </c>
      <c r="I79" s="7">
        <f>'13thR'!I$9</f>
        <v>4</v>
      </c>
      <c r="J79" s="7">
        <f>'13thR'!J$9</f>
        <v>8</v>
      </c>
      <c r="K79" s="7">
        <f>'13thR'!K$9</f>
        <v>4</v>
      </c>
      <c r="L79" s="7">
        <f>'13thR'!L$9</f>
        <v>6</v>
      </c>
      <c r="M79" s="7">
        <f>'13thR'!M$9</f>
        <v>4</v>
      </c>
      <c r="N79" s="7">
        <f>'13thR'!N$9</f>
        <v>9</v>
      </c>
      <c r="O79" s="7">
        <f>'13thR'!O$9</f>
        <v>6</v>
      </c>
      <c r="P79" s="7">
        <f>'13thR'!P$9</f>
        <v>9</v>
      </c>
      <c r="Q79" s="7">
        <f>'13thR'!Q$9</f>
        <v>6</v>
      </c>
      <c r="R79" s="7">
        <f>'13thR'!R$9</f>
        <v>6</v>
      </c>
      <c r="S79" s="7">
        <f>'13thR'!S$9</f>
        <v>5</v>
      </c>
      <c r="T79" s="7">
        <f>'13thR'!T$9</f>
        <v>4</v>
      </c>
    </row>
    <row r="80" spans="1:20" ht="15.5" x14ac:dyDescent="0.35">
      <c r="B80" s="43" t="s">
        <v>31</v>
      </c>
      <c r="C80" s="7">
        <f>'14thR'!C$9</f>
        <v>0</v>
      </c>
      <c r="D80" s="7">
        <f>'14thR'!D$9</f>
        <v>0</v>
      </c>
      <c r="E80" s="7">
        <f>'14thR'!E$9</f>
        <v>0</v>
      </c>
      <c r="F80" s="7">
        <f>'14thR'!F$9</f>
        <v>0</v>
      </c>
      <c r="G80" s="7">
        <f>'14thR'!G$9</f>
        <v>0</v>
      </c>
      <c r="H80" s="7">
        <f>'14thR'!H$9</f>
        <v>0</v>
      </c>
      <c r="I80" s="7">
        <f>'14thR'!I$9</f>
        <v>0</v>
      </c>
      <c r="J80" s="7">
        <f>'14thR'!J$9</f>
        <v>0</v>
      </c>
      <c r="K80" s="7">
        <f>'14thR'!K$9</f>
        <v>0</v>
      </c>
      <c r="L80" s="7">
        <f>'14thR'!L$9</f>
        <v>0</v>
      </c>
      <c r="M80" s="7">
        <f>'14thR'!M$9</f>
        <v>0</v>
      </c>
      <c r="N80" s="7">
        <f>'14thR'!N$9</f>
        <v>0</v>
      </c>
      <c r="O80" s="7">
        <f>'14thR'!O$9</f>
        <v>0</v>
      </c>
      <c r="P80" s="7">
        <f>'14thR'!P$9</f>
        <v>0</v>
      </c>
      <c r="Q80" s="7">
        <f>'14thR'!Q$9</f>
        <v>0</v>
      </c>
      <c r="R80" s="7">
        <f>'14thR'!R$9</f>
        <v>0</v>
      </c>
      <c r="S80" s="7">
        <f>'14thR'!S$9</f>
        <v>0</v>
      </c>
      <c r="T80" s="7">
        <f>'14thR'!T$9</f>
        <v>0</v>
      </c>
    </row>
    <row r="81" spans="1:20" ht="15.5" x14ac:dyDescent="0.35">
      <c r="B81" s="43" t="s">
        <v>32</v>
      </c>
      <c r="C81" s="7">
        <f>'15thR'!C$9</f>
        <v>0</v>
      </c>
      <c r="D81" s="7">
        <f>'15thR'!D$9</f>
        <v>0</v>
      </c>
      <c r="E81" s="7">
        <f>'15thR'!E$9</f>
        <v>0</v>
      </c>
      <c r="F81" s="7">
        <f>'15thR'!F$9</f>
        <v>0</v>
      </c>
      <c r="G81" s="7">
        <f>'15thR'!G$9</f>
        <v>0</v>
      </c>
      <c r="H81" s="7">
        <f>'15thR'!H$9</f>
        <v>0</v>
      </c>
      <c r="I81" s="7">
        <f>'15thR'!I$9</f>
        <v>0</v>
      </c>
      <c r="J81" s="7">
        <f>'15thR'!J$9</f>
        <v>0</v>
      </c>
      <c r="K81" s="7">
        <f>'15thR'!K$9</f>
        <v>0</v>
      </c>
      <c r="L81" s="7">
        <f>'15thR'!L$9</f>
        <v>0</v>
      </c>
      <c r="M81" s="7">
        <f>'15thR'!M$9</f>
        <v>0</v>
      </c>
      <c r="N81" s="7">
        <f>'15thR'!N$9</f>
        <v>0</v>
      </c>
      <c r="O81" s="7">
        <f>'15thR'!O$9</f>
        <v>0</v>
      </c>
      <c r="P81" s="7">
        <f>'15thR'!P$9</f>
        <v>0</v>
      </c>
      <c r="Q81" s="7">
        <f>'15thR'!Q$9</f>
        <v>0</v>
      </c>
      <c r="R81" s="7">
        <f>'15thR'!R$9</f>
        <v>0</v>
      </c>
      <c r="S81" s="7">
        <f>'15thR'!S$9</f>
        <v>0</v>
      </c>
      <c r="T81" s="7">
        <f>'15thR'!T$9</f>
        <v>0</v>
      </c>
    </row>
    <row r="82" spans="1:20" ht="15.5" x14ac:dyDescent="0.35">
      <c r="B82" s="43" t="s">
        <v>33</v>
      </c>
      <c r="C82" s="7">
        <f>'16thR'!C$9</f>
        <v>5</v>
      </c>
      <c r="D82" s="7">
        <f>'16thR'!D$9</f>
        <v>5</v>
      </c>
      <c r="E82" s="7">
        <f>'16thR'!E$9</f>
        <v>3</v>
      </c>
      <c r="F82" s="7">
        <f>'16thR'!F$9</f>
        <v>6</v>
      </c>
      <c r="G82" s="7">
        <f>'16thR'!G$9</f>
        <v>5</v>
      </c>
      <c r="H82" s="7">
        <f>'16thR'!H$9</f>
        <v>5</v>
      </c>
      <c r="I82" s="7">
        <f>'16thR'!I$9</f>
        <v>5</v>
      </c>
      <c r="J82" s="7">
        <f>'16thR'!J$9</f>
        <v>6</v>
      </c>
      <c r="K82" s="7">
        <f>'16thR'!K$9</f>
        <v>4</v>
      </c>
      <c r="L82" s="7">
        <f>'16thR'!L$9</f>
        <v>5</v>
      </c>
      <c r="M82" s="7">
        <f>'16thR'!M$9</f>
        <v>5</v>
      </c>
      <c r="N82" s="7">
        <f>'16thR'!N$9</f>
        <v>5</v>
      </c>
      <c r="O82" s="7">
        <f>'16thR'!O$9</f>
        <v>5</v>
      </c>
      <c r="P82" s="7">
        <f>'16thR'!P$9</f>
        <v>6</v>
      </c>
      <c r="Q82" s="7">
        <f>'16thR'!Q$9</f>
        <v>7</v>
      </c>
      <c r="R82" s="7">
        <f>'16thR'!R$9</f>
        <v>4</v>
      </c>
      <c r="S82" s="7">
        <f>'16thR'!S$9</f>
        <v>4</v>
      </c>
      <c r="T82" s="7">
        <f>'16thR'!T$9</f>
        <v>4</v>
      </c>
    </row>
    <row r="83" spans="1:20" ht="15.5" x14ac:dyDescent="0.35">
      <c r="B83" s="43" t="s">
        <v>34</v>
      </c>
      <c r="C83" s="7">
        <f>'17thR'!C$9</f>
        <v>0</v>
      </c>
      <c r="D83" s="7">
        <f>'17thR'!D$9</f>
        <v>0</v>
      </c>
      <c r="E83" s="7">
        <f>'17thR'!E$9</f>
        <v>0</v>
      </c>
      <c r="F83" s="7">
        <f>'17thR'!F$9</f>
        <v>0</v>
      </c>
      <c r="G83" s="7">
        <f>'17thR'!G$9</f>
        <v>0</v>
      </c>
      <c r="H83" s="7">
        <f>'17thR'!H$9</f>
        <v>0</v>
      </c>
      <c r="I83" s="7">
        <f>'17thR'!I$9</f>
        <v>0</v>
      </c>
      <c r="J83" s="7">
        <f>'17thR'!J$9</f>
        <v>0</v>
      </c>
      <c r="K83" s="7">
        <f>'17thR'!K$9</f>
        <v>0</v>
      </c>
      <c r="L83" s="7">
        <f>'17thR'!L$9</f>
        <v>0</v>
      </c>
      <c r="M83" s="7">
        <f>'17thR'!M$9</f>
        <v>0</v>
      </c>
      <c r="N83" s="7">
        <f>'17thR'!N$9</f>
        <v>0</v>
      </c>
      <c r="O83" s="7">
        <f>'17thR'!O$9</f>
        <v>0</v>
      </c>
      <c r="P83" s="7">
        <f>'17thR'!P$9</f>
        <v>0</v>
      </c>
      <c r="Q83" s="7">
        <f>'17thR'!Q$9</f>
        <v>0</v>
      </c>
      <c r="R83" s="7">
        <f>'17thR'!R$9</f>
        <v>0</v>
      </c>
      <c r="S83" s="7">
        <f>'17thR'!S$9</f>
        <v>0</v>
      </c>
      <c r="T83" s="7">
        <f>'17thR'!T$9</f>
        <v>0</v>
      </c>
    </row>
    <row r="84" spans="1:20" ht="15.5" x14ac:dyDescent="0.35">
      <c r="B84" s="43" t="s">
        <v>35</v>
      </c>
      <c r="C84" s="7">
        <f>'18thR'!C$9</f>
        <v>6</v>
      </c>
      <c r="D84" s="7">
        <f>'18thR'!D$9</f>
        <v>6</v>
      </c>
      <c r="E84" s="7">
        <f>'18thR'!E$9</f>
        <v>4</v>
      </c>
      <c r="F84" s="7">
        <f>'18thR'!F$9</f>
        <v>9</v>
      </c>
      <c r="G84" s="7">
        <f>'18thR'!G$9</f>
        <v>8</v>
      </c>
      <c r="H84" s="7">
        <f>'18thR'!H$9</f>
        <v>7</v>
      </c>
      <c r="I84" s="7">
        <f>'18thR'!I$9</f>
        <v>5</v>
      </c>
      <c r="J84" s="7">
        <f>'18thR'!J$9</f>
        <v>9</v>
      </c>
      <c r="K84" s="7">
        <f>'18thR'!K$9</f>
        <v>4</v>
      </c>
      <c r="L84" s="7">
        <f>'18thR'!L$9</f>
        <v>5</v>
      </c>
      <c r="M84" s="7">
        <f>'18thR'!M$9</f>
        <v>5</v>
      </c>
      <c r="N84" s="7">
        <f>'18thR'!N$9</f>
        <v>4</v>
      </c>
      <c r="O84" s="7">
        <f>'18thR'!O$9</f>
        <v>5</v>
      </c>
      <c r="P84" s="7">
        <f>'18thR'!P$9</f>
        <v>7</v>
      </c>
      <c r="Q84" s="7">
        <f>'18thR'!Q$9</f>
        <v>5</v>
      </c>
      <c r="R84" s="7">
        <f>'18thR'!R$9</f>
        <v>4</v>
      </c>
      <c r="S84" s="7">
        <f>'18thR'!S$9</f>
        <v>5</v>
      </c>
      <c r="T84" s="7">
        <f>'18thR'!T$9</f>
        <v>3</v>
      </c>
    </row>
    <row r="85" spans="1:20" ht="15.5" x14ac:dyDescent="0.35">
      <c r="B85" s="43" t="s">
        <v>36</v>
      </c>
      <c r="C85" s="7">
        <f>'19thR'!C$9</f>
        <v>0</v>
      </c>
      <c r="D85" s="7">
        <f>'19thR'!D$9</f>
        <v>0</v>
      </c>
      <c r="E85" s="7">
        <f>'19thR'!E$9</f>
        <v>0</v>
      </c>
      <c r="F85" s="7">
        <f>'19thR'!F$9</f>
        <v>0</v>
      </c>
      <c r="G85" s="7">
        <f>'19thR'!G$9</f>
        <v>0</v>
      </c>
      <c r="H85" s="7">
        <f>'19thR'!H$9</f>
        <v>0</v>
      </c>
      <c r="I85" s="7">
        <f>'19thR'!I$9</f>
        <v>0</v>
      </c>
      <c r="J85" s="7">
        <f>'19thR'!J$9</f>
        <v>0</v>
      </c>
      <c r="K85" s="7">
        <f>'19thR'!K$9</f>
        <v>0</v>
      </c>
      <c r="L85" s="7">
        <f>'19thR'!L$9</f>
        <v>0</v>
      </c>
      <c r="M85" s="7">
        <f>'19thR'!M$9</f>
        <v>0</v>
      </c>
      <c r="N85" s="7">
        <f>'19thR'!N$9</f>
        <v>0</v>
      </c>
      <c r="O85" s="7">
        <f>'19thR'!O$9</f>
        <v>0</v>
      </c>
      <c r="P85" s="7">
        <f>'19thR'!P$9</f>
        <v>0</v>
      </c>
      <c r="Q85" s="7">
        <f>'19thR'!Q$9</f>
        <v>0</v>
      </c>
      <c r="R85" s="7">
        <f>'19thR'!R$9</f>
        <v>0</v>
      </c>
      <c r="S85" s="7">
        <f>'19thR'!S$9</f>
        <v>0</v>
      </c>
      <c r="T85" s="7">
        <f>'19thR'!T$9</f>
        <v>0</v>
      </c>
    </row>
    <row r="86" spans="1:20" ht="15.5" x14ac:dyDescent="0.35">
      <c r="B86" s="43" t="s">
        <v>37</v>
      </c>
      <c r="C86" s="7">
        <f>'20thR'!C$9</f>
        <v>0</v>
      </c>
      <c r="D86" s="7">
        <f>'20thR'!D$9</f>
        <v>0</v>
      </c>
      <c r="E86" s="7">
        <f>'20thR'!E$9</f>
        <v>0</v>
      </c>
      <c r="F86" s="7">
        <f>'20thR'!F$9</f>
        <v>0</v>
      </c>
      <c r="G86" s="7">
        <f>'20thR'!G$9</f>
        <v>0</v>
      </c>
      <c r="H86" s="7">
        <f>'20thR'!H$9</f>
        <v>0</v>
      </c>
      <c r="I86" s="7">
        <f>'20thR'!I$9</f>
        <v>0</v>
      </c>
      <c r="J86" s="7">
        <f>'20thR'!J$9</f>
        <v>0</v>
      </c>
      <c r="K86" s="7">
        <f>'20thR'!K$9</f>
        <v>0</v>
      </c>
      <c r="L86" s="7">
        <f>'20thR'!L$9</f>
        <v>0</v>
      </c>
      <c r="M86" s="7">
        <f>'20thR'!M$9</f>
        <v>0</v>
      </c>
      <c r="N86" s="7">
        <f>'20thR'!N$9</f>
        <v>0</v>
      </c>
      <c r="O86" s="7">
        <f>'20thR'!O$9</f>
        <v>0</v>
      </c>
      <c r="P86" s="7">
        <f>'20thR'!P$9</f>
        <v>0</v>
      </c>
      <c r="Q86" s="7">
        <f>'20thR'!Q$9</f>
        <v>0</v>
      </c>
      <c r="R86" s="7">
        <f>'20thR'!R$9</f>
        <v>0</v>
      </c>
      <c r="S86" s="7">
        <f>'20thR'!S$9</f>
        <v>0</v>
      </c>
      <c r="T86" s="7">
        <f>'20thR'!T$9</f>
        <v>0</v>
      </c>
    </row>
    <row r="87" spans="1:20" ht="15.5" x14ac:dyDescent="0.35">
      <c r="B87" s="43" t="s">
        <v>38</v>
      </c>
      <c r="C87" s="7">
        <f>'21thR'!C$9</f>
        <v>0</v>
      </c>
      <c r="D87" s="7">
        <f>'21thR'!D$9</f>
        <v>0</v>
      </c>
      <c r="E87" s="7">
        <f>'21thR'!E$9</f>
        <v>0</v>
      </c>
      <c r="F87" s="7">
        <f>'21thR'!F$9</f>
        <v>0</v>
      </c>
      <c r="G87" s="7">
        <f>'21thR'!G$9</f>
        <v>0</v>
      </c>
      <c r="H87" s="7">
        <f>'21thR'!H$9</f>
        <v>0</v>
      </c>
      <c r="I87" s="7">
        <f>'21thR'!I$9</f>
        <v>0</v>
      </c>
      <c r="J87" s="7">
        <f>'21thR'!J$9</f>
        <v>0</v>
      </c>
      <c r="K87" s="7">
        <f>'21thR'!K$9</f>
        <v>0</v>
      </c>
      <c r="L87" s="7">
        <f>'21thR'!L$9</f>
        <v>0</v>
      </c>
      <c r="M87" s="7">
        <f>'21thR'!M$9</f>
        <v>0</v>
      </c>
      <c r="N87" s="7">
        <f>'21thR'!N$9</f>
        <v>0</v>
      </c>
      <c r="O87" s="7">
        <f>'21thR'!O$9</f>
        <v>0</v>
      </c>
      <c r="P87" s="7">
        <f>'21thR'!P$9</f>
        <v>0</v>
      </c>
      <c r="Q87" s="7">
        <f>'21thR'!Q$9</f>
        <v>0</v>
      </c>
      <c r="R87" s="7">
        <f>'21thR'!R$9</f>
        <v>0</v>
      </c>
      <c r="S87" s="7">
        <f>'21thR'!S$9</f>
        <v>0</v>
      </c>
      <c r="T87" s="7">
        <f>'21thR'!T$9</f>
        <v>0</v>
      </c>
    </row>
    <row r="88" spans="1:20" ht="15.5" x14ac:dyDescent="0.35">
      <c r="B88" s="43" t="s">
        <v>39</v>
      </c>
      <c r="C88" s="7">
        <f>'22thR'!C$9</f>
        <v>0</v>
      </c>
      <c r="D88" s="7">
        <f>'22thR'!D$9</f>
        <v>0</v>
      </c>
      <c r="E88" s="7">
        <f>'22thR'!E$9</f>
        <v>0</v>
      </c>
      <c r="F88" s="7">
        <f>'22thR'!F$9</f>
        <v>0</v>
      </c>
      <c r="G88" s="7">
        <f>'22thR'!G$9</f>
        <v>0</v>
      </c>
      <c r="H88" s="7">
        <f>'22thR'!H$9</f>
        <v>0</v>
      </c>
      <c r="I88" s="7">
        <f>'22thR'!I$9</f>
        <v>0</v>
      </c>
      <c r="J88" s="7">
        <f>'22thR'!J$9</f>
        <v>0</v>
      </c>
      <c r="K88" s="7">
        <f>'22thR'!K$9</f>
        <v>0</v>
      </c>
      <c r="L88" s="7">
        <f>'22thR'!L$9</f>
        <v>0</v>
      </c>
      <c r="M88" s="7">
        <f>'22thR'!M$9</f>
        <v>0</v>
      </c>
      <c r="N88" s="7">
        <f>'22thR'!N$9</f>
        <v>0</v>
      </c>
      <c r="O88" s="7">
        <f>'22thR'!O$9</f>
        <v>0</v>
      </c>
      <c r="P88" s="7">
        <f>'22thR'!P$9</f>
        <v>0</v>
      </c>
      <c r="Q88" s="7">
        <f>'22thR'!Q$9</f>
        <v>0</v>
      </c>
      <c r="R88" s="7">
        <f>'22thR'!R$9</f>
        <v>0</v>
      </c>
      <c r="S88" s="7">
        <f>'22thR'!S$9</f>
        <v>0</v>
      </c>
      <c r="T88" s="7">
        <f>'22thR'!T$9</f>
        <v>0</v>
      </c>
    </row>
    <row r="89" spans="1:20" ht="15" customHeight="1" x14ac:dyDescent="0.35">
      <c r="A89" s="17" t="s">
        <v>15</v>
      </c>
      <c r="B89" s="43" t="s">
        <v>40</v>
      </c>
      <c r="C89" s="7">
        <f>'23thR'!C$9</f>
        <v>0</v>
      </c>
      <c r="D89" s="7">
        <f>'23thR'!D$9</f>
        <v>0</v>
      </c>
      <c r="E89" s="7">
        <f>'23thR'!E$9</f>
        <v>0</v>
      </c>
      <c r="F89" s="7">
        <f>'23thR'!F$9</f>
        <v>0</v>
      </c>
      <c r="G89" s="7">
        <f>'23thR'!G$9</f>
        <v>0</v>
      </c>
      <c r="H89" s="7">
        <f>'23thR'!H$9</f>
        <v>0</v>
      </c>
      <c r="I89" s="7">
        <f>'23thR'!I$9</f>
        <v>0</v>
      </c>
      <c r="J89" s="7">
        <f>'23thR'!J$9</f>
        <v>0</v>
      </c>
      <c r="K89" s="7">
        <f>'23thR'!K$9</f>
        <v>0</v>
      </c>
      <c r="L89" s="7">
        <f>'23thR'!L$9</f>
        <v>0</v>
      </c>
      <c r="M89" s="7">
        <f>'23thR'!M$9</f>
        <v>0</v>
      </c>
      <c r="N89" s="7">
        <f>'23thR'!N$9</f>
        <v>0</v>
      </c>
      <c r="O89" s="7">
        <f>'23thR'!O$9</f>
        <v>0</v>
      </c>
      <c r="P89" s="7">
        <f>'23thR'!P$9</f>
        <v>0</v>
      </c>
      <c r="Q89" s="7">
        <f>'23thR'!Q$9</f>
        <v>0</v>
      </c>
      <c r="R89" s="7">
        <f>'23thR'!R$9</f>
        <v>0</v>
      </c>
      <c r="S89" s="7">
        <f>'23thR'!S$9</f>
        <v>0</v>
      </c>
      <c r="T89" s="7">
        <f>'23thR'!T$9</f>
        <v>0</v>
      </c>
    </row>
    <row r="90" spans="1:20" ht="15" customHeight="1" thickBot="1" x14ac:dyDescent="0.4">
      <c r="A90" s="17"/>
      <c r="B90" s="48" t="s">
        <v>41</v>
      </c>
      <c r="C90" s="47">
        <f>'24thR'!C$9</f>
        <v>0</v>
      </c>
      <c r="D90" s="47">
        <f>'24thR'!D$9</f>
        <v>0</v>
      </c>
      <c r="E90" s="47">
        <f>'24thR'!E$9</f>
        <v>0</v>
      </c>
      <c r="F90" s="47">
        <f>'24thR'!F$9</f>
        <v>0</v>
      </c>
      <c r="G90" s="47">
        <f>'24thR'!G$9</f>
        <v>0</v>
      </c>
      <c r="H90" s="47">
        <f>'24thR'!H$9</f>
        <v>0</v>
      </c>
      <c r="I90" s="47">
        <f>'24thR'!I$9</f>
        <v>0</v>
      </c>
      <c r="J90" s="47">
        <f>'24thR'!J$9</f>
        <v>0</v>
      </c>
      <c r="K90" s="47">
        <f>'24thR'!K$9</f>
        <v>0</v>
      </c>
      <c r="L90" s="47">
        <f>'24thR'!L$9</f>
        <v>0</v>
      </c>
      <c r="M90" s="47">
        <f>'24thR'!M$9</f>
        <v>0</v>
      </c>
      <c r="N90" s="47">
        <f>'24thR'!N$9</f>
        <v>0</v>
      </c>
      <c r="O90" s="47">
        <f>'24thR'!O$9</f>
        <v>0</v>
      </c>
      <c r="P90" s="47">
        <f>'24thR'!P$9</f>
        <v>0</v>
      </c>
      <c r="Q90" s="47">
        <f>'24thR'!Q$9</f>
        <v>0</v>
      </c>
      <c r="R90" s="47">
        <f>'24thR'!R$9</f>
        <v>0</v>
      </c>
      <c r="S90" s="47">
        <f>'24thR'!S$9</f>
        <v>0</v>
      </c>
      <c r="T90" s="47">
        <f>'24thR'!T$9</f>
        <v>0</v>
      </c>
    </row>
    <row r="91" spans="1:20" ht="15.5" x14ac:dyDescent="0.35">
      <c r="B91" s="38" t="s">
        <v>17</v>
      </c>
      <c r="C91" s="45">
        <f>score!H$9</f>
        <v>5</v>
      </c>
      <c r="D91" s="45">
        <f>score!I$9</f>
        <v>3</v>
      </c>
      <c r="E91" s="45">
        <f>score!J$9</f>
        <v>3</v>
      </c>
      <c r="F91" s="45">
        <f>score!K$9</f>
        <v>5</v>
      </c>
      <c r="G91" s="45">
        <f>score!L$9</f>
        <v>4</v>
      </c>
      <c r="H91" s="45">
        <f>score!M$9</f>
        <v>4</v>
      </c>
      <c r="I91" s="45">
        <f>score!N$9</f>
        <v>3</v>
      </c>
      <c r="J91" s="45">
        <f>score!O$9</f>
        <v>5</v>
      </c>
      <c r="K91" s="45">
        <f>score!P$9</f>
        <v>3</v>
      </c>
      <c r="L91" s="45">
        <f>score!Q$9</f>
        <v>4</v>
      </c>
      <c r="M91" s="45">
        <f>score!R$9</f>
        <v>3</v>
      </c>
      <c r="N91" s="45">
        <f>score!S$9</f>
        <v>3</v>
      </c>
      <c r="O91" s="45">
        <f>score!T$9</f>
        <v>5</v>
      </c>
      <c r="P91" s="45">
        <f>score!U$9</f>
        <v>4</v>
      </c>
      <c r="Q91" s="45">
        <f>score!V$9</f>
        <v>4</v>
      </c>
      <c r="R91" s="45">
        <f>score!W$9</f>
        <v>3</v>
      </c>
      <c r="S91" s="45">
        <f>score!X$9</f>
        <v>4</v>
      </c>
      <c r="T91" s="45">
        <f>score!Y$9</f>
        <v>3</v>
      </c>
    </row>
    <row r="92" spans="1:20" ht="15.5" x14ac:dyDescent="0.35">
      <c r="B92" s="39" t="s">
        <v>6</v>
      </c>
      <c r="C92" s="42">
        <v>4</v>
      </c>
      <c r="D92" s="42">
        <v>3</v>
      </c>
      <c r="E92" s="42">
        <v>3</v>
      </c>
      <c r="F92" s="42">
        <v>4</v>
      </c>
      <c r="G92" s="42">
        <v>4</v>
      </c>
      <c r="H92" s="42">
        <v>4</v>
      </c>
      <c r="I92" s="42">
        <v>3</v>
      </c>
      <c r="J92" s="42">
        <v>8</v>
      </c>
      <c r="K92" s="42">
        <v>3</v>
      </c>
      <c r="L92" s="42">
        <v>4</v>
      </c>
      <c r="M92" s="42">
        <v>3</v>
      </c>
      <c r="N92" s="42">
        <v>3</v>
      </c>
      <c r="O92" s="42">
        <v>4</v>
      </c>
      <c r="P92" s="42">
        <v>4</v>
      </c>
      <c r="Q92" s="42">
        <v>4</v>
      </c>
      <c r="R92" s="42">
        <v>3</v>
      </c>
      <c r="S92" s="42">
        <v>4</v>
      </c>
      <c r="T92" s="42">
        <v>3</v>
      </c>
    </row>
    <row r="93" spans="1:20" x14ac:dyDescent="0.3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5" x14ac:dyDescent="0.35">
      <c r="C94" s="139" t="s">
        <v>5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</row>
    <row r="95" spans="1:20" x14ac:dyDescent="0.35">
      <c r="A95" s="137">
        <v>4</v>
      </c>
      <c r="B95" s="138" t="str">
        <f>score!F10</f>
        <v>SVIT KOREN</v>
      </c>
      <c r="C95" s="109">
        <v>1</v>
      </c>
      <c r="D95" s="109">
        <v>2</v>
      </c>
      <c r="E95" s="109">
        <v>3</v>
      </c>
      <c r="F95" s="109">
        <v>4</v>
      </c>
      <c r="G95" s="109">
        <v>5</v>
      </c>
      <c r="H95" s="109">
        <v>6</v>
      </c>
      <c r="I95" s="109">
        <v>7</v>
      </c>
      <c r="J95" s="109">
        <v>8</v>
      </c>
      <c r="K95" s="109">
        <v>9</v>
      </c>
      <c r="L95" s="109">
        <v>10</v>
      </c>
      <c r="M95" s="109">
        <v>11</v>
      </c>
      <c r="N95" s="109">
        <v>12</v>
      </c>
      <c r="O95" s="109">
        <v>13</v>
      </c>
      <c r="P95" s="109">
        <v>14</v>
      </c>
      <c r="Q95" s="109">
        <v>15</v>
      </c>
      <c r="R95" s="109">
        <v>16</v>
      </c>
      <c r="S95" s="109">
        <v>17</v>
      </c>
      <c r="T95" s="109">
        <v>18</v>
      </c>
    </row>
    <row r="96" spans="1:20" x14ac:dyDescent="0.35">
      <c r="A96" s="137"/>
      <c r="B96" s="13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</row>
    <row r="97" spans="1:20" ht="15.5" x14ac:dyDescent="0.35">
      <c r="B97" s="43" t="s">
        <v>7</v>
      </c>
      <c r="C97" s="7">
        <f>'1stR'!C$10</f>
        <v>5</v>
      </c>
      <c r="D97" s="7">
        <f>'1stR'!D$10</f>
        <v>6</v>
      </c>
      <c r="E97" s="7">
        <f>'1stR'!E$10</f>
        <v>6</v>
      </c>
      <c r="F97" s="7">
        <f>'1stR'!F$10</f>
        <v>9</v>
      </c>
      <c r="G97" s="7">
        <f>'1stR'!G$10</f>
        <v>6</v>
      </c>
      <c r="H97" s="7">
        <f>'1stR'!H$10</f>
        <v>9</v>
      </c>
      <c r="I97" s="7">
        <f>'1stR'!I$10</f>
        <v>4</v>
      </c>
      <c r="J97" s="7">
        <f>'1stR'!J$10</f>
        <v>5</v>
      </c>
      <c r="K97" s="7">
        <f>'1stR'!K$10</f>
        <v>3</v>
      </c>
      <c r="L97" s="7">
        <f>'1stR'!L$10</f>
        <v>5</v>
      </c>
      <c r="M97" s="7">
        <f>'1stR'!M$10</f>
        <v>5</v>
      </c>
      <c r="N97" s="7">
        <f>'1stR'!N$10</f>
        <v>6</v>
      </c>
      <c r="O97" s="7">
        <f>'1stR'!O$10</f>
        <v>5</v>
      </c>
      <c r="P97" s="7">
        <f>'1stR'!P$10</f>
        <v>4</v>
      </c>
      <c r="Q97" s="7">
        <f>'1stR'!Q$10</f>
        <v>6</v>
      </c>
      <c r="R97" s="7">
        <f>'1stR'!R$10</f>
        <v>4</v>
      </c>
      <c r="S97" s="7">
        <f>'1stR'!S$10</f>
        <v>9</v>
      </c>
      <c r="T97" s="7">
        <f>'1stR'!T$10</f>
        <v>4</v>
      </c>
    </row>
    <row r="98" spans="1:20" ht="15.5" x14ac:dyDescent="0.35">
      <c r="B98" s="43" t="s">
        <v>8</v>
      </c>
      <c r="C98" s="7">
        <f>'2ndR'!C$10</f>
        <v>0</v>
      </c>
      <c r="D98" s="7">
        <f>'2ndR'!D$10</f>
        <v>0</v>
      </c>
      <c r="E98" s="7">
        <f>'2ndR'!E$10</f>
        <v>0</v>
      </c>
      <c r="F98" s="7">
        <f>'2ndR'!F$10</f>
        <v>0</v>
      </c>
      <c r="G98" s="7">
        <f>'2ndR'!G$10</f>
        <v>0</v>
      </c>
      <c r="H98" s="7">
        <f>'2ndR'!H$10</f>
        <v>0</v>
      </c>
      <c r="I98" s="7">
        <f>'2ndR'!I$10</f>
        <v>0</v>
      </c>
      <c r="J98" s="7">
        <f>'2ndR'!J$10</f>
        <v>0</v>
      </c>
      <c r="K98" s="7">
        <f>'2ndR'!K$10</f>
        <v>0</v>
      </c>
      <c r="L98" s="7">
        <f>'2ndR'!L$10</f>
        <v>0</v>
      </c>
      <c r="M98" s="7">
        <f>'2ndR'!M$10</f>
        <v>0</v>
      </c>
      <c r="N98" s="7">
        <f>'2ndR'!N$10</f>
        <v>0</v>
      </c>
      <c r="O98" s="7">
        <f>'2ndR'!O$10</f>
        <v>0</v>
      </c>
      <c r="P98" s="7">
        <f>'2ndR'!P$10</f>
        <v>0</v>
      </c>
      <c r="Q98" s="7">
        <f>'2ndR'!Q$10</f>
        <v>0</v>
      </c>
      <c r="R98" s="7">
        <f>'2ndR'!R$10</f>
        <v>0</v>
      </c>
      <c r="S98" s="7">
        <f>'2ndR'!S$10</f>
        <v>0</v>
      </c>
      <c r="T98" s="7">
        <f>'2ndR'!T$10</f>
        <v>0</v>
      </c>
    </row>
    <row r="99" spans="1:20" ht="15.5" x14ac:dyDescent="0.35">
      <c r="B99" s="43" t="s">
        <v>9</v>
      </c>
      <c r="C99" s="7">
        <f>'3rdR'!C$10</f>
        <v>6</v>
      </c>
      <c r="D99" s="7">
        <f>'3rdR'!D$10</f>
        <v>9</v>
      </c>
      <c r="E99" s="7">
        <f>'3rdR'!E$10</f>
        <v>5</v>
      </c>
      <c r="F99" s="7">
        <f>'3rdR'!F$10</f>
        <v>5</v>
      </c>
      <c r="G99" s="7">
        <f>'3rdR'!G$10</f>
        <v>5</v>
      </c>
      <c r="H99" s="7">
        <f>'3rdR'!H$10</f>
        <v>6</v>
      </c>
      <c r="I99" s="7">
        <f>'3rdR'!I$10</f>
        <v>4</v>
      </c>
      <c r="J99" s="7">
        <f>'3rdR'!J$10</f>
        <v>9</v>
      </c>
      <c r="K99" s="7">
        <f>'3rdR'!K$10</f>
        <v>6</v>
      </c>
      <c r="L99" s="7">
        <f>'3rdR'!L$10</f>
        <v>5</v>
      </c>
      <c r="M99" s="7">
        <f>'3rdR'!M$10</f>
        <v>6</v>
      </c>
      <c r="N99" s="7">
        <f>'3rdR'!N$10</f>
        <v>4</v>
      </c>
      <c r="O99" s="7">
        <f>'3rdR'!O$10</f>
        <v>9</v>
      </c>
      <c r="P99" s="7">
        <f>'3rdR'!P$10</f>
        <v>5</v>
      </c>
      <c r="Q99" s="7">
        <f>'3rdR'!Q$10</f>
        <v>4</v>
      </c>
      <c r="R99" s="7">
        <f>'3rdR'!R$10</f>
        <v>4</v>
      </c>
      <c r="S99" s="7">
        <f>'3rdR'!S$10</f>
        <v>9</v>
      </c>
      <c r="T99" s="7">
        <f>'3rdR'!T$10</f>
        <v>4</v>
      </c>
    </row>
    <row r="100" spans="1:20" ht="15.5" x14ac:dyDescent="0.35">
      <c r="B100" s="43" t="s">
        <v>10</v>
      </c>
      <c r="C100" s="7">
        <f>'4thR'!C$10</f>
        <v>0</v>
      </c>
      <c r="D100" s="7">
        <f>'4thR'!D$10</f>
        <v>0</v>
      </c>
      <c r="E100" s="7">
        <f>'4thR'!E$10</f>
        <v>0</v>
      </c>
      <c r="F100" s="7">
        <f>'4thR'!F$10</f>
        <v>0</v>
      </c>
      <c r="G100" s="7">
        <f>'4thR'!G$10</f>
        <v>0</v>
      </c>
      <c r="H100" s="7">
        <f>'4thR'!H$10</f>
        <v>0</v>
      </c>
      <c r="I100" s="7">
        <f>'4thR'!I$10</f>
        <v>0</v>
      </c>
      <c r="J100" s="7">
        <f>'4thR'!J$10</f>
        <v>0</v>
      </c>
      <c r="K100" s="7">
        <f>'4thR'!K$10</f>
        <v>0</v>
      </c>
      <c r="L100" s="7">
        <f>'4thR'!L$10</f>
        <v>0</v>
      </c>
      <c r="M100" s="7">
        <f>'4thR'!M$10</f>
        <v>0</v>
      </c>
      <c r="N100" s="7">
        <f>'4thR'!N$10</f>
        <v>0</v>
      </c>
      <c r="O100" s="7">
        <f>'4thR'!O$10</f>
        <v>0</v>
      </c>
      <c r="P100" s="7">
        <f>'4thR'!P$10</f>
        <v>0</v>
      </c>
      <c r="Q100" s="7">
        <f>'4thR'!Q$10</f>
        <v>0</v>
      </c>
      <c r="R100" s="7">
        <f>'4thR'!R$10</f>
        <v>0</v>
      </c>
      <c r="S100" s="7">
        <f>'4thR'!S$10</f>
        <v>0</v>
      </c>
      <c r="T100" s="7">
        <f>'4thR'!T$10</f>
        <v>0</v>
      </c>
    </row>
    <row r="101" spans="1:20" ht="15.5" x14ac:dyDescent="0.35">
      <c r="B101" s="43" t="s">
        <v>11</v>
      </c>
      <c r="C101" s="7">
        <f>'5thR'!C$10</f>
        <v>6</v>
      </c>
      <c r="D101" s="7">
        <f>'5thR'!D$10</f>
        <v>4</v>
      </c>
      <c r="E101" s="7">
        <f>'5thR'!E$10</f>
        <v>3</v>
      </c>
      <c r="F101" s="7">
        <f>'5thR'!F$10</f>
        <v>9</v>
      </c>
      <c r="G101" s="7">
        <f>'5thR'!G$10</f>
        <v>4</v>
      </c>
      <c r="H101" s="7">
        <f>'5thR'!H$10</f>
        <v>5</v>
      </c>
      <c r="I101" s="7">
        <f>'5thR'!I$10</f>
        <v>9</v>
      </c>
      <c r="J101" s="7">
        <f>'5thR'!J$10</f>
        <v>9</v>
      </c>
      <c r="K101" s="7">
        <f>'5thR'!K$10</f>
        <v>4</v>
      </c>
      <c r="L101" s="7">
        <f>'5thR'!L$10</f>
        <v>6</v>
      </c>
      <c r="M101" s="7">
        <f>'5thR'!M$10</f>
        <v>5</v>
      </c>
      <c r="N101" s="7">
        <f>'5thR'!N$10</f>
        <v>3</v>
      </c>
      <c r="O101" s="7">
        <f>'5thR'!O$10</f>
        <v>5</v>
      </c>
      <c r="P101" s="7">
        <f>'5thR'!P$10</f>
        <v>5</v>
      </c>
      <c r="Q101" s="7">
        <f>'5thR'!Q$10</f>
        <v>5</v>
      </c>
      <c r="R101" s="7">
        <f>'5thR'!R$10</f>
        <v>5</v>
      </c>
      <c r="S101" s="7">
        <f>'5thR'!S$10</f>
        <v>9</v>
      </c>
      <c r="T101" s="7">
        <f>'5thR'!T$10</f>
        <v>5</v>
      </c>
    </row>
    <row r="102" spans="1:20" ht="15.5" x14ac:dyDescent="0.35">
      <c r="B102" s="43" t="s">
        <v>12</v>
      </c>
      <c r="C102" s="7">
        <f>'6thR'!C$10</f>
        <v>0</v>
      </c>
      <c r="D102" s="7">
        <f>'6thR'!D$10</f>
        <v>0</v>
      </c>
      <c r="E102" s="7">
        <f>'6thR'!E$10</f>
        <v>0</v>
      </c>
      <c r="F102" s="7">
        <f>'6thR'!F$10</f>
        <v>0</v>
      </c>
      <c r="G102" s="7">
        <f>'6thR'!G$10</f>
        <v>0</v>
      </c>
      <c r="H102" s="7">
        <f>'6thR'!H$10</f>
        <v>0</v>
      </c>
      <c r="I102" s="7">
        <f>'6thR'!I$10</f>
        <v>0</v>
      </c>
      <c r="J102" s="7">
        <f>'6thR'!J$10</f>
        <v>0</v>
      </c>
      <c r="K102" s="7">
        <f>'6thR'!K$10</f>
        <v>0</v>
      </c>
      <c r="L102" s="7">
        <f>'6thR'!L$10</f>
        <v>0</v>
      </c>
      <c r="M102" s="7">
        <f>'6thR'!M$10</f>
        <v>0</v>
      </c>
      <c r="N102" s="7">
        <f>'6thR'!N$10</f>
        <v>0</v>
      </c>
      <c r="O102" s="7">
        <f>'6thR'!O$10</f>
        <v>0</v>
      </c>
      <c r="P102" s="7">
        <f>'6thR'!P$10</f>
        <v>0</v>
      </c>
      <c r="Q102" s="7">
        <f>'6thR'!Q$10</f>
        <v>0</v>
      </c>
      <c r="R102" s="7">
        <f>'6thR'!R$10</f>
        <v>0</v>
      </c>
      <c r="S102" s="7">
        <f>'6thR'!S$10</f>
        <v>0</v>
      </c>
      <c r="T102" s="7">
        <f>'6thR'!T$10</f>
        <v>0</v>
      </c>
    </row>
    <row r="103" spans="1:20" ht="15" customHeight="1" x14ac:dyDescent="0.35">
      <c r="A103" s="17" t="s">
        <v>15</v>
      </c>
      <c r="B103" s="43" t="s">
        <v>13</v>
      </c>
      <c r="C103" s="7">
        <f>'7thR'!C$10</f>
        <v>6</v>
      </c>
      <c r="D103" s="7">
        <f>'7thR'!D$10</f>
        <v>4</v>
      </c>
      <c r="E103" s="7">
        <f>'7thR'!E$10</f>
        <v>5</v>
      </c>
      <c r="F103" s="7">
        <f>'7thR'!F$10</f>
        <v>5</v>
      </c>
      <c r="G103" s="7">
        <f>'7thR'!G$10</f>
        <v>6</v>
      </c>
      <c r="H103" s="7">
        <f>'7thR'!H$10</f>
        <v>9</v>
      </c>
      <c r="I103" s="7">
        <f>'7thR'!I$10</f>
        <v>4</v>
      </c>
      <c r="J103" s="7">
        <f>'7thR'!J$10</f>
        <v>9</v>
      </c>
      <c r="K103" s="7">
        <f>'7thR'!K$10</f>
        <v>3</v>
      </c>
      <c r="L103" s="7">
        <f>'7thR'!L$10</f>
        <v>5</v>
      </c>
      <c r="M103" s="7">
        <f>'7thR'!M$10</f>
        <v>4</v>
      </c>
      <c r="N103" s="7">
        <f>'7thR'!N$10</f>
        <v>3</v>
      </c>
      <c r="O103" s="7">
        <f>'7thR'!O$10</f>
        <v>4</v>
      </c>
      <c r="P103" s="7">
        <f>'7thR'!P$10</f>
        <v>5</v>
      </c>
      <c r="Q103" s="7">
        <f>'7thR'!Q$10</f>
        <v>6</v>
      </c>
      <c r="R103" s="7">
        <f>'7thR'!R$10</f>
        <v>3</v>
      </c>
      <c r="S103" s="7">
        <f>'7thR'!S$10</f>
        <v>5</v>
      </c>
      <c r="T103" s="7">
        <f>'7thR'!T$10</f>
        <v>5</v>
      </c>
    </row>
    <row r="104" spans="1:20" ht="15" customHeight="1" x14ac:dyDescent="0.35">
      <c r="A104" s="17"/>
      <c r="B104" s="43" t="s">
        <v>14</v>
      </c>
      <c r="C104" s="7">
        <f>'8thR'!C$10</f>
        <v>5</v>
      </c>
      <c r="D104" s="7">
        <f>'8thR'!D$10</f>
        <v>5</v>
      </c>
      <c r="E104" s="7">
        <f>'8thR'!E$10</f>
        <v>6</v>
      </c>
      <c r="F104" s="7">
        <f>'8thR'!F$10</f>
        <v>5</v>
      </c>
      <c r="G104" s="7">
        <f>'8thR'!G$10</f>
        <v>6</v>
      </c>
      <c r="H104" s="7">
        <f>'8thR'!H$10</f>
        <v>6</v>
      </c>
      <c r="I104" s="7">
        <f>'8thR'!I$10</f>
        <v>4</v>
      </c>
      <c r="J104" s="7">
        <f>'8thR'!J$10</f>
        <v>6</v>
      </c>
      <c r="K104" s="7">
        <f>'8thR'!K$10</f>
        <v>4</v>
      </c>
      <c r="L104" s="7">
        <f>'8thR'!L$10</f>
        <v>5</v>
      </c>
      <c r="M104" s="7">
        <f>'8thR'!M$10</f>
        <v>5</v>
      </c>
      <c r="N104" s="7">
        <f>'8thR'!N$10</f>
        <v>4</v>
      </c>
      <c r="O104" s="7">
        <f>'8thR'!O$10</f>
        <v>6</v>
      </c>
      <c r="P104" s="7">
        <f>'8thR'!P$10</f>
        <v>6</v>
      </c>
      <c r="Q104" s="7">
        <f>'8thR'!Q$10</f>
        <v>3</v>
      </c>
      <c r="R104" s="7">
        <f>'8thR'!R$10</f>
        <v>6</v>
      </c>
      <c r="S104" s="7">
        <f>'8thR'!S$10</f>
        <v>8</v>
      </c>
      <c r="T104" s="7">
        <f>'8thR'!T$10</f>
        <v>3</v>
      </c>
    </row>
    <row r="105" spans="1:20" ht="15.5" x14ac:dyDescent="0.35">
      <c r="B105" s="43" t="s">
        <v>26</v>
      </c>
      <c r="C105" s="7">
        <f>'9thR'!C$10</f>
        <v>0</v>
      </c>
      <c r="D105" s="7">
        <f>'9thR'!D$10</f>
        <v>0</v>
      </c>
      <c r="E105" s="7">
        <f>'9thR'!E$10</f>
        <v>0</v>
      </c>
      <c r="F105" s="7">
        <f>'9thR'!F$10</f>
        <v>0</v>
      </c>
      <c r="G105" s="7">
        <f>'9thR'!G$10</f>
        <v>0</v>
      </c>
      <c r="H105" s="7">
        <f>'9thR'!H$10</f>
        <v>0</v>
      </c>
      <c r="I105" s="7">
        <f>'9thR'!I$10</f>
        <v>0</v>
      </c>
      <c r="J105" s="7">
        <f>'9thR'!J$10</f>
        <v>0</v>
      </c>
      <c r="K105" s="7">
        <f>'9thR'!K$10</f>
        <v>0</v>
      </c>
      <c r="L105" s="7">
        <f>'9thR'!L$10</f>
        <v>0</v>
      </c>
      <c r="M105" s="7">
        <f>'9thR'!M$10</f>
        <v>0</v>
      </c>
      <c r="N105" s="7">
        <f>'9thR'!N$10</f>
        <v>0</v>
      </c>
      <c r="O105" s="7">
        <f>'9thR'!O$10</f>
        <v>0</v>
      </c>
      <c r="P105" s="7">
        <f>'9thR'!P$10</f>
        <v>0</v>
      </c>
      <c r="Q105" s="7">
        <f>'9thR'!Q$10</f>
        <v>0</v>
      </c>
      <c r="R105" s="7">
        <f>'9thR'!R$10</f>
        <v>0</v>
      </c>
      <c r="S105" s="7">
        <f>'9thR'!S$10</f>
        <v>0</v>
      </c>
      <c r="T105" s="7">
        <f>'9thR'!T$10</f>
        <v>0</v>
      </c>
    </row>
    <row r="106" spans="1:20" ht="15.5" x14ac:dyDescent="0.35">
      <c r="B106" s="43" t="s">
        <v>27</v>
      </c>
      <c r="C106" s="7">
        <f>'10thR'!C$10</f>
        <v>5</v>
      </c>
      <c r="D106" s="7">
        <f>'10thR'!D$10</f>
        <v>3</v>
      </c>
      <c r="E106" s="7">
        <f>'10thR'!E$10</f>
        <v>9</v>
      </c>
      <c r="F106" s="7">
        <f>'10thR'!F$10</f>
        <v>6</v>
      </c>
      <c r="G106" s="7">
        <f>'10thR'!G$10</f>
        <v>4</v>
      </c>
      <c r="H106" s="7">
        <f>'10thR'!H$10</f>
        <v>9</v>
      </c>
      <c r="I106" s="7">
        <f>'10thR'!I$10</f>
        <v>6</v>
      </c>
      <c r="J106" s="7">
        <f>'10thR'!J$10</f>
        <v>6</v>
      </c>
      <c r="K106" s="7">
        <f>'10thR'!K$10</f>
        <v>5</v>
      </c>
      <c r="L106" s="7">
        <f>'10thR'!L$10</f>
        <v>9</v>
      </c>
      <c r="M106" s="7">
        <f>'10thR'!M$10</f>
        <v>4</v>
      </c>
      <c r="N106" s="7">
        <f>'10thR'!N$10</f>
        <v>4</v>
      </c>
      <c r="O106" s="7">
        <f>'10thR'!O$10</f>
        <v>3</v>
      </c>
      <c r="P106" s="7">
        <f>'10thR'!P$10</f>
        <v>9</v>
      </c>
      <c r="Q106" s="7">
        <f>'10thR'!Q$10</f>
        <v>9</v>
      </c>
      <c r="R106" s="7">
        <f>'10thR'!R$10</f>
        <v>3</v>
      </c>
      <c r="S106" s="7">
        <f>'10thR'!S$10</f>
        <v>6</v>
      </c>
      <c r="T106" s="7">
        <f>'10thR'!T$10</f>
        <v>5</v>
      </c>
    </row>
    <row r="107" spans="1:20" ht="15.5" x14ac:dyDescent="0.35">
      <c r="B107" s="43" t="s">
        <v>28</v>
      </c>
      <c r="C107" s="7">
        <f>'11thR'!C$10</f>
        <v>0</v>
      </c>
      <c r="D107" s="7">
        <f>'11thR'!D$10</f>
        <v>0</v>
      </c>
      <c r="E107" s="7">
        <f>'11thR'!E$10</f>
        <v>0</v>
      </c>
      <c r="F107" s="7">
        <f>'11thR'!F$10</f>
        <v>0</v>
      </c>
      <c r="G107" s="7">
        <f>'11thR'!G$10</f>
        <v>0</v>
      </c>
      <c r="H107" s="7">
        <f>'11thR'!H$10</f>
        <v>0</v>
      </c>
      <c r="I107" s="7">
        <f>'11thR'!I$10</f>
        <v>0</v>
      </c>
      <c r="J107" s="7">
        <f>'11thR'!J$10</f>
        <v>0</v>
      </c>
      <c r="K107" s="7">
        <f>'11thR'!K$10</f>
        <v>0</v>
      </c>
      <c r="L107" s="7">
        <f>'11thR'!L$10</f>
        <v>0</v>
      </c>
      <c r="M107" s="7">
        <f>'11thR'!M$10</f>
        <v>0</v>
      </c>
      <c r="N107" s="7">
        <f>'11thR'!N$10</f>
        <v>0</v>
      </c>
      <c r="O107" s="7">
        <f>'11thR'!O$10</f>
        <v>0</v>
      </c>
      <c r="P107" s="7">
        <f>'11thR'!P$10</f>
        <v>0</v>
      </c>
      <c r="Q107" s="7">
        <f>'11thR'!Q$10</f>
        <v>0</v>
      </c>
      <c r="R107" s="7">
        <f>'11thR'!R$10</f>
        <v>0</v>
      </c>
      <c r="S107" s="7">
        <f>'11thR'!S$10</f>
        <v>0</v>
      </c>
      <c r="T107" s="7">
        <f>'11thR'!T$10</f>
        <v>0</v>
      </c>
    </row>
    <row r="108" spans="1:20" ht="15.5" x14ac:dyDescent="0.35">
      <c r="B108" s="43" t="s">
        <v>29</v>
      </c>
      <c r="C108" s="7">
        <f>'12thR'!C$10</f>
        <v>0</v>
      </c>
      <c r="D108" s="7">
        <f>'12thR'!D$10</f>
        <v>0</v>
      </c>
      <c r="E108" s="7">
        <f>'12thR'!E$10</f>
        <v>0</v>
      </c>
      <c r="F108" s="7">
        <f>'12thR'!F$10</f>
        <v>0</v>
      </c>
      <c r="G108" s="7">
        <f>'12thR'!G$10</f>
        <v>0</v>
      </c>
      <c r="H108" s="7">
        <f>'12thR'!H$10</f>
        <v>0</v>
      </c>
      <c r="I108" s="7">
        <f>'12thR'!I$10</f>
        <v>0</v>
      </c>
      <c r="J108" s="7">
        <f>'12thR'!J$10</f>
        <v>0</v>
      </c>
      <c r="K108" s="7">
        <f>'12thR'!K$10</f>
        <v>0</v>
      </c>
      <c r="L108" s="7">
        <f>'12thR'!L$10</f>
        <v>0</v>
      </c>
      <c r="M108" s="7">
        <f>'12thR'!M$10</f>
        <v>0</v>
      </c>
      <c r="N108" s="7">
        <f>'12thR'!N$10</f>
        <v>0</v>
      </c>
      <c r="O108" s="7">
        <f>'12thR'!O$10</f>
        <v>0</v>
      </c>
      <c r="P108" s="7">
        <f>'12thR'!P$10</f>
        <v>0</v>
      </c>
      <c r="Q108" s="7">
        <f>'12thR'!Q$10</f>
        <v>0</v>
      </c>
      <c r="R108" s="7">
        <f>'12thR'!R$10</f>
        <v>0</v>
      </c>
      <c r="S108" s="7">
        <f>'12thR'!S$10</f>
        <v>0</v>
      </c>
      <c r="T108" s="7">
        <f>'12thR'!T$10</f>
        <v>0</v>
      </c>
    </row>
    <row r="109" spans="1:20" ht="15.5" x14ac:dyDescent="0.35">
      <c r="B109" s="43" t="s">
        <v>30</v>
      </c>
      <c r="C109" s="7">
        <f>'13thR'!C$10</f>
        <v>0</v>
      </c>
      <c r="D109" s="7">
        <f>'13thR'!D$10</f>
        <v>0</v>
      </c>
      <c r="E109" s="7">
        <f>'13thR'!E$10</f>
        <v>0</v>
      </c>
      <c r="F109" s="7">
        <f>'13thR'!F$10</f>
        <v>0</v>
      </c>
      <c r="G109" s="7">
        <f>'13thR'!G$10</f>
        <v>0</v>
      </c>
      <c r="H109" s="7">
        <f>'13thR'!H$10</f>
        <v>0</v>
      </c>
      <c r="I109" s="7">
        <f>'13thR'!I$10</f>
        <v>0</v>
      </c>
      <c r="J109" s="7">
        <f>'13thR'!J$10</f>
        <v>0</v>
      </c>
      <c r="K109" s="7">
        <f>'13thR'!K$10</f>
        <v>0</v>
      </c>
      <c r="L109" s="7">
        <f>'13thR'!L$10</f>
        <v>0</v>
      </c>
      <c r="M109" s="7">
        <f>'13thR'!M$10</f>
        <v>0</v>
      </c>
      <c r="N109" s="7">
        <f>'13thR'!N$10</f>
        <v>0</v>
      </c>
      <c r="O109" s="7">
        <f>'13thR'!O$10</f>
        <v>0</v>
      </c>
      <c r="P109" s="7">
        <f>'13thR'!P$10</f>
        <v>0</v>
      </c>
      <c r="Q109" s="7">
        <f>'13thR'!Q$10</f>
        <v>0</v>
      </c>
      <c r="R109" s="7">
        <f>'13thR'!R$10</f>
        <v>0</v>
      </c>
      <c r="S109" s="7">
        <f>'13thR'!S$10</f>
        <v>0</v>
      </c>
      <c r="T109" s="7">
        <f>'13thR'!T$10</f>
        <v>0</v>
      </c>
    </row>
    <row r="110" spans="1:20" ht="15.5" x14ac:dyDescent="0.35">
      <c r="B110" s="43" t="s">
        <v>31</v>
      </c>
      <c r="C110" s="7">
        <f>'14thR'!C$10</f>
        <v>0</v>
      </c>
      <c r="D110" s="7">
        <f>'14thR'!D$10</f>
        <v>0</v>
      </c>
      <c r="E110" s="7">
        <f>'14thR'!E$10</f>
        <v>0</v>
      </c>
      <c r="F110" s="7">
        <f>'14thR'!F$10</f>
        <v>0</v>
      </c>
      <c r="G110" s="7">
        <f>'14thR'!G$10</f>
        <v>0</v>
      </c>
      <c r="H110" s="7">
        <f>'14thR'!H$10</f>
        <v>0</v>
      </c>
      <c r="I110" s="7">
        <f>'14thR'!I$10</f>
        <v>0</v>
      </c>
      <c r="J110" s="7">
        <f>'14thR'!J$10</f>
        <v>0</v>
      </c>
      <c r="K110" s="7">
        <f>'14thR'!K$10</f>
        <v>0</v>
      </c>
      <c r="L110" s="7">
        <f>'14thR'!L$10</f>
        <v>0</v>
      </c>
      <c r="M110" s="7">
        <f>'14thR'!M$10</f>
        <v>0</v>
      </c>
      <c r="N110" s="7">
        <f>'14thR'!N$10</f>
        <v>0</v>
      </c>
      <c r="O110" s="7">
        <f>'14thR'!O$10</f>
        <v>0</v>
      </c>
      <c r="P110" s="7">
        <f>'14thR'!P$10</f>
        <v>0</v>
      </c>
      <c r="Q110" s="7">
        <f>'14thR'!Q$10</f>
        <v>0</v>
      </c>
      <c r="R110" s="7">
        <f>'14thR'!R$10</f>
        <v>0</v>
      </c>
      <c r="S110" s="7">
        <f>'14thR'!S$10</f>
        <v>0</v>
      </c>
      <c r="T110" s="7">
        <f>'14thR'!T$10</f>
        <v>0</v>
      </c>
    </row>
    <row r="111" spans="1:20" ht="15.5" x14ac:dyDescent="0.35">
      <c r="B111" s="43" t="s">
        <v>32</v>
      </c>
      <c r="C111" s="7">
        <f>'15thR'!C$10</f>
        <v>0</v>
      </c>
      <c r="D111" s="7">
        <f>'15thR'!D$10</f>
        <v>0</v>
      </c>
      <c r="E111" s="7">
        <f>'15thR'!E$10</f>
        <v>0</v>
      </c>
      <c r="F111" s="7">
        <f>'15thR'!F$10</f>
        <v>0</v>
      </c>
      <c r="G111" s="7">
        <f>'15thR'!G$10</f>
        <v>0</v>
      </c>
      <c r="H111" s="7">
        <f>'15thR'!H$10</f>
        <v>0</v>
      </c>
      <c r="I111" s="7">
        <f>'15thR'!I$10</f>
        <v>0</v>
      </c>
      <c r="J111" s="7">
        <f>'15thR'!J$10</f>
        <v>0</v>
      </c>
      <c r="K111" s="7">
        <f>'15thR'!K$10</f>
        <v>0</v>
      </c>
      <c r="L111" s="7">
        <f>'15thR'!L$10</f>
        <v>0</v>
      </c>
      <c r="M111" s="7">
        <f>'15thR'!M$10</f>
        <v>0</v>
      </c>
      <c r="N111" s="7">
        <f>'15thR'!N$10</f>
        <v>0</v>
      </c>
      <c r="O111" s="7">
        <f>'15thR'!O$10</f>
        <v>0</v>
      </c>
      <c r="P111" s="7">
        <f>'15thR'!P$10</f>
        <v>0</v>
      </c>
      <c r="Q111" s="7">
        <f>'15thR'!Q$10</f>
        <v>0</v>
      </c>
      <c r="R111" s="7">
        <f>'15thR'!R$10</f>
        <v>0</v>
      </c>
      <c r="S111" s="7">
        <f>'15thR'!S$10</f>
        <v>0</v>
      </c>
      <c r="T111" s="7">
        <f>'15thR'!T$10</f>
        <v>0</v>
      </c>
    </row>
    <row r="112" spans="1:20" ht="15.5" x14ac:dyDescent="0.35">
      <c r="B112" s="43" t="s">
        <v>33</v>
      </c>
      <c r="C112" s="7">
        <f>'16thR'!C$10</f>
        <v>0</v>
      </c>
      <c r="D112" s="7">
        <f>'16thR'!D$10</f>
        <v>0</v>
      </c>
      <c r="E112" s="7">
        <f>'16thR'!E$10</f>
        <v>0</v>
      </c>
      <c r="F112" s="7">
        <f>'16thR'!F$10</f>
        <v>0</v>
      </c>
      <c r="G112" s="7">
        <f>'16thR'!G$10</f>
        <v>0</v>
      </c>
      <c r="H112" s="7">
        <f>'16thR'!H$10</f>
        <v>0</v>
      </c>
      <c r="I112" s="7">
        <f>'16thR'!I$10</f>
        <v>0</v>
      </c>
      <c r="J112" s="7">
        <f>'16thR'!J$10</f>
        <v>0</v>
      </c>
      <c r="K112" s="7">
        <f>'16thR'!K$10</f>
        <v>0</v>
      </c>
      <c r="L112" s="7">
        <f>'16thR'!L$10</f>
        <v>0</v>
      </c>
      <c r="M112" s="7">
        <f>'16thR'!M$10</f>
        <v>0</v>
      </c>
      <c r="N112" s="7">
        <f>'16thR'!N$10</f>
        <v>0</v>
      </c>
      <c r="O112" s="7">
        <f>'16thR'!O$10</f>
        <v>0</v>
      </c>
      <c r="P112" s="7">
        <f>'16thR'!P$10</f>
        <v>0</v>
      </c>
      <c r="Q112" s="7">
        <f>'16thR'!Q$10</f>
        <v>0</v>
      </c>
      <c r="R112" s="7">
        <f>'16thR'!R$10</f>
        <v>0</v>
      </c>
      <c r="S112" s="7">
        <f>'16thR'!S$10</f>
        <v>0</v>
      </c>
      <c r="T112" s="7">
        <f>'16thR'!T$10</f>
        <v>0</v>
      </c>
    </row>
    <row r="113" spans="1:20" ht="15.5" x14ac:dyDescent="0.35">
      <c r="B113" s="43" t="s">
        <v>34</v>
      </c>
      <c r="C113" s="7">
        <f>'17thR'!C$10</f>
        <v>0</v>
      </c>
      <c r="D113" s="7">
        <f>'17thR'!D$10</f>
        <v>0</v>
      </c>
      <c r="E113" s="7">
        <f>'17thR'!E$10</f>
        <v>0</v>
      </c>
      <c r="F113" s="7">
        <f>'17thR'!F$10</f>
        <v>0</v>
      </c>
      <c r="G113" s="7">
        <f>'17thR'!G$10</f>
        <v>0</v>
      </c>
      <c r="H113" s="7">
        <f>'17thR'!H$10</f>
        <v>0</v>
      </c>
      <c r="I113" s="7">
        <f>'17thR'!I$10</f>
        <v>0</v>
      </c>
      <c r="J113" s="7">
        <f>'17thR'!J$10</f>
        <v>0</v>
      </c>
      <c r="K113" s="7">
        <f>'17thR'!K$10</f>
        <v>0</v>
      </c>
      <c r="L113" s="7">
        <f>'17thR'!L$10</f>
        <v>0</v>
      </c>
      <c r="M113" s="7">
        <f>'17thR'!M$10</f>
        <v>0</v>
      </c>
      <c r="N113" s="7">
        <f>'17thR'!N$10</f>
        <v>0</v>
      </c>
      <c r="O113" s="7">
        <f>'17thR'!O$10</f>
        <v>0</v>
      </c>
      <c r="P113" s="7">
        <f>'17thR'!P$10</f>
        <v>0</v>
      </c>
      <c r="Q113" s="7">
        <f>'17thR'!Q$10</f>
        <v>0</v>
      </c>
      <c r="R113" s="7">
        <f>'17thR'!R$10</f>
        <v>0</v>
      </c>
      <c r="S113" s="7">
        <f>'17thR'!S$10</f>
        <v>0</v>
      </c>
      <c r="T113" s="7">
        <f>'17thR'!T$10</f>
        <v>0</v>
      </c>
    </row>
    <row r="114" spans="1:20" ht="15.5" x14ac:dyDescent="0.35">
      <c r="B114" s="43" t="s">
        <v>35</v>
      </c>
      <c r="C114" s="7">
        <f>'18thR'!C$10</f>
        <v>0</v>
      </c>
      <c r="D114" s="7">
        <f>'18thR'!D$10</f>
        <v>0</v>
      </c>
      <c r="E114" s="7">
        <f>'18thR'!E$10</f>
        <v>0</v>
      </c>
      <c r="F114" s="7">
        <f>'18thR'!F$10</f>
        <v>0</v>
      </c>
      <c r="G114" s="7">
        <f>'18thR'!G$10</f>
        <v>0</v>
      </c>
      <c r="H114" s="7">
        <f>'18thR'!H$10</f>
        <v>0</v>
      </c>
      <c r="I114" s="7">
        <f>'18thR'!I$10</f>
        <v>0</v>
      </c>
      <c r="J114" s="7">
        <f>'18thR'!J$10</f>
        <v>0</v>
      </c>
      <c r="K114" s="7">
        <f>'18thR'!K$10</f>
        <v>0</v>
      </c>
      <c r="L114" s="7">
        <f>'18thR'!L$10</f>
        <v>0</v>
      </c>
      <c r="M114" s="7">
        <f>'18thR'!M$10</f>
        <v>0</v>
      </c>
      <c r="N114" s="7">
        <f>'18thR'!N$10</f>
        <v>0</v>
      </c>
      <c r="O114" s="7">
        <f>'18thR'!O$10</f>
        <v>0</v>
      </c>
      <c r="P114" s="7">
        <f>'18thR'!P$10</f>
        <v>0</v>
      </c>
      <c r="Q114" s="7">
        <f>'18thR'!Q$10</f>
        <v>0</v>
      </c>
      <c r="R114" s="7">
        <f>'18thR'!R$10</f>
        <v>0</v>
      </c>
      <c r="S114" s="7">
        <f>'18thR'!S$10</f>
        <v>0</v>
      </c>
      <c r="T114" s="7">
        <f>'18thR'!T$10</f>
        <v>0</v>
      </c>
    </row>
    <row r="115" spans="1:20" ht="15.5" x14ac:dyDescent="0.35">
      <c r="B115" s="43" t="s">
        <v>36</v>
      </c>
      <c r="C115" s="7">
        <f>'19thR'!C$10</f>
        <v>0</v>
      </c>
      <c r="D115" s="7">
        <f>'19thR'!D$10</f>
        <v>0</v>
      </c>
      <c r="E115" s="7">
        <f>'19thR'!E$10</f>
        <v>0</v>
      </c>
      <c r="F115" s="7">
        <f>'19thR'!F$10</f>
        <v>0</v>
      </c>
      <c r="G115" s="7">
        <f>'19thR'!G$10</f>
        <v>0</v>
      </c>
      <c r="H115" s="7">
        <f>'19thR'!H$10</f>
        <v>0</v>
      </c>
      <c r="I115" s="7">
        <f>'19thR'!I$10</f>
        <v>0</v>
      </c>
      <c r="J115" s="7">
        <f>'19thR'!J$10</f>
        <v>0</v>
      </c>
      <c r="K115" s="7">
        <f>'19thR'!K$10</f>
        <v>0</v>
      </c>
      <c r="L115" s="7">
        <f>'19thR'!L$10</f>
        <v>0</v>
      </c>
      <c r="M115" s="7">
        <f>'19thR'!M$10</f>
        <v>0</v>
      </c>
      <c r="N115" s="7">
        <f>'19thR'!N$10</f>
        <v>0</v>
      </c>
      <c r="O115" s="7">
        <f>'19thR'!O$10</f>
        <v>0</v>
      </c>
      <c r="P115" s="7">
        <f>'19thR'!P$10</f>
        <v>0</v>
      </c>
      <c r="Q115" s="7">
        <f>'19thR'!Q$10</f>
        <v>0</v>
      </c>
      <c r="R115" s="7">
        <f>'19thR'!R$10</f>
        <v>0</v>
      </c>
      <c r="S115" s="7">
        <f>'19thR'!S$10</f>
        <v>0</v>
      </c>
      <c r="T115" s="7">
        <f>'19thR'!T$10</f>
        <v>0</v>
      </c>
    </row>
    <row r="116" spans="1:20" ht="15.5" x14ac:dyDescent="0.35">
      <c r="B116" s="43" t="s">
        <v>37</v>
      </c>
      <c r="C116" s="7">
        <f>'20thR'!C$10</f>
        <v>0</v>
      </c>
      <c r="D116" s="7">
        <f>'20thR'!D$10</f>
        <v>0</v>
      </c>
      <c r="E116" s="7">
        <f>'20thR'!E$10</f>
        <v>0</v>
      </c>
      <c r="F116" s="7">
        <f>'20thR'!F$10</f>
        <v>0</v>
      </c>
      <c r="G116" s="7">
        <f>'20thR'!G$10</f>
        <v>0</v>
      </c>
      <c r="H116" s="7">
        <f>'20thR'!H$10</f>
        <v>0</v>
      </c>
      <c r="I116" s="7">
        <f>'20thR'!I$10</f>
        <v>0</v>
      </c>
      <c r="J116" s="7">
        <f>'20thR'!J$10</f>
        <v>0</v>
      </c>
      <c r="K116" s="7">
        <f>'20thR'!K$10</f>
        <v>0</v>
      </c>
      <c r="L116" s="7">
        <f>'20thR'!L$10</f>
        <v>0</v>
      </c>
      <c r="M116" s="7">
        <f>'20thR'!M$10</f>
        <v>0</v>
      </c>
      <c r="N116" s="7">
        <f>'20thR'!N$10</f>
        <v>0</v>
      </c>
      <c r="O116" s="7">
        <f>'20thR'!O$10</f>
        <v>0</v>
      </c>
      <c r="P116" s="7">
        <f>'20thR'!P$10</f>
        <v>0</v>
      </c>
      <c r="Q116" s="7">
        <f>'20thR'!Q$10</f>
        <v>0</v>
      </c>
      <c r="R116" s="7">
        <f>'20thR'!R$10</f>
        <v>0</v>
      </c>
      <c r="S116" s="7">
        <f>'20thR'!S$10</f>
        <v>0</v>
      </c>
      <c r="T116" s="7">
        <f>'20thR'!T$10</f>
        <v>0</v>
      </c>
    </row>
    <row r="117" spans="1:20" ht="15" customHeight="1" x14ac:dyDescent="0.35">
      <c r="A117" s="17" t="s">
        <v>15</v>
      </c>
      <c r="B117" s="43" t="s">
        <v>38</v>
      </c>
      <c r="C117" s="7">
        <f>'21thR'!C$10</f>
        <v>0</v>
      </c>
      <c r="D117" s="7">
        <f>'21thR'!D$10</f>
        <v>0</v>
      </c>
      <c r="E117" s="7">
        <f>'21thR'!E$10</f>
        <v>0</v>
      </c>
      <c r="F117" s="7">
        <f>'21thR'!F$10</f>
        <v>0</v>
      </c>
      <c r="G117" s="7">
        <f>'21thR'!G$10</f>
        <v>0</v>
      </c>
      <c r="H117" s="7">
        <f>'21thR'!H$10</f>
        <v>0</v>
      </c>
      <c r="I117" s="7">
        <f>'21thR'!I$10</f>
        <v>0</v>
      </c>
      <c r="J117" s="7">
        <f>'21thR'!J$10</f>
        <v>0</v>
      </c>
      <c r="K117" s="7">
        <f>'21thR'!K$10</f>
        <v>0</v>
      </c>
      <c r="L117" s="7">
        <f>'21thR'!L$10</f>
        <v>0</v>
      </c>
      <c r="M117" s="7">
        <f>'21thR'!M$10</f>
        <v>0</v>
      </c>
      <c r="N117" s="7">
        <f>'21thR'!N$10</f>
        <v>0</v>
      </c>
      <c r="O117" s="7">
        <f>'21thR'!O$10</f>
        <v>0</v>
      </c>
      <c r="P117" s="7">
        <f>'21thR'!P$10</f>
        <v>0</v>
      </c>
      <c r="Q117" s="7">
        <f>'21thR'!Q$10</f>
        <v>0</v>
      </c>
      <c r="R117" s="7">
        <f>'21thR'!R$10</f>
        <v>0</v>
      </c>
      <c r="S117" s="7">
        <f>'21thR'!S$10</f>
        <v>0</v>
      </c>
      <c r="T117" s="7">
        <f>'21thR'!T$10</f>
        <v>0</v>
      </c>
    </row>
    <row r="118" spans="1:20" ht="15" customHeight="1" x14ac:dyDescent="0.35">
      <c r="A118" s="17"/>
      <c r="B118" s="43" t="s">
        <v>39</v>
      </c>
      <c r="C118" s="7">
        <f>'22thR'!C$10</f>
        <v>0</v>
      </c>
      <c r="D118" s="7">
        <f>'22thR'!D$10</f>
        <v>0</v>
      </c>
      <c r="E118" s="7">
        <f>'22thR'!E$10</f>
        <v>0</v>
      </c>
      <c r="F118" s="7">
        <f>'22thR'!F$10</f>
        <v>0</v>
      </c>
      <c r="G118" s="7">
        <f>'22thR'!G$10</f>
        <v>0</v>
      </c>
      <c r="H118" s="7">
        <f>'22thR'!H$10</f>
        <v>0</v>
      </c>
      <c r="I118" s="7">
        <f>'22thR'!I$10</f>
        <v>0</v>
      </c>
      <c r="J118" s="7">
        <f>'22thR'!J$10</f>
        <v>0</v>
      </c>
      <c r="K118" s="7">
        <f>'22thR'!K$10</f>
        <v>0</v>
      </c>
      <c r="L118" s="7">
        <f>'22thR'!L$10</f>
        <v>0</v>
      </c>
      <c r="M118" s="7">
        <f>'22thR'!M$10</f>
        <v>0</v>
      </c>
      <c r="N118" s="7">
        <f>'22thR'!N$10</f>
        <v>0</v>
      </c>
      <c r="O118" s="7">
        <f>'22thR'!O$10</f>
        <v>0</v>
      </c>
      <c r="P118" s="7">
        <f>'22thR'!P$10</f>
        <v>0</v>
      </c>
      <c r="Q118" s="7">
        <f>'22thR'!Q$10</f>
        <v>0</v>
      </c>
      <c r="R118" s="7">
        <f>'22thR'!R$10</f>
        <v>0</v>
      </c>
      <c r="S118" s="7">
        <f>'22thR'!S$10</f>
        <v>0</v>
      </c>
      <c r="T118" s="7">
        <f>'22thR'!T$10</f>
        <v>0</v>
      </c>
    </row>
    <row r="119" spans="1:20" ht="15.5" x14ac:dyDescent="0.35">
      <c r="B119" s="43" t="s">
        <v>40</v>
      </c>
      <c r="C119" s="7">
        <f>'23thR'!C$10</f>
        <v>0</v>
      </c>
      <c r="D119" s="7">
        <f>'23thR'!D$10</f>
        <v>0</v>
      </c>
      <c r="E119" s="7">
        <f>'23thR'!E$10</f>
        <v>0</v>
      </c>
      <c r="F119" s="7">
        <f>'23thR'!F$10</f>
        <v>0</v>
      </c>
      <c r="G119" s="7">
        <f>'23thR'!G$10</f>
        <v>0</v>
      </c>
      <c r="H119" s="7">
        <f>'23thR'!H$10</f>
        <v>0</v>
      </c>
      <c r="I119" s="7">
        <f>'23thR'!I$10</f>
        <v>0</v>
      </c>
      <c r="J119" s="7">
        <f>'23thR'!J$10</f>
        <v>0</v>
      </c>
      <c r="K119" s="7">
        <f>'23thR'!K$10</f>
        <v>0</v>
      </c>
      <c r="L119" s="7">
        <f>'23thR'!L$10</f>
        <v>0</v>
      </c>
      <c r="M119" s="7">
        <f>'23thR'!M$10</f>
        <v>0</v>
      </c>
      <c r="N119" s="7">
        <f>'23thR'!N$10</f>
        <v>0</v>
      </c>
      <c r="O119" s="7">
        <f>'23thR'!O$10</f>
        <v>0</v>
      </c>
      <c r="P119" s="7">
        <f>'23thR'!P$10</f>
        <v>0</v>
      </c>
      <c r="Q119" s="7">
        <f>'23thR'!Q$10</f>
        <v>0</v>
      </c>
      <c r="R119" s="7">
        <f>'23thR'!R$10</f>
        <v>0</v>
      </c>
      <c r="S119" s="7">
        <f>'23thR'!S$10</f>
        <v>0</v>
      </c>
      <c r="T119" s="7">
        <f>'23thR'!T$10</f>
        <v>0</v>
      </c>
    </row>
    <row r="120" spans="1:20" ht="16" thickBot="1" x14ac:dyDescent="0.4">
      <c r="B120" s="48" t="s">
        <v>41</v>
      </c>
      <c r="C120" s="47">
        <f>'24thR'!C$10</f>
        <v>0</v>
      </c>
      <c r="D120" s="47">
        <f>'24thR'!D$10</f>
        <v>0</v>
      </c>
      <c r="E120" s="47">
        <f>'24thR'!E$10</f>
        <v>0</v>
      </c>
      <c r="F120" s="47">
        <f>'24thR'!F$10</f>
        <v>0</v>
      </c>
      <c r="G120" s="47">
        <f>'24thR'!G$10</f>
        <v>0</v>
      </c>
      <c r="H120" s="47">
        <f>'24thR'!H$10</f>
        <v>0</v>
      </c>
      <c r="I120" s="47">
        <f>'24thR'!I$10</f>
        <v>0</v>
      </c>
      <c r="J120" s="47">
        <f>'24thR'!J$10</f>
        <v>0</v>
      </c>
      <c r="K120" s="47">
        <f>'24thR'!K$10</f>
        <v>0</v>
      </c>
      <c r="L120" s="47">
        <f>'24thR'!L$10</f>
        <v>0</v>
      </c>
      <c r="M120" s="47">
        <f>'24thR'!M$10</f>
        <v>0</v>
      </c>
      <c r="N120" s="47">
        <f>'24thR'!N$10</f>
        <v>0</v>
      </c>
      <c r="O120" s="47">
        <f>'24thR'!O$10</f>
        <v>0</v>
      </c>
      <c r="P120" s="47">
        <f>'24thR'!P$10</f>
        <v>0</v>
      </c>
      <c r="Q120" s="47">
        <f>'24thR'!Q$10</f>
        <v>0</v>
      </c>
      <c r="R120" s="47">
        <f>'24thR'!R$10</f>
        <v>0</v>
      </c>
      <c r="S120" s="47">
        <f>'24thR'!S$10</f>
        <v>0</v>
      </c>
      <c r="T120" s="47">
        <f>'24thR'!T$10</f>
        <v>0</v>
      </c>
    </row>
    <row r="121" spans="1:20" ht="15.5" x14ac:dyDescent="0.35">
      <c r="B121" s="38" t="s">
        <v>17</v>
      </c>
      <c r="C121" s="45">
        <f>score!H$10</f>
        <v>5</v>
      </c>
      <c r="D121" s="45">
        <f>score!I$10</f>
        <v>3</v>
      </c>
      <c r="E121" s="45">
        <f>score!J$10</f>
        <v>3</v>
      </c>
      <c r="F121" s="45">
        <f>score!K$10</f>
        <v>5</v>
      </c>
      <c r="G121" s="45">
        <f>score!L$10</f>
        <v>4</v>
      </c>
      <c r="H121" s="45">
        <f>score!M$10</f>
        <v>5</v>
      </c>
      <c r="I121" s="45">
        <f>score!N$10</f>
        <v>4</v>
      </c>
      <c r="J121" s="45">
        <f>score!O$10</f>
        <v>5</v>
      </c>
      <c r="K121" s="45">
        <f>score!P$10</f>
        <v>3</v>
      </c>
      <c r="L121" s="45">
        <f>score!Q$10</f>
        <v>5</v>
      </c>
      <c r="M121" s="45">
        <f>score!R$10</f>
        <v>4</v>
      </c>
      <c r="N121" s="45">
        <f>score!S$10</f>
        <v>3</v>
      </c>
      <c r="O121" s="45">
        <f>score!T$10</f>
        <v>3</v>
      </c>
      <c r="P121" s="45">
        <f>score!U$10</f>
        <v>4</v>
      </c>
      <c r="Q121" s="45">
        <f>score!V$10</f>
        <v>3</v>
      </c>
      <c r="R121" s="45">
        <f>score!W$10</f>
        <v>3</v>
      </c>
      <c r="S121" s="45">
        <f>score!X$10</f>
        <v>5</v>
      </c>
      <c r="T121" s="45">
        <f>score!Y$10</f>
        <v>3</v>
      </c>
    </row>
    <row r="122" spans="1:20" ht="15.5" x14ac:dyDescent="0.35">
      <c r="B122" s="39" t="s">
        <v>6</v>
      </c>
      <c r="C122" s="42">
        <v>4</v>
      </c>
      <c r="D122" s="42">
        <v>3</v>
      </c>
      <c r="E122" s="42">
        <v>3</v>
      </c>
      <c r="F122" s="42">
        <v>4</v>
      </c>
      <c r="G122" s="42">
        <v>4</v>
      </c>
      <c r="H122" s="42">
        <v>4</v>
      </c>
      <c r="I122" s="42">
        <v>3</v>
      </c>
      <c r="J122" s="42">
        <v>8</v>
      </c>
      <c r="K122" s="42">
        <v>3</v>
      </c>
      <c r="L122" s="42">
        <v>4</v>
      </c>
      <c r="M122" s="42">
        <v>3</v>
      </c>
      <c r="N122" s="42">
        <v>3</v>
      </c>
      <c r="O122" s="42">
        <v>4</v>
      </c>
      <c r="P122" s="42">
        <v>4</v>
      </c>
      <c r="Q122" s="42">
        <v>4</v>
      </c>
      <c r="R122" s="42">
        <v>3</v>
      </c>
      <c r="S122" s="42">
        <v>4</v>
      </c>
      <c r="T122" s="42">
        <v>3</v>
      </c>
    </row>
    <row r="123" spans="1:20" x14ac:dyDescent="0.3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5" x14ac:dyDescent="0.35">
      <c r="C124" s="142" t="s">
        <v>5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</row>
    <row r="125" spans="1:20" x14ac:dyDescent="0.35">
      <c r="A125" s="137">
        <v>5</v>
      </c>
      <c r="B125" s="138" t="str">
        <f>score!F11</f>
        <v>LUCIJA ZALOKAR</v>
      </c>
      <c r="C125" s="140">
        <v>1</v>
      </c>
      <c r="D125" s="140">
        <v>2</v>
      </c>
      <c r="E125" s="140">
        <v>3</v>
      </c>
      <c r="F125" s="140">
        <v>4</v>
      </c>
      <c r="G125" s="140">
        <v>5</v>
      </c>
      <c r="H125" s="140">
        <v>6</v>
      </c>
      <c r="I125" s="140">
        <v>7</v>
      </c>
      <c r="J125" s="140">
        <v>8</v>
      </c>
      <c r="K125" s="140">
        <v>9</v>
      </c>
      <c r="L125" s="140">
        <v>10</v>
      </c>
      <c r="M125" s="140">
        <v>11</v>
      </c>
      <c r="N125" s="140">
        <v>12</v>
      </c>
      <c r="O125" s="140">
        <v>13</v>
      </c>
      <c r="P125" s="140">
        <v>14</v>
      </c>
      <c r="Q125" s="140">
        <v>15</v>
      </c>
      <c r="R125" s="140">
        <v>16</v>
      </c>
      <c r="S125" s="140">
        <v>17</v>
      </c>
      <c r="T125" s="140">
        <v>18</v>
      </c>
    </row>
    <row r="126" spans="1:20" x14ac:dyDescent="0.35">
      <c r="A126" s="137"/>
      <c r="B126" s="13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</row>
    <row r="127" spans="1:20" ht="15.5" x14ac:dyDescent="0.35">
      <c r="B127" s="43" t="s">
        <v>7</v>
      </c>
      <c r="C127" s="7">
        <f>'1stR'!C$11</f>
        <v>7</v>
      </c>
      <c r="D127" s="7">
        <f>'1stR'!D$11</f>
        <v>6</v>
      </c>
      <c r="E127" s="7">
        <f>'1stR'!E$11</f>
        <v>4</v>
      </c>
      <c r="F127" s="7">
        <f>'1stR'!F$11</f>
        <v>4</v>
      </c>
      <c r="G127" s="7">
        <f>'1stR'!G$11</f>
        <v>6</v>
      </c>
      <c r="H127" s="7">
        <f>'1stR'!H$11</f>
        <v>5</v>
      </c>
      <c r="I127" s="7">
        <f>'1stR'!I$11</f>
        <v>2</v>
      </c>
      <c r="J127" s="7">
        <f>'1stR'!J$11</f>
        <v>9</v>
      </c>
      <c r="K127" s="7">
        <f>'1stR'!K$11</f>
        <v>4</v>
      </c>
      <c r="L127" s="7">
        <f>'1stR'!L$11</f>
        <v>7</v>
      </c>
      <c r="M127" s="7">
        <f>'1stR'!M$11</f>
        <v>5</v>
      </c>
      <c r="N127" s="7">
        <f>'1stR'!N$11</f>
        <v>4</v>
      </c>
      <c r="O127" s="7">
        <f>'1stR'!O$11</f>
        <v>7</v>
      </c>
      <c r="P127" s="7">
        <f>'1stR'!P$11</f>
        <v>4</v>
      </c>
      <c r="Q127" s="7">
        <f>'1stR'!Q$11</f>
        <v>5</v>
      </c>
      <c r="R127" s="7">
        <f>'1stR'!R$11</f>
        <v>4</v>
      </c>
      <c r="S127" s="7">
        <f>'1stR'!S$11</f>
        <v>6</v>
      </c>
      <c r="T127" s="7">
        <f>'1stR'!T$11</f>
        <v>5</v>
      </c>
    </row>
    <row r="128" spans="1:20" ht="15.5" x14ac:dyDescent="0.35">
      <c r="B128" s="43" t="s">
        <v>8</v>
      </c>
      <c r="C128" s="7">
        <f>'2ndR'!C$11</f>
        <v>7</v>
      </c>
      <c r="D128" s="7">
        <f>'2ndR'!D$11</f>
        <v>5</v>
      </c>
      <c r="E128" s="7">
        <f>'2ndR'!E$11</f>
        <v>4</v>
      </c>
      <c r="F128" s="7">
        <f>'2ndR'!F$11</f>
        <v>6</v>
      </c>
      <c r="G128" s="7">
        <f>'2ndR'!G$11</f>
        <v>5</v>
      </c>
      <c r="H128" s="7">
        <f>'2ndR'!H$11</f>
        <v>6</v>
      </c>
      <c r="I128" s="7">
        <f>'2ndR'!I$11</f>
        <v>5</v>
      </c>
      <c r="J128" s="7">
        <f>'2ndR'!J$11</f>
        <v>9</v>
      </c>
      <c r="K128" s="7">
        <f>'2ndR'!K$11</f>
        <v>4</v>
      </c>
      <c r="L128" s="7">
        <f>'2ndR'!L$11</f>
        <v>6</v>
      </c>
      <c r="M128" s="7">
        <f>'2ndR'!M$11</f>
        <v>6</v>
      </c>
      <c r="N128" s="7">
        <f>'2ndR'!N$11</f>
        <v>5</v>
      </c>
      <c r="O128" s="7">
        <f>'2ndR'!O$11</f>
        <v>4</v>
      </c>
      <c r="P128" s="7">
        <f>'2ndR'!P$11</f>
        <v>6</v>
      </c>
      <c r="Q128" s="7">
        <f>'2ndR'!Q$11</f>
        <v>5</v>
      </c>
      <c r="R128" s="7">
        <f>'2ndR'!R$11</f>
        <v>4</v>
      </c>
      <c r="S128" s="7">
        <f>'2ndR'!S$11</f>
        <v>7</v>
      </c>
      <c r="T128" s="7">
        <f>'2ndR'!T$11</f>
        <v>7</v>
      </c>
    </row>
    <row r="129" spans="1:20" ht="15.5" x14ac:dyDescent="0.35">
      <c r="B129" s="43" t="s">
        <v>9</v>
      </c>
      <c r="C129" s="7">
        <f>'3rdR'!C$11</f>
        <v>0</v>
      </c>
      <c r="D129" s="7">
        <f>'3rdR'!D$11</f>
        <v>0</v>
      </c>
      <c r="E129" s="7">
        <f>'3rdR'!E$11</f>
        <v>0</v>
      </c>
      <c r="F129" s="7">
        <f>'3rdR'!F$11</f>
        <v>0</v>
      </c>
      <c r="G129" s="7">
        <f>'3rdR'!G$11</f>
        <v>0</v>
      </c>
      <c r="H129" s="7">
        <f>'3rdR'!H$11</f>
        <v>0</v>
      </c>
      <c r="I129" s="7">
        <f>'3rdR'!I$11</f>
        <v>0</v>
      </c>
      <c r="J129" s="7">
        <f>'3rdR'!J$11</f>
        <v>0</v>
      </c>
      <c r="K129" s="7">
        <f>'3rdR'!K$11</f>
        <v>0</v>
      </c>
      <c r="L129" s="7">
        <f>'3rdR'!L$11</f>
        <v>0</v>
      </c>
      <c r="M129" s="7">
        <f>'3rdR'!M$11</f>
        <v>0</v>
      </c>
      <c r="N129" s="7">
        <f>'3rdR'!N$11</f>
        <v>0</v>
      </c>
      <c r="O129" s="7">
        <f>'3rdR'!O$11</f>
        <v>0</v>
      </c>
      <c r="P129" s="7">
        <f>'3rdR'!P$11</f>
        <v>0</v>
      </c>
      <c r="Q129" s="7">
        <f>'3rdR'!Q$11</f>
        <v>0</v>
      </c>
      <c r="R129" s="7">
        <f>'3rdR'!R$11</f>
        <v>0</v>
      </c>
      <c r="S129" s="7">
        <f>'3rdR'!S$11</f>
        <v>0</v>
      </c>
      <c r="T129" s="7">
        <f>'3rdR'!T$11</f>
        <v>0</v>
      </c>
    </row>
    <row r="130" spans="1:20" ht="15.5" x14ac:dyDescent="0.35">
      <c r="B130" s="43" t="s">
        <v>10</v>
      </c>
      <c r="C130" s="7">
        <f>'4thR'!C$11</f>
        <v>0</v>
      </c>
      <c r="D130" s="7">
        <f>'4thR'!D$11</f>
        <v>0</v>
      </c>
      <c r="E130" s="7">
        <f>'4thR'!E$11</f>
        <v>0</v>
      </c>
      <c r="F130" s="7">
        <f>'4thR'!F$11</f>
        <v>0</v>
      </c>
      <c r="G130" s="7">
        <f>'4thR'!G$11</f>
        <v>0</v>
      </c>
      <c r="H130" s="7">
        <f>'4thR'!H$11</f>
        <v>0</v>
      </c>
      <c r="I130" s="7">
        <f>'4thR'!I$11</f>
        <v>0</v>
      </c>
      <c r="J130" s="7">
        <f>'4thR'!J$11</f>
        <v>0</v>
      </c>
      <c r="K130" s="7">
        <f>'4thR'!K$11</f>
        <v>0</v>
      </c>
      <c r="L130" s="7">
        <f>'4thR'!L$11</f>
        <v>0</v>
      </c>
      <c r="M130" s="7">
        <f>'4thR'!M$11</f>
        <v>0</v>
      </c>
      <c r="N130" s="7">
        <f>'4thR'!N$11</f>
        <v>0</v>
      </c>
      <c r="O130" s="7">
        <f>'4thR'!O$11</f>
        <v>0</v>
      </c>
      <c r="P130" s="7">
        <f>'4thR'!P$11</f>
        <v>0</v>
      </c>
      <c r="Q130" s="7">
        <f>'4thR'!Q$11</f>
        <v>0</v>
      </c>
      <c r="R130" s="7">
        <f>'4thR'!R$11</f>
        <v>0</v>
      </c>
      <c r="S130" s="7">
        <f>'4thR'!S$11</f>
        <v>0</v>
      </c>
      <c r="T130" s="7">
        <f>'4thR'!T$11</f>
        <v>0</v>
      </c>
    </row>
    <row r="131" spans="1:20" ht="15" customHeight="1" x14ac:dyDescent="0.35">
      <c r="A131" s="17" t="s">
        <v>15</v>
      </c>
      <c r="B131" s="43" t="s">
        <v>11</v>
      </c>
      <c r="C131" s="7">
        <f>'5thR'!C$11</f>
        <v>4</v>
      </c>
      <c r="D131" s="7">
        <f>'5thR'!D$11</f>
        <v>6</v>
      </c>
      <c r="E131" s="7">
        <f>'5thR'!E$11</f>
        <v>6</v>
      </c>
      <c r="F131" s="7">
        <f>'5thR'!F$11</f>
        <v>6</v>
      </c>
      <c r="G131" s="7">
        <f>'5thR'!G$11</f>
        <v>6</v>
      </c>
      <c r="H131" s="7">
        <f>'5thR'!H$11</f>
        <v>6</v>
      </c>
      <c r="I131" s="7">
        <f>'5thR'!I$11</f>
        <v>9</v>
      </c>
      <c r="J131" s="7">
        <f>'5thR'!J$11</f>
        <v>9</v>
      </c>
      <c r="K131" s="7">
        <f>'5thR'!K$11</f>
        <v>5</v>
      </c>
      <c r="L131" s="7">
        <f>'5thR'!L$11</f>
        <v>7</v>
      </c>
      <c r="M131" s="7">
        <f>'5thR'!M$11</f>
        <v>9</v>
      </c>
      <c r="N131" s="7">
        <f>'5thR'!N$11</f>
        <v>6</v>
      </c>
      <c r="O131" s="7">
        <f>'5thR'!O$11</f>
        <v>6</v>
      </c>
      <c r="P131" s="7">
        <f>'5thR'!P$11</f>
        <v>7</v>
      </c>
      <c r="Q131" s="7">
        <f>'5thR'!Q$11</f>
        <v>4</v>
      </c>
      <c r="R131" s="7">
        <f>'5thR'!R$11</f>
        <v>4</v>
      </c>
      <c r="S131" s="7">
        <f>'5thR'!S$11</f>
        <v>9</v>
      </c>
      <c r="T131" s="7">
        <f>'5thR'!T$11</f>
        <v>9</v>
      </c>
    </row>
    <row r="132" spans="1:20" ht="15" customHeight="1" x14ac:dyDescent="0.35">
      <c r="A132" s="17"/>
      <c r="B132" s="43" t="s">
        <v>12</v>
      </c>
      <c r="C132" s="7">
        <f>'6thR'!C$11</f>
        <v>0</v>
      </c>
      <c r="D132" s="7">
        <f>'6thR'!D$11</f>
        <v>0</v>
      </c>
      <c r="E132" s="7">
        <f>'6thR'!E$11</f>
        <v>0</v>
      </c>
      <c r="F132" s="7">
        <f>'6thR'!F$11</f>
        <v>0</v>
      </c>
      <c r="G132" s="7">
        <f>'6thR'!G$11</f>
        <v>0</v>
      </c>
      <c r="H132" s="7">
        <f>'6thR'!H$11</f>
        <v>0</v>
      </c>
      <c r="I132" s="7">
        <f>'6thR'!I$11</f>
        <v>0</v>
      </c>
      <c r="J132" s="7">
        <f>'6thR'!J$11</f>
        <v>0</v>
      </c>
      <c r="K132" s="7">
        <f>'6thR'!K$11</f>
        <v>0</v>
      </c>
      <c r="L132" s="7">
        <f>'6thR'!L$11</f>
        <v>0</v>
      </c>
      <c r="M132" s="7">
        <f>'6thR'!M$11</f>
        <v>0</v>
      </c>
      <c r="N132" s="7">
        <f>'6thR'!N$11</f>
        <v>0</v>
      </c>
      <c r="O132" s="7">
        <f>'6thR'!O$11</f>
        <v>0</v>
      </c>
      <c r="P132" s="7">
        <f>'6thR'!P$11</f>
        <v>0</v>
      </c>
      <c r="Q132" s="7">
        <f>'6thR'!Q$11</f>
        <v>0</v>
      </c>
      <c r="R132" s="7">
        <f>'6thR'!R$11</f>
        <v>0</v>
      </c>
      <c r="S132" s="7">
        <f>'6thR'!S$11</f>
        <v>0</v>
      </c>
      <c r="T132" s="7">
        <f>'6thR'!T$11</f>
        <v>0</v>
      </c>
    </row>
    <row r="133" spans="1:20" ht="15.5" x14ac:dyDescent="0.35">
      <c r="B133" s="43" t="s">
        <v>13</v>
      </c>
      <c r="C133" s="7">
        <f>'7thR'!C$11</f>
        <v>7</v>
      </c>
      <c r="D133" s="7">
        <f>'7thR'!D$11</f>
        <v>6</v>
      </c>
      <c r="E133" s="7">
        <f>'7thR'!E$11</f>
        <v>5</v>
      </c>
      <c r="F133" s="7">
        <f>'7thR'!F$11</f>
        <v>5</v>
      </c>
      <c r="G133" s="7">
        <f>'7thR'!G$11</f>
        <v>9</v>
      </c>
      <c r="H133" s="7">
        <f>'7thR'!H$11</f>
        <v>8</v>
      </c>
      <c r="I133" s="7">
        <f>'7thR'!I$11</f>
        <v>5</v>
      </c>
      <c r="J133" s="7">
        <f>'7thR'!J$11</f>
        <v>7</v>
      </c>
      <c r="K133" s="7">
        <f>'7thR'!K$11</f>
        <v>5</v>
      </c>
      <c r="L133" s="7">
        <f>'7thR'!L$11</f>
        <v>6</v>
      </c>
      <c r="M133" s="7">
        <f>'7thR'!M$11</f>
        <v>4</v>
      </c>
      <c r="N133" s="7">
        <f>'7thR'!N$11</f>
        <v>5</v>
      </c>
      <c r="O133" s="7">
        <f>'7thR'!O$11</f>
        <v>6</v>
      </c>
      <c r="P133" s="7">
        <f>'7thR'!P$11</f>
        <v>5</v>
      </c>
      <c r="Q133" s="7">
        <f>'7thR'!Q$11</f>
        <v>6</v>
      </c>
      <c r="R133" s="7">
        <f>'7thR'!R$11</f>
        <v>4</v>
      </c>
      <c r="S133" s="7">
        <f>'7thR'!S$11</f>
        <v>6</v>
      </c>
      <c r="T133" s="7">
        <f>'7thR'!T$11</f>
        <v>3</v>
      </c>
    </row>
    <row r="134" spans="1:20" ht="15.5" x14ac:dyDescent="0.35">
      <c r="B134" s="43" t="s">
        <v>14</v>
      </c>
      <c r="C134" s="7">
        <f>'8thR'!C$11</f>
        <v>0</v>
      </c>
      <c r="D134" s="7">
        <f>'8thR'!D$11</f>
        <v>0</v>
      </c>
      <c r="E134" s="7">
        <f>'8thR'!E$11</f>
        <v>0</v>
      </c>
      <c r="F134" s="7">
        <f>'8thR'!F$11</f>
        <v>0</v>
      </c>
      <c r="G134" s="7">
        <f>'8thR'!G$11</f>
        <v>0</v>
      </c>
      <c r="H134" s="7">
        <f>'8thR'!H$11</f>
        <v>0</v>
      </c>
      <c r="I134" s="7">
        <f>'8thR'!I$11</f>
        <v>0</v>
      </c>
      <c r="J134" s="7">
        <f>'8thR'!J$11</f>
        <v>0</v>
      </c>
      <c r="K134" s="7">
        <f>'8thR'!K$11</f>
        <v>0</v>
      </c>
      <c r="L134" s="7">
        <f>'8thR'!L$11</f>
        <v>0</v>
      </c>
      <c r="M134" s="7">
        <f>'8thR'!M$11</f>
        <v>0</v>
      </c>
      <c r="N134" s="7">
        <f>'8thR'!N$11</f>
        <v>0</v>
      </c>
      <c r="O134" s="7">
        <f>'8thR'!O$11</f>
        <v>0</v>
      </c>
      <c r="P134" s="7">
        <f>'8thR'!P$11</f>
        <v>0</v>
      </c>
      <c r="Q134" s="7">
        <f>'8thR'!Q$11</f>
        <v>0</v>
      </c>
      <c r="R134" s="7">
        <f>'8thR'!R$11</f>
        <v>0</v>
      </c>
      <c r="S134" s="7">
        <f>'8thR'!S$11</f>
        <v>0</v>
      </c>
      <c r="T134" s="7">
        <f>'8thR'!T$11</f>
        <v>0</v>
      </c>
    </row>
    <row r="135" spans="1:20" ht="15.5" x14ac:dyDescent="0.35">
      <c r="B135" s="43" t="s">
        <v>26</v>
      </c>
      <c r="C135" s="7">
        <f>'9thR'!C$11</f>
        <v>0</v>
      </c>
      <c r="D135" s="7">
        <f>'9thR'!D$11</f>
        <v>0</v>
      </c>
      <c r="E135" s="7">
        <f>'9thR'!E$11</f>
        <v>0</v>
      </c>
      <c r="F135" s="7">
        <f>'9thR'!F$11</f>
        <v>0</v>
      </c>
      <c r="G135" s="7">
        <f>'9thR'!G$11</f>
        <v>0</v>
      </c>
      <c r="H135" s="7">
        <f>'9thR'!H$11</f>
        <v>0</v>
      </c>
      <c r="I135" s="7">
        <f>'9thR'!I$11</f>
        <v>0</v>
      </c>
      <c r="J135" s="7">
        <f>'9thR'!J$11</f>
        <v>0</v>
      </c>
      <c r="K135" s="7">
        <f>'9thR'!K$11</f>
        <v>0</v>
      </c>
      <c r="L135" s="7">
        <f>'9thR'!L$11</f>
        <v>0</v>
      </c>
      <c r="M135" s="7">
        <f>'9thR'!M$11</f>
        <v>0</v>
      </c>
      <c r="N135" s="7">
        <f>'9thR'!N$11</f>
        <v>0</v>
      </c>
      <c r="O135" s="7">
        <f>'9thR'!O$11</f>
        <v>0</v>
      </c>
      <c r="P135" s="7">
        <f>'9thR'!P$11</f>
        <v>0</v>
      </c>
      <c r="Q135" s="7">
        <f>'9thR'!Q$11</f>
        <v>0</v>
      </c>
      <c r="R135" s="7">
        <f>'9thR'!R$11</f>
        <v>0</v>
      </c>
      <c r="S135" s="7">
        <f>'9thR'!S$11</f>
        <v>0</v>
      </c>
      <c r="T135" s="7">
        <f>'9thR'!T$11</f>
        <v>0</v>
      </c>
    </row>
    <row r="136" spans="1:20" ht="15.5" x14ac:dyDescent="0.35">
      <c r="B136" s="43" t="s">
        <v>27</v>
      </c>
      <c r="C136" s="7">
        <f>'10thR'!C$11</f>
        <v>6</v>
      </c>
      <c r="D136" s="7">
        <f>'10thR'!D$11</f>
        <v>5</v>
      </c>
      <c r="E136" s="7">
        <f>'10thR'!E$11</f>
        <v>6</v>
      </c>
      <c r="F136" s="7">
        <f>'10thR'!F$11</f>
        <v>5</v>
      </c>
      <c r="G136" s="7">
        <f>'10thR'!G$11</f>
        <v>8</v>
      </c>
      <c r="H136" s="7">
        <f>'10thR'!H$11</f>
        <v>9</v>
      </c>
      <c r="I136" s="7">
        <f>'10thR'!I$11</f>
        <v>2</v>
      </c>
      <c r="J136" s="7">
        <f>'10thR'!J$11</f>
        <v>7</v>
      </c>
      <c r="K136" s="7">
        <f>'10thR'!K$11</f>
        <v>5</v>
      </c>
      <c r="L136" s="7">
        <f>'10thR'!L$11</f>
        <v>0</v>
      </c>
      <c r="M136" s="7">
        <f>'10thR'!M$11</f>
        <v>0</v>
      </c>
      <c r="N136" s="7">
        <f>'10thR'!N$11</f>
        <v>0</v>
      </c>
      <c r="O136" s="7">
        <f>'10thR'!O$11</f>
        <v>0</v>
      </c>
      <c r="P136" s="7">
        <f>'10thR'!P$11</f>
        <v>0</v>
      </c>
      <c r="Q136" s="7">
        <f>'10thR'!Q$11</f>
        <v>0</v>
      </c>
      <c r="R136" s="7">
        <f>'10thR'!R$11</f>
        <v>0</v>
      </c>
      <c r="S136" s="7">
        <f>'10thR'!S$11</f>
        <v>0</v>
      </c>
      <c r="T136" s="7">
        <f>'10thR'!T$11</f>
        <v>0</v>
      </c>
    </row>
    <row r="137" spans="1:20" ht="15.5" x14ac:dyDescent="0.35">
      <c r="B137" s="43" t="s">
        <v>28</v>
      </c>
      <c r="C137" s="7">
        <f>'11thR'!C$11</f>
        <v>0</v>
      </c>
      <c r="D137" s="7">
        <f>'11thR'!D$11</f>
        <v>0</v>
      </c>
      <c r="E137" s="7">
        <f>'11thR'!E$11</f>
        <v>0</v>
      </c>
      <c r="F137" s="7">
        <f>'11thR'!F$11</f>
        <v>0</v>
      </c>
      <c r="G137" s="7">
        <f>'11thR'!G$11</f>
        <v>0</v>
      </c>
      <c r="H137" s="7">
        <f>'11thR'!H$11</f>
        <v>0</v>
      </c>
      <c r="I137" s="7">
        <f>'11thR'!I$11</f>
        <v>0</v>
      </c>
      <c r="J137" s="7">
        <f>'11thR'!J$11</f>
        <v>0</v>
      </c>
      <c r="K137" s="7">
        <f>'11thR'!K$11</f>
        <v>0</v>
      </c>
      <c r="L137" s="7">
        <f>'11thR'!L$11</f>
        <v>0</v>
      </c>
      <c r="M137" s="7">
        <f>'11thR'!M$11</f>
        <v>0</v>
      </c>
      <c r="N137" s="7">
        <f>'11thR'!N$11</f>
        <v>0</v>
      </c>
      <c r="O137" s="7">
        <f>'11thR'!O$11</f>
        <v>0</v>
      </c>
      <c r="P137" s="7">
        <f>'11thR'!P$11</f>
        <v>0</v>
      </c>
      <c r="Q137" s="7">
        <f>'11thR'!Q$11</f>
        <v>0</v>
      </c>
      <c r="R137" s="7">
        <f>'11thR'!R$11</f>
        <v>0</v>
      </c>
      <c r="S137" s="7">
        <f>'11thR'!S$11</f>
        <v>0</v>
      </c>
      <c r="T137" s="7">
        <f>'11thR'!T$11</f>
        <v>0</v>
      </c>
    </row>
    <row r="138" spans="1:20" ht="15.5" x14ac:dyDescent="0.35">
      <c r="B138" s="43" t="s">
        <v>29</v>
      </c>
      <c r="C138" s="7">
        <f>'12thR'!C$11</f>
        <v>0</v>
      </c>
      <c r="D138" s="7">
        <f>'12thR'!D$11</f>
        <v>0</v>
      </c>
      <c r="E138" s="7">
        <f>'12thR'!E$11</f>
        <v>0</v>
      </c>
      <c r="F138" s="7">
        <f>'12thR'!F$11</f>
        <v>0</v>
      </c>
      <c r="G138" s="7">
        <f>'12thR'!G$11</f>
        <v>0</v>
      </c>
      <c r="H138" s="7">
        <f>'12thR'!H$11</f>
        <v>0</v>
      </c>
      <c r="I138" s="7">
        <f>'12thR'!I$11</f>
        <v>0</v>
      </c>
      <c r="J138" s="7">
        <f>'12thR'!J$11</f>
        <v>0</v>
      </c>
      <c r="K138" s="7">
        <f>'12thR'!K$11</f>
        <v>0</v>
      </c>
      <c r="L138" s="7">
        <f>'12thR'!L$11</f>
        <v>0</v>
      </c>
      <c r="M138" s="7">
        <f>'12thR'!M$11</f>
        <v>0</v>
      </c>
      <c r="N138" s="7">
        <f>'12thR'!N$11</f>
        <v>0</v>
      </c>
      <c r="O138" s="7">
        <f>'12thR'!O$11</f>
        <v>0</v>
      </c>
      <c r="P138" s="7">
        <f>'12thR'!P$11</f>
        <v>0</v>
      </c>
      <c r="Q138" s="7">
        <f>'12thR'!Q$11</f>
        <v>0</v>
      </c>
      <c r="R138" s="7">
        <f>'12thR'!R$11</f>
        <v>0</v>
      </c>
      <c r="S138" s="7">
        <f>'12thR'!S$11</f>
        <v>0</v>
      </c>
      <c r="T138" s="7">
        <f>'12thR'!T$11</f>
        <v>0</v>
      </c>
    </row>
    <row r="139" spans="1:20" ht="15.5" x14ac:dyDescent="0.35">
      <c r="B139" s="43" t="s">
        <v>30</v>
      </c>
      <c r="C139" s="7">
        <f>'13thR'!C$11</f>
        <v>0</v>
      </c>
      <c r="D139" s="7">
        <f>'13thR'!D$11</f>
        <v>0</v>
      </c>
      <c r="E139" s="7">
        <f>'13thR'!E$11</f>
        <v>0</v>
      </c>
      <c r="F139" s="7">
        <f>'13thR'!F$11</f>
        <v>0</v>
      </c>
      <c r="G139" s="7">
        <f>'13thR'!G$11</f>
        <v>0</v>
      </c>
      <c r="H139" s="7">
        <f>'13thR'!H$11</f>
        <v>0</v>
      </c>
      <c r="I139" s="7">
        <f>'13thR'!I$11</f>
        <v>0</v>
      </c>
      <c r="J139" s="7">
        <f>'13thR'!J$11</f>
        <v>0</v>
      </c>
      <c r="K139" s="7">
        <f>'13thR'!K$11</f>
        <v>0</v>
      </c>
      <c r="L139" s="7">
        <f>'13thR'!L$11</f>
        <v>0</v>
      </c>
      <c r="M139" s="7">
        <f>'13thR'!M$11</f>
        <v>0</v>
      </c>
      <c r="N139" s="7">
        <f>'13thR'!N$11</f>
        <v>0</v>
      </c>
      <c r="O139" s="7">
        <f>'13thR'!O$11</f>
        <v>0</v>
      </c>
      <c r="P139" s="7">
        <f>'13thR'!P$11</f>
        <v>0</v>
      </c>
      <c r="Q139" s="7">
        <f>'13thR'!Q$11</f>
        <v>0</v>
      </c>
      <c r="R139" s="7">
        <f>'13thR'!R$11</f>
        <v>0</v>
      </c>
      <c r="S139" s="7">
        <f>'13thR'!S$11</f>
        <v>0</v>
      </c>
      <c r="T139" s="7">
        <f>'13thR'!T$11</f>
        <v>0</v>
      </c>
    </row>
    <row r="140" spans="1:20" ht="15.5" x14ac:dyDescent="0.35">
      <c r="B140" s="43" t="s">
        <v>31</v>
      </c>
      <c r="C140" s="7">
        <f>'14thR'!C$11</f>
        <v>0</v>
      </c>
      <c r="D140" s="7">
        <f>'14thR'!D$11</f>
        <v>0</v>
      </c>
      <c r="E140" s="7">
        <f>'14thR'!E$11</f>
        <v>0</v>
      </c>
      <c r="F140" s="7">
        <f>'14thR'!F$11</f>
        <v>0</v>
      </c>
      <c r="G140" s="7">
        <f>'14thR'!G$11</f>
        <v>0</v>
      </c>
      <c r="H140" s="7">
        <f>'14thR'!H$11</f>
        <v>0</v>
      </c>
      <c r="I140" s="7">
        <f>'14thR'!I$11</f>
        <v>0</v>
      </c>
      <c r="J140" s="7">
        <f>'14thR'!J$11</f>
        <v>0</v>
      </c>
      <c r="K140" s="7">
        <f>'14thR'!K$11</f>
        <v>0</v>
      </c>
      <c r="L140" s="7">
        <f>'14thR'!L$11</f>
        <v>0</v>
      </c>
      <c r="M140" s="7">
        <f>'14thR'!M$11</f>
        <v>0</v>
      </c>
      <c r="N140" s="7">
        <f>'14thR'!N$11</f>
        <v>0</v>
      </c>
      <c r="O140" s="7">
        <f>'14thR'!O$11</f>
        <v>0</v>
      </c>
      <c r="P140" s="7">
        <f>'14thR'!P$11</f>
        <v>0</v>
      </c>
      <c r="Q140" s="7">
        <f>'14thR'!Q$11</f>
        <v>0</v>
      </c>
      <c r="R140" s="7">
        <f>'14thR'!R$11</f>
        <v>0</v>
      </c>
      <c r="S140" s="7">
        <f>'14thR'!S$11</f>
        <v>0</v>
      </c>
      <c r="T140" s="7">
        <f>'14thR'!T$11</f>
        <v>0</v>
      </c>
    </row>
    <row r="141" spans="1:20" ht="15.5" x14ac:dyDescent="0.35">
      <c r="B141" s="43" t="s">
        <v>32</v>
      </c>
      <c r="C141" s="7">
        <f>'15thR'!C$11</f>
        <v>0</v>
      </c>
      <c r="D141" s="7">
        <f>'15thR'!D$11</f>
        <v>0</v>
      </c>
      <c r="E141" s="7">
        <f>'15thR'!E$11</f>
        <v>0</v>
      </c>
      <c r="F141" s="7">
        <f>'15thR'!F$11</f>
        <v>0</v>
      </c>
      <c r="G141" s="7">
        <f>'15thR'!G$11</f>
        <v>0</v>
      </c>
      <c r="H141" s="7">
        <f>'15thR'!H$11</f>
        <v>0</v>
      </c>
      <c r="I141" s="7">
        <f>'15thR'!I$11</f>
        <v>0</v>
      </c>
      <c r="J141" s="7">
        <f>'15thR'!J$11</f>
        <v>0</v>
      </c>
      <c r="K141" s="7">
        <f>'15thR'!K$11</f>
        <v>0</v>
      </c>
      <c r="L141" s="7">
        <f>'15thR'!L$11</f>
        <v>0</v>
      </c>
      <c r="M141" s="7">
        <f>'15thR'!M$11</f>
        <v>0</v>
      </c>
      <c r="N141" s="7">
        <f>'15thR'!N$11</f>
        <v>0</v>
      </c>
      <c r="O141" s="7">
        <f>'15thR'!O$11</f>
        <v>0</v>
      </c>
      <c r="P141" s="7">
        <f>'15thR'!P$11</f>
        <v>0</v>
      </c>
      <c r="Q141" s="7">
        <f>'15thR'!Q$11</f>
        <v>0</v>
      </c>
      <c r="R141" s="7">
        <f>'15thR'!R$11</f>
        <v>0</v>
      </c>
      <c r="S141" s="7">
        <f>'15thR'!S$11</f>
        <v>0</v>
      </c>
      <c r="T141" s="7">
        <f>'15thR'!T$11</f>
        <v>0</v>
      </c>
    </row>
    <row r="142" spans="1:20" ht="15.5" x14ac:dyDescent="0.35">
      <c r="B142" s="43" t="s">
        <v>33</v>
      </c>
      <c r="C142" s="7">
        <f>'16thR'!C$11</f>
        <v>0</v>
      </c>
      <c r="D142" s="7">
        <f>'16thR'!D$11</f>
        <v>0</v>
      </c>
      <c r="E142" s="7">
        <f>'16thR'!E$11</f>
        <v>0</v>
      </c>
      <c r="F142" s="7">
        <f>'16thR'!F$11</f>
        <v>0</v>
      </c>
      <c r="G142" s="7">
        <f>'16thR'!G$11</f>
        <v>0</v>
      </c>
      <c r="H142" s="7">
        <f>'16thR'!H$11</f>
        <v>0</v>
      </c>
      <c r="I142" s="7">
        <f>'16thR'!I$11</f>
        <v>0</v>
      </c>
      <c r="J142" s="7">
        <f>'16thR'!J$11</f>
        <v>0</v>
      </c>
      <c r="K142" s="7">
        <f>'16thR'!K$11</f>
        <v>0</v>
      </c>
      <c r="L142" s="7">
        <f>'16thR'!L$11</f>
        <v>0</v>
      </c>
      <c r="M142" s="7">
        <f>'16thR'!M$11</f>
        <v>0</v>
      </c>
      <c r="N142" s="7">
        <f>'16thR'!N$11</f>
        <v>0</v>
      </c>
      <c r="O142" s="7">
        <f>'16thR'!O$11</f>
        <v>0</v>
      </c>
      <c r="P142" s="7">
        <f>'16thR'!P$11</f>
        <v>0</v>
      </c>
      <c r="Q142" s="7">
        <f>'16thR'!Q$11</f>
        <v>0</v>
      </c>
      <c r="R142" s="7">
        <f>'16thR'!R$11</f>
        <v>0</v>
      </c>
      <c r="S142" s="7">
        <f>'16thR'!S$11</f>
        <v>0</v>
      </c>
      <c r="T142" s="7">
        <f>'16thR'!T$11</f>
        <v>0</v>
      </c>
    </row>
    <row r="143" spans="1:20" ht="15.5" x14ac:dyDescent="0.35">
      <c r="B143" s="43" t="s">
        <v>34</v>
      </c>
      <c r="C143" s="7">
        <f>'17thR'!C$11</f>
        <v>0</v>
      </c>
      <c r="D143" s="7">
        <f>'17thR'!D$11</f>
        <v>0</v>
      </c>
      <c r="E143" s="7">
        <f>'17thR'!E$11</f>
        <v>0</v>
      </c>
      <c r="F143" s="7">
        <f>'17thR'!F$11</f>
        <v>0</v>
      </c>
      <c r="G143" s="7">
        <f>'17thR'!G$11</f>
        <v>0</v>
      </c>
      <c r="H143" s="7">
        <f>'17thR'!H$11</f>
        <v>0</v>
      </c>
      <c r="I143" s="7">
        <f>'17thR'!I$11</f>
        <v>0</v>
      </c>
      <c r="J143" s="7">
        <f>'17thR'!J$11</f>
        <v>0</v>
      </c>
      <c r="K143" s="7">
        <f>'17thR'!K$11</f>
        <v>0</v>
      </c>
      <c r="L143" s="7">
        <f>'17thR'!L$11</f>
        <v>0</v>
      </c>
      <c r="M143" s="7">
        <f>'17thR'!M$11</f>
        <v>0</v>
      </c>
      <c r="N143" s="7">
        <f>'17thR'!N$11</f>
        <v>0</v>
      </c>
      <c r="O143" s="7">
        <f>'17thR'!O$11</f>
        <v>0</v>
      </c>
      <c r="P143" s="7">
        <f>'17thR'!P$11</f>
        <v>0</v>
      </c>
      <c r="Q143" s="7">
        <f>'17thR'!Q$11</f>
        <v>0</v>
      </c>
      <c r="R143" s="7">
        <f>'17thR'!R$11</f>
        <v>0</v>
      </c>
      <c r="S143" s="7">
        <f>'17thR'!S$11</f>
        <v>0</v>
      </c>
      <c r="T143" s="7">
        <f>'17thR'!T$11</f>
        <v>0</v>
      </c>
    </row>
    <row r="144" spans="1:20" ht="15.5" x14ac:dyDescent="0.35">
      <c r="B144" s="43" t="s">
        <v>35</v>
      </c>
      <c r="C144" s="7">
        <f>'18thR'!C$11</f>
        <v>0</v>
      </c>
      <c r="D144" s="7">
        <f>'18thR'!D$11</f>
        <v>0</v>
      </c>
      <c r="E144" s="7">
        <f>'18thR'!E$11</f>
        <v>0</v>
      </c>
      <c r="F144" s="7">
        <f>'18thR'!F$11</f>
        <v>0</v>
      </c>
      <c r="G144" s="7">
        <f>'18thR'!G$11</f>
        <v>0</v>
      </c>
      <c r="H144" s="7">
        <f>'18thR'!H$11</f>
        <v>0</v>
      </c>
      <c r="I144" s="7">
        <f>'18thR'!I$11</f>
        <v>0</v>
      </c>
      <c r="J144" s="7">
        <f>'18thR'!J$11</f>
        <v>0</v>
      </c>
      <c r="K144" s="7">
        <f>'18thR'!K$11</f>
        <v>0</v>
      </c>
      <c r="L144" s="7">
        <f>'18thR'!L$11</f>
        <v>0</v>
      </c>
      <c r="M144" s="7">
        <f>'18thR'!M$11</f>
        <v>0</v>
      </c>
      <c r="N144" s="7">
        <f>'18thR'!N$11</f>
        <v>0</v>
      </c>
      <c r="O144" s="7">
        <f>'18thR'!O$11</f>
        <v>0</v>
      </c>
      <c r="P144" s="7">
        <f>'18thR'!P$11</f>
        <v>0</v>
      </c>
      <c r="Q144" s="7">
        <f>'18thR'!Q$11</f>
        <v>0</v>
      </c>
      <c r="R144" s="7">
        <f>'18thR'!R$11</f>
        <v>0</v>
      </c>
      <c r="S144" s="7">
        <f>'18thR'!S$11</f>
        <v>0</v>
      </c>
      <c r="T144" s="7">
        <f>'18thR'!T$11</f>
        <v>0</v>
      </c>
    </row>
    <row r="145" spans="1:20" ht="15" customHeight="1" x14ac:dyDescent="0.35">
      <c r="A145" s="17" t="s">
        <v>15</v>
      </c>
      <c r="B145" s="43" t="s">
        <v>36</v>
      </c>
      <c r="C145" s="7">
        <f>'19thR'!C$11</f>
        <v>0</v>
      </c>
      <c r="D145" s="7">
        <f>'19thR'!D$11</f>
        <v>0</v>
      </c>
      <c r="E145" s="7">
        <f>'19thR'!E$11</f>
        <v>0</v>
      </c>
      <c r="F145" s="7">
        <f>'19thR'!F$11</f>
        <v>0</v>
      </c>
      <c r="G145" s="7">
        <f>'19thR'!G$11</f>
        <v>0</v>
      </c>
      <c r="H145" s="7">
        <f>'19thR'!H$11</f>
        <v>0</v>
      </c>
      <c r="I145" s="7">
        <f>'19thR'!I$11</f>
        <v>0</v>
      </c>
      <c r="J145" s="7">
        <f>'19thR'!J$11</f>
        <v>0</v>
      </c>
      <c r="K145" s="7">
        <f>'19thR'!K$11</f>
        <v>0</v>
      </c>
      <c r="L145" s="7">
        <f>'19thR'!L$11</f>
        <v>0</v>
      </c>
      <c r="M145" s="7">
        <f>'19thR'!M$11</f>
        <v>0</v>
      </c>
      <c r="N145" s="7">
        <f>'19thR'!N$11</f>
        <v>0</v>
      </c>
      <c r="O145" s="7">
        <f>'19thR'!O$11</f>
        <v>0</v>
      </c>
      <c r="P145" s="7">
        <f>'19thR'!P$11</f>
        <v>0</v>
      </c>
      <c r="Q145" s="7">
        <f>'19thR'!Q$11</f>
        <v>0</v>
      </c>
      <c r="R145" s="7">
        <f>'19thR'!R$11</f>
        <v>0</v>
      </c>
      <c r="S145" s="7">
        <f>'19thR'!S$11</f>
        <v>0</v>
      </c>
      <c r="T145" s="7">
        <f>'19thR'!T$11</f>
        <v>0</v>
      </c>
    </row>
    <row r="146" spans="1:20" ht="15" customHeight="1" x14ac:dyDescent="0.35">
      <c r="A146" s="17"/>
      <c r="B146" s="43" t="s">
        <v>37</v>
      </c>
      <c r="C146" s="7">
        <f>'20thR'!C$11</f>
        <v>0</v>
      </c>
      <c r="D146" s="7">
        <f>'20thR'!D$11</f>
        <v>0</v>
      </c>
      <c r="E146" s="7">
        <f>'20thR'!E$11</f>
        <v>0</v>
      </c>
      <c r="F146" s="7">
        <f>'20thR'!F$11</f>
        <v>0</v>
      </c>
      <c r="G146" s="7">
        <f>'20thR'!G$11</f>
        <v>0</v>
      </c>
      <c r="H146" s="7">
        <f>'20thR'!H$11</f>
        <v>0</v>
      </c>
      <c r="I146" s="7">
        <f>'20thR'!I$11</f>
        <v>0</v>
      </c>
      <c r="J146" s="7">
        <f>'20thR'!J$11</f>
        <v>0</v>
      </c>
      <c r="K146" s="7">
        <f>'20thR'!K$11</f>
        <v>0</v>
      </c>
      <c r="L146" s="7">
        <f>'20thR'!L$11</f>
        <v>0</v>
      </c>
      <c r="M146" s="7">
        <f>'20thR'!M$11</f>
        <v>0</v>
      </c>
      <c r="N146" s="7">
        <f>'20thR'!N$11</f>
        <v>0</v>
      </c>
      <c r="O146" s="7">
        <f>'20thR'!O$11</f>
        <v>0</v>
      </c>
      <c r="P146" s="7">
        <f>'20thR'!P$11</f>
        <v>0</v>
      </c>
      <c r="Q146" s="7">
        <f>'20thR'!Q$11</f>
        <v>0</v>
      </c>
      <c r="R146" s="7">
        <f>'20thR'!R$11</f>
        <v>0</v>
      </c>
      <c r="S146" s="7">
        <f>'20thR'!S$11</f>
        <v>0</v>
      </c>
      <c r="T146" s="7">
        <f>'20thR'!T$11</f>
        <v>0</v>
      </c>
    </row>
    <row r="147" spans="1:20" ht="15.5" x14ac:dyDescent="0.35">
      <c r="B147" s="43" t="s">
        <v>38</v>
      </c>
      <c r="C147" s="7">
        <f>'21thR'!C$11</f>
        <v>0</v>
      </c>
      <c r="D147" s="7">
        <f>'21thR'!D$11</f>
        <v>0</v>
      </c>
      <c r="E147" s="7">
        <f>'21thR'!E$11</f>
        <v>0</v>
      </c>
      <c r="F147" s="7">
        <f>'21thR'!F$11</f>
        <v>0</v>
      </c>
      <c r="G147" s="7">
        <f>'21thR'!G$11</f>
        <v>0</v>
      </c>
      <c r="H147" s="7">
        <f>'21thR'!H$11</f>
        <v>0</v>
      </c>
      <c r="I147" s="7">
        <f>'21thR'!I$11</f>
        <v>0</v>
      </c>
      <c r="J147" s="7">
        <f>'21thR'!J$11</f>
        <v>0</v>
      </c>
      <c r="K147" s="7">
        <f>'21thR'!K$11</f>
        <v>0</v>
      </c>
      <c r="L147" s="7">
        <f>'21thR'!L$11</f>
        <v>0</v>
      </c>
      <c r="M147" s="7">
        <f>'21thR'!M$11</f>
        <v>0</v>
      </c>
      <c r="N147" s="7">
        <f>'21thR'!N$11</f>
        <v>0</v>
      </c>
      <c r="O147" s="7">
        <f>'21thR'!O$11</f>
        <v>0</v>
      </c>
      <c r="P147" s="7">
        <f>'21thR'!P$11</f>
        <v>0</v>
      </c>
      <c r="Q147" s="7">
        <f>'21thR'!Q$11</f>
        <v>0</v>
      </c>
      <c r="R147" s="7">
        <f>'21thR'!R$11</f>
        <v>0</v>
      </c>
      <c r="S147" s="7">
        <f>'21thR'!S$11</f>
        <v>0</v>
      </c>
      <c r="T147" s="7">
        <f>'21thR'!T$11</f>
        <v>0</v>
      </c>
    </row>
    <row r="148" spans="1:20" ht="15.5" x14ac:dyDescent="0.35">
      <c r="B148" s="43" t="s">
        <v>39</v>
      </c>
      <c r="C148" s="7">
        <f>'22thR'!C$11</f>
        <v>0</v>
      </c>
      <c r="D148" s="7">
        <f>'22thR'!D$11</f>
        <v>0</v>
      </c>
      <c r="E148" s="7">
        <f>'22thR'!E$11</f>
        <v>0</v>
      </c>
      <c r="F148" s="7">
        <f>'22thR'!F$11</f>
        <v>0</v>
      </c>
      <c r="G148" s="7">
        <f>'22thR'!G$11</f>
        <v>0</v>
      </c>
      <c r="H148" s="7">
        <f>'22thR'!H$11</f>
        <v>0</v>
      </c>
      <c r="I148" s="7">
        <f>'22thR'!I$11</f>
        <v>0</v>
      </c>
      <c r="J148" s="7">
        <f>'22thR'!J$11</f>
        <v>0</v>
      </c>
      <c r="K148" s="7">
        <f>'22thR'!K$11</f>
        <v>0</v>
      </c>
      <c r="L148" s="7">
        <f>'22thR'!L$11</f>
        <v>0</v>
      </c>
      <c r="M148" s="7">
        <f>'22thR'!M$11</f>
        <v>0</v>
      </c>
      <c r="N148" s="7">
        <f>'22thR'!N$11</f>
        <v>0</v>
      </c>
      <c r="O148" s="7">
        <f>'22thR'!O$11</f>
        <v>0</v>
      </c>
      <c r="P148" s="7">
        <f>'22thR'!P$11</f>
        <v>0</v>
      </c>
      <c r="Q148" s="7">
        <f>'22thR'!Q$11</f>
        <v>0</v>
      </c>
      <c r="R148" s="7">
        <f>'22thR'!R$11</f>
        <v>0</v>
      </c>
      <c r="S148" s="7">
        <f>'22thR'!S$11</f>
        <v>0</v>
      </c>
      <c r="T148" s="7">
        <f>'22thR'!T$11</f>
        <v>0</v>
      </c>
    </row>
    <row r="149" spans="1:20" ht="15.5" x14ac:dyDescent="0.35">
      <c r="B149" s="43" t="s">
        <v>40</v>
      </c>
      <c r="C149" s="7">
        <f>'23thR'!C$11</f>
        <v>0</v>
      </c>
      <c r="D149" s="7">
        <f>'23thR'!D$11</f>
        <v>0</v>
      </c>
      <c r="E149" s="7">
        <f>'23thR'!E$11</f>
        <v>0</v>
      </c>
      <c r="F149" s="7">
        <f>'23thR'!F$11</f>
        <v>0</v>
      </c>
      <c r="G149" s="7">
        <f>'23thR'!G$11</f>
        <v>0</v>
      </c>
      <c r="H149" s="7">
        <f>'23thR'!H$11</f>
        <v>0</v>
      </c>
      <c r="I149" s="7">
        <f>'23thR'!I$11</f>
        <v>0</v>
      </c>
      <c r="J149" s="7">
        <f>'23thR'!J$11</f>
        <v>0</v>
      </c>
      <c r="K149" s="7">
        <f>'23thR'!K$11</f>
        <v>0</v>
      </c>
      <c r="L149" s="7">
        <f>'23thR'!L$11</f>
        <v>0</v>
      </c>
      <c r="M149" s="7">
        <f>'23thR'!M$11</f>
        <v>0</v>
      </c>
      <c r="N149" s="7">
        <f>'23thR'!N$11</f>
        <v>0</v>
      </c>
      <c r="O149" s="7">
        <f>'23thR'!O$11</f>
        <v>0</v>
      </c>
      <c r="P149" s="7">
        <f>'23thR'!P$11</f>
        <v>0</v>
      </c>
      <c r="Q149" s="7">
        <f>'23thR'!Q$11</f>
        <v>0</v>
      </c>
      <c r="R149" s="7">
        <f>'23thR'!R$11</f>
        <v>0</v>
      </c>
      <c r="S149" s="7">
        <f>'23thR'!S$11</f>
        <v>0</v>
      </c>
      <c r="T149" s="7">
        <f>'23thR'!T$11</f>
        <v>0</v>
      </c>
    </row>
    <row r="150" spans="1:20" ht="16" thickBot="1" x14ac:dyDescent="0.4">
      <c r="B150" s="48" t="s">
        <v>41</v>
      </c>
      <c r="C150" s="47">
        <f>'24thR'!C$11</f>
        <v>0</v>
      </c>
      <c r="D150" s="47">
        <f>'24thR'!D$11</f>
        <v>0</v>
      </c>
      <c r="E150" s="47">
        <f>'24thR'!E$11</f>
        <v>0</v>
      </c>
      <c r="F150" s="47">
        <f>'24thR'!F$11</f>
        <v>0</v>
      </c>
      <c r="G150" s="47">
        <f>'24thR'!G$11</f>
        <v>0</v>
      </c>
      <c r="H150" s="47">
        <f>'24thR'!H$11</f>
        <v>0</v>
      </c>
      <c r="I150" s="47">
        <f>'24thR'!I$11</f>
        <v>0</v>
      </c>
      <c r="J150" s="47">
        <f>'24thR'!J$11</f>
        <v>0</v>
      </c>
      <c r="K150" s="47">
        <f>'24thR'!K$11</f>
        <v>0</v>
      </c>
      <c r="L150" s="47">
        <f>'24thR'!L$11</f>
        <v>0</v>
      </c>
      <c r="M150" s="47">
        <f>'24thR'!M$11</f>
        <v>0</v>
      </c>
      <c r="N150" s="47">
        <f>'24thR'!N$11</f>
        <v>0</v>
      </c>
      <c r="O150" s="47">
        <f>'24thR'!O$11</f>
        <v>0</v>
      </c>
      <c r="P150" s="47">
        <f>'24thR'!P$11</f>
        <v>0</v>
      </c>
      <c r="Q150" s="47">
        <f>'24thR'!Q$11</f>
        <v>0</v>
      </c>
      <c r="R150" s="47">
        <f>'24thR'!R$11</f>
        <v>0</v>
      </c>
      <c r="S150" s="47">
        <f>'24thR'!S$11</f>
        <v>0</v>
      </c>
      <c r="T150" s="47">
        <f>'24thR'!T$11</f>
        <v>0</v>
      </c>
    </row>
    <row r="151" spans="1:20" ht="15.5" x14ac:dyDescent="0.35">
      <c r="B151" s="38" t="s">
        <v>17</v>
      </c>
      <c r="C151" s="45">
        <f>score!H$11</f>
        <v>4</v>
      </c>
      <c r="D151" s="45">
        <f>score!I$11</f>
        <v>5</v>
      </c>
      <c r="E151" s="45">
        <f>score!J$11</f>
        <v>4</v>
      </c>
      <c r="F151" s="45">
        <f>score!K$11</f>
        <v>4</v>
      </c>
      <c r="G151" s="45">
        <f>score!L$11</f>
        <v>5</v>
      </c>
      <c r="H151" s="45">
        <f>score!M$11</f>
        <v>5</v>
      </c>
      <c r="I151" s="45">
        <f>score!N$11</f>
        <v>2</v>
      </c>
      <c r="J151" s="45">
        <f>score!O$11</f>
        <v>7</v>
      </c>
      <c r="K151" s="45">
        <f>score!P$11</f>
        <v>4</v>
      </c>
      <c r="L151" s="45">
        <f>score!Q$11</f>
        <v>6</v>
      </c>
      <c r="M151" s="45">
        <f>score!R$11</f>
        <v>4</v>
      </c>
      <c r="N151" s="45">
        <f>score!S$11</f>
        <v>4</v>
      </c>
      <c r="O151" s="45">
        <f>score!T$11</f>
        <v>4</v>
      </c>
      <c r="P151" s="45">
        <f>score!U$11</f>
        <v>4</v>
      </c>
      <c r="Q151" s="45">
        <f>score!V$11</f>
        <v>4</v>
      </c>
      <c r="R151" s="45">
        <f>score!W$11</f>
        <v>4</v>
      </c>
      <c r="S151" s="45">
        <f>score!X$11</f>
        <v>6</v>
      </c>
      <c r="T151" s="45">
        <f>score!Y$11</f>
        <v>3</v>
      </c>
    </row>
    <row r="152" spans="1:20" ht="15.5" x14ac:dyDescent="0.35">
      <c r="B152" s="39" t="s">
        <v>6</v>
      </c>
      <c r="C152" s="42">
        <v>4</v>
      </c>
      <c r="D152" s="42">
        <v>3</v>
      </c>
      <c r="E152" s="42">
        <v>3</v>
      </c>
      <c r="F152" s="42">
        <v>4</v>
      </c>
      <c r="G152" s="42">
        <v>4</v>
      </c>
      <c r="H152" s="42">
        <v>4</v>
      </c>
      <c r="I152" s="42">
        <v>3</v>
      </c>
      <c r="J152" s="42">
        <v>8</v>
      </c>
      <c r="K152" s="42">
        <v>3</v>
      </c>
      <c r="L152" s="42">
        <v>4</v>
      </c>
      <c r="M152" s="42">
        <v>3</v>
      </c>
      <c r="N152" s="42">
        <v>3</v>
      </c>
      <c r="O152" s="42">
        <v>4</v>
      </c>
      <c r="P152" s="42">
        <v>4</v>
      </c>
      <c r="Q152" s="42">
        <v>4</v>
      </c>
      <c r="R152" s="42">
        <v>3</v>
      </c>
      <c r="S152" s="42">
        <v>4</v>
      </c>
      <c r="T152" s="42">
        <v>3</v>
      </c>
    </row>
    <row r="153" spans="1:20" x14ac:dyDescent="0.3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5" x14ac:dyDescent="0.35">
      <c r="C154" s="139" t="s">
        <v>5</v>
      </c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</row>
    <row r="155" spans="1:20" x14ac:dyDescent="0.35">
      <c r="A155" s="137">
        <v>6</v>
      </c>
      <c r="B155" s="138" t="str">
        <f>score!F12</f>
        <v>BOJAN LAZAR</v>
      </c>
      <c r="C155" s="109">
        <v>1</v>
      </c>
      <c r="D155" s="109">
        <v>2</v>
      </c>
      <c r="E155" s="109">
        <v>3</v>
      </c>
      <c r="F155" s="109">
        <v>4</v>
      </c>
      <c r="G155" s="109">
        <v>5</v>
      </c>
      <c r="H155" s="109">
        <v>6</v>
      </c>
      <c r="I155" s="109">
        <v>7</v>
      </c>
      <c r="J155" s="109">
        <v>8</v>
      </c>
      <c r="K155" s="109">
        <v>9</v>
      </c>
      <c r="L155" s="109">
        <v>10</v>
      </c>
      <c r="M155" s="109">
        <v>11</v>
      </c>
      <c r="N155" s="109">
        <v>12</v>
      </c>
      <c r="O155" s="109">
        <v>13</v>
      </c>
      <c r="P155" s="109">
        <v>14</v>
      </c>
      <c r="Q155" s="109">
        <v>15</v>
      </c>
      <c r="R155" s="109">
        <v>16</v>
      </c>
      <c r="S155" s="109">
        <v>17</v>
      </c>
      <c r="T155" s="109">
        <v>18</v>
      </c>
    </row>
    <row r="156" spans="1:20" x14ac:dyDescent="0.35">
      <c r="A156" s="137"/>
      <c r="B156" s="13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</row>
    <row r="157" spans="1:20" ht="15.5" x14ac:dyDescent="0.35">
      <c r="B157" s="43" t="s">
        <v>7</v>
      </c>
      <c r="C157" s="7">
        <f>'1stR'!C$12</f>
        <v>7</v>
      </c>
      <c r="D157" s="7">
        <f>'1stR'!D$12</f>
        <v>5</v>
      </c>
      <c r="E157" s="7">
        <f>'1stR'!E$12</f>
        <v>4</v>
      </c>
      <c r="F157" s="7">
        <f>'1stR'!F$12</f>
        <v>4</v>
      </c>
      <c r="G157" s="7">
        <f>'1stR'!G$12</f>
        <v>6</v>
      </c>
      <c r="H157" s="7">
        <f>'1stR'!H$12</f>
        <v>5</v>
      </c>
      <c r="I157" s="7">
        <f>'1stR'!I$12</f>
        <v>5</v>
      </c>
      <c r="J157" s="7">
        <f>'1stR'!J$12</f>
        <v>9</v>
      </c>
      <c r="K157" s="7">
        <f>'1stR'!K$12</f>
        <v>3</v>
      </c>
      <c r="L157" s="7">
        <f>'1stR'!L$12</f>
        <v>7</v>
      </c>
      <c r="M157" s="7">
        <f>'1stR'!M$12</f>
        <v>4</v>
      </c>
      <c r="N157" s="7">
        <f>'1stR'!N$12</f>
        <v>3</v>
      </c>
      <c r="O157" s="7">
        <f>'1stR'!O$12</f>
        <v>6</v>
      </c>
      <c r="P157" s="7">
        <f>'1stR'!P$12</f>
        <v>5</v>
      </c>
      <c r="Q157" s="7">
        <f>'1stR'!Q$12</f>
        <v>7</v>
      </c>
      <c r="R157" s="7">
        <f>'1stR'!R$12</f>
        <v>4</v>
      </c>
      <c r="S157" s="7">
        <f>'1stR'!S$12</f>
        <v>9</v>
      </c>
      <c r="T157" s="7">
        <f>'1stR'!T$12</f>
        <v>3</v>
      </c>
    </row>
    <row r="158" spans="1:20" ht="15.5" x14ac:dyDescent="0.35">
      <c r="B158" s="43" t="s">
        <v>8</v>
      </c>
      <c r="C158" s="7">
        <f>'2ndR'!C$12</f>
        <v>5</v>
      </c>
      <c r="D158" s="7">
        <f>'2ndR'!D$12</f>
        <v>4</v>
      </c>
      <c r="E158" s="7">
        <f>'2ndR'!E$12</f>
        <v>4</v>
      </c>
      <c r="F158" s="7">
        <f>'2ndR'!F$12</f>
        <v>5</v>
      </c>
      <c r="G158" s="7">
        <f>'2ndR'!G$12</f>
        <v>7</v>
      </c>
      <c r="H158" s="7">
        <f>'2ndR'!H$12</f>
        <v>5</v>
      </c>
      <c r="I158" s="7">
        <f>'2ndR'!I$12</f>
        <v>3</v>
      </c>
      <c r="J158" s="7">
        <f>'2ndR'!J$12</f>
        <v>5</v>
      </c>
      <c r="K158" s="7">
        <f>'2ndR'!K$12</f>
        <v>3</v>
      </c>
      <c r="L158" s="7">
        <f>'2ndR'!L$12</f>
        <v>6</v>
      </c>
      <c r="M158" s="7">
        <f>'2ndR'!M$12</f>
        <v>5</v>
      </c>
      <c r="N158" s="7">
        <f>'2ndR'!N$12</f>
        <v>4</v>
      </c>
      <c r="O158" s="7">
        <f>'2ndR'!O$12</f>
        <v>4</v>
      </c>
      <c r="P158" s="7">
        <f>'2ndR'!P$12</f>
        <v>5</v>
      </c>
      <c r="Q158" s="7">
        <f>'2ndR'!Q$12</f>
        <v>4</v>
      </c>
      <c r="R158" s="7">
        <f>'2ndR'!R$12</f>
        <v>4</v>
      </c>
      <c r="S158" s="7">
        <f>'2ndR'!S$12</f>
        <v>9</v>
      </c>
      <c r="T158" s="7">
        <f>'2ndR'!T$12</f>
        <v>5</v>
      </c>
    </row>
    <row r="159" spans="1:20" ht="15" customHeight="1" x14ac:dyDescent="0.35">
      <c r="A159" s="17" t="s">
        <v>15</v>
      </c>
      <c r="B159" s="43" t="s">
        <v>9</v>
      </c>
      <c r="C159" s="7">
        <f>'3rdR'!C$12</f>
        <v>6</v>
      </c>
      <c r="D159" s="7">
        <f>'3rdR'!D$12</f>
        <v>4</v>
      </c>
      <c r="E159" s="7">
        <f>'3rdR'!E$12</f>
        <v>3</v>
      </c>
      <c r="F159" s="7">
        <f>'3rdR'!F$12</f>
        <v>6</v>
      </c>
      <c r="G159" s="7">
        <f>'3rdR'!G$12</f>
        <v>6</v>
      </c>
      <c r="H159" s="7">
        <f>'3rdR'!H$12</f>
        <v>6</v>
      </c>
      <c r="I159" s="7">
        <f>'3rdR'!I$12</f>
        <v>4</v>
      </c>
      <c r="J159" s="7">
        <f>'3rdR'!J$12</f>
        <v>9</v>
      </c>
      <c r="K159" s="7">
        <f>'3rdR'!K$12</f>
        <v>7</v>
      </c>
      <c r="L159" s="7">
        <f>'3rdR'!L$12</f>
        <v>6</v>
      </c>
      <c r="M159" s="7">
        <f>'3rdR'!M$12</f>
        <v>3</v>
      </c>
      <c r="N159" s="7">
        <f>'3rdR'!N$12</f>
        <v>5</v>
      </c>
      <c r="O159" s="7">
        <f>'3rdR'!O$12</f>
        <v>8</v>
      </c>
      <c r="P159" s="7">
        <f>'3rdR'!P$12</f>
        <v>5</v>
      </c>
      <c r="Q159" s="7">
        <f>'3rdR'!Q$12</f>
        <v>5</v>
      </c>
      <c r="R159" s="7">
        <f>'3rdR'!R$12</f>
        <v>4</v>
      </c>
      <c r="S159" s="7">
        <f>'3rdR'!S$12</f>
        <v>6</v>
      </c>
      <c r="T159" s="7">
        <f>'3rdR'!T$12</f>
        <v>3</v>
      </c>
    </row>
    <row r="160" spans="1:20" ht="15" customHeight="1" x14ac:dyDescent="0.35">
      <c r="A160" s="17"/>
      <c r="B160" s="43" t="s">
        <v>10</v>
      </c>
      <c r="C160" s="7">
        <f>'4thR'!C$12</f>
        <v>0</v>
      </c>
      <c r="D160" s="7">
        <f>'4thR'!D$12</f>
        <v>0</v>
      </c>
      <c r="E160" s="7">
        <f>'4thR'!E$12</f>
        <v>0</v>
      </c>
      <c r="F160" s="7">
        <f>'4thR'!F$12</f>
        <v>0</v>
      </c>
      <c r="G160" s="7">
        <f>'4thR'!G$12</f>
        <v>0</v>
      </c>
      <c r="H160" s="7">
        <f>'4thR'!H$12</f>
        <v>0</v>
      </c>
      <c r="I160" s="7">
        <f>'4thR'!I$12</f>
        <v>0</v>
      </c>
      <c r="J160" s="7">
        <f>'4thR'!J$12</f>
        <v>0</v>
      </c>
      <c r="K160" s="7">
        <f>'4thR'!K$12</f>
        <v>0</v>
      </c>
      <c r="L160" s="7">
        <f>'4thR'!L$12</f>
        <v>0</v>
      </c>
      <c r="M160" s="7">
        <f>'4thR'!M$12</f>
        <v>0</v>
      </c>
      <c r="N160" s="7">
        <f>'4thR'!N$12</f>
        <v>0</v>
      </c>
      <c r="O160" s="7">
        <f>'4thR'!O$12</f>
        <v>0</v>
      </c>
      <c r="P160" s="7">
        <f>'4thR'!P$12</f>
        <v>0</v>
      </c>
      <c r="Q160" s="7">
        <f>'4thR'!Q$12</f>
        <v>0</v>
      </c>
      <c r="R160" s="7">
        <f>'4thR'!R$12</f>
        <v>0</v>
      </c>
      <c r="S160" s="7">
        <f>'4thR'!S$12</f>
        <v>0</v>
      </c>
      <c r="T160" s="7">
        <f>'4thR'!T$12</f>
        <v>0</v>
      </c>
    </row>
    <row r="161" spans="1:20" ht="15.5" x14ac:dyDescent="0.35">
      <c r="B161" s="43" t="s">
        <v>11</v>
      </c>
      <c r="C161" s="7">
        <f>'5thR'!C$12</f>
        <v>5</v>
      </c>
      <c r="D161" s="7">
        <f>'5thR'!D$12</f>
        <v>6</v>
      </c>
      <c r="E161" s="7">
        <f>'5thR'!E$12</f>
        <v>4</v>
      </c>
      <c r="F161" s="7">
        <f>'5thR'!F$12</f>
        <v>7</v>
      </c>
      <c r="G161" s="7">
        <f>'5thR'!G$12</f>
        <v>5</v>
      </c>
      <c r="H161" s="7">
        <f>'5thR'!H$12</f>
        <v>5</v>
      </c>
      <c r="I161" s="7">
        <f>'5thR'!I$12</f>
        <v>6</v>
      </c>
      <c r="J161" s="7">
        <f>'5thR'!J$12</f>
        <v>6</v>
      </c>
      <c r="K161" s="7">
        <f>'5thR'!K$12</f>
        <v>5</v>
      </c>
      <c r="L161" s="7">
        <f>'5thR'!L$12</f>
        <v>6</v>
      </c>
      <c r="M161" s="7">
        <f>'5thR'!M$12</f>
        <v>4</v>
      </c>
      <c r="N161" s="7">
        <f>'5thR'!N$12</f>
        <v>4</v>
      </c>
      <c r="O161" s="7">
        <f>'5thR'!O$12</f>
        <v>6</v>
      </c>
      <c r="P161" s="7">
        <f>'5thR'!P$12</f>
        <v>5</v>
      </c>
      <c r="Q161" s="7">
        <f>'5thR'!Q$12</f>
        <v>6</v>
      </c>
      <c r="R161" s="7">
        <f>'5thR'!R$12</f>
        <v>6</v>
      </c>
      <c r="S161" s="7">
        <f>'5thR'!S$12</f>
        <v>6</v>
      </c>
      <c r="T161" s="7">
        <f>'5thR'!T$12</f>
        <v>3</v>
      </c>
    </row>
    <row r="162" spans="1:20" ht="15.5" x14ac:dyDescent="0.35">
      <c r="B162" s="43" t="s">
        <v>12</v>
      </c>
      <c r="C162" s="7">
        <f>'6thR'!C$12</f>
        <v>6</v>
      </c>
      <c r="D162" s="7">
        <f>'6thR'!D$12</f>
        <v>4</v>
      </c>
      <c r="E162" s="7">
        <f>'6thR'!E$12</f>
        <v>9</v>
      </c>
      <c r="F162" s="7">
        <f>'6thR'!F$12</f>
        <v>4</v>
      </c>
      <c r="G162" s="7">
        <f>'6thR'!G$12</f>
        <v>4</v>
      </c>
      <c r="H162" s="7">
        <f>'6thR'!H$12</f>
        <v>5</v>
      </c>
      <c r="I162" s="7">
        <f>'6thR'!I$12</f>
        <v>6</v>
      </c>
      <c r="J162" s="7">
        <f>'6thR'!J$12</f>
        <v>3</v>
      </c>
      <c r="K162" s="7">
        <f>'6thR'!K$12</f>
        <v>4</v>
      </c>
      <c r="L162" s="7">
        <f>'6thR'!L$12</f>
        <v>6</v>
      </c>
      <c r="M162" s="7">
        <f>'6thR'!M$12</f>
        <v>4</v>
      </c>
      <c r="N162" s="7">
        <f>'6thR'!N$12</f>
        <v>2</v>
      </c>
      <c r="O162" s="7">
        <f>'6thR'!O$12</f>
        <v>9</v>
      </c>
      <c r="P162" s="7">
        <f>'6thR'!P$12</f>
        <v>5</v>
      </c>
      <c r="Q162" s="7">
        <f>'6thR'!Q$12</f>
        <v>5</v>
      </c>
      <c r="R162" s="7">
        <f>'6thR'!R$12</f>
        <v>3</v>
      </c>
      <c r="S162" s="7">
        <f>'6thR'!S$12</f>
        <v>7</v>
      </c>
      <c r="T162" s="7">
        <f>'6thR'!T$12</f>
        <v>3</v>
      </c>
    </row>
    <row r="163" spans="1:20" ht="15.5" x14ac:dyDescent="0.35">
      <c r="B163" s="43" t="s">
        <v>13</v>
      </c>
      <c r="C163" s="7">
        <f>'7thR'!C$12</f>
        <v>6</v>
      </c>
      <c r="D163" s="7">
        <f>'7thR'!D$12</f>
        <v>3</v>
      </c>
      <c r="E163" s="7">
        <f>'7thR'!E$12</f>
        <v>4</v>
      </c>
      <c r="F163" s="7">
        <f>'7thR'!F$12</f>
        <v>5</v>
      </c>
      <c r="G163" s="7">
        <f>'7thR'!G$12</f>
        <v>7</v>
      </c>
      <c r="H163" s="7">
        <f>'7thR'!H$12</f>
        <v>6</v>
      </c>
      <c r="I163" s="7">
        <f>'7thR'!I$12</f>
        <v>5</v>
      </c>
      <c r="J163" s="7">
        <f>'7thR'!J$12</f>
        <v>6</v>
      </c>
      <c r="K163" s="7">
        <f>'7thR'!K$12</f>
        <v>5</v>
      </c>
      <c r="L163" s="7">
        <f>'7thR'!L$12</f>
        <v>5</v>
      </c>
      <c r="M163" s="7">
        <f>'7thR'!M$12</f>
        <v>5</v>
      </c>
      <c r="N163" s="7">
        <f>'7thR'!N$12</f>
        <v>3</v>
      </c>
      <c r="O163" s="7">
        <f>'7thR'!O$12</f>
        <v>6</v>
      </c>
      <c r="P163" s="7">
        <f>'7thR'!P$12</f>
        <v>7</v>
      </c>
      <c r="Q163" s="7">
        <f>'7thR'!Q$12</f>
        <v>6</v>
      </c>
      <c r="R163" s="7">
        <f>'7thR'!R$12</f>
        <v>4</v>
      </c>
      <c r="S163" s="7">
        <f>'7thR'!S$12</f>
        <v>5</v>
      </c>
      <c r="T163" s="7">
        <f>'7thR'!T$12</f>
        <v>3</v>
      </c>
    </row>
    <row r="164" spans="1:20" ht="15.5" x14ac:dyDescent="0.35">
      <c r="B164" s="43" t="s">
        <v>14</v>
      </c>
      <c r="C164" s="7">
        <f>'8thR'!C$12</f>
        <v>5</v>
      </c>
      <c r="D164" s="7">
        <f>'8thR'!D$12</f>
        <v>3</v>
      </c>
      <c r="E164" s="7">
        <f>'8thR'!E$12</f>
        <v>4</v>
      </c>
      <c r="F164" s="7">
        <f>'8thR'!F$12</f>
        <v>7</v>
      </c>
      <c r="G164" s="7">
        <f>'8thR'!G$12</f>
        <v>5</v>
      </c>
      <c r="H164" s="7">
        <f>'8thR'!H$12</f>
        <v>5</v>
      </c>
      <c r="I164" s="7">
        <f>'8thR'!I$12</f>
        <v>4</v>
      </c>
      <c r="J164" s="7">
        <f>'8thR'!J$12</f>
        <v>7</v>
      </c>
      <c r="K164" s="7">
        <f>'8thR'!K$12</f>
        <v>3</v>
      </c>
      <c r="L164" s="7">
        <f>'8thR'!L$12</f>
        <v>4</v>
      </c>
      <c r="M164" s="7">
        <f>'8thR'!M$12</f>
        <v>5</v>
      </c>
      <c r="N164" s="7">
        <f>'8thR'!N$12</f>
        <v>5</v>
      </c>
      <c r="O164" s="7">
        <f>'8thR'!O$12</f>
        <v>5</v>
      </c>
      <c r="P164" s="7">
        <f>'8thR'!P$12</f>
        <v>5</v>
      </c>
      <c r="Q164" s="7">
        <f>'8thR'!Q$12</f>
        <v>6</v>
      </c>
      <c r="R164" s="7">
        <f>'8thR'!R$12</f>
        <v>4</v>
      </c>
      <c r="S164" s="7">
        <f>'8thR'!S$12</f>
        <v>5</v>
      </c>
      <c r="T164" s="7">
        <f>'8thR'!T$12</f>
        <v>3</v>
      </c>
    </row>
    <row r="165" spans="1:20" ht="15.5" x14ac:dyDescent="0.35">
      <c r="B165" s="43" t="s">
        <v>26</v>
      </c>
      <c r="C165" s="7">
        <f>'9thR'!C$12</f>
        <v>0</v>
      </c>
      <c r="D165" s="7">
        <f>'9thR'!D$12</f>
        <v>0</v>
      </c>
      <c r="E165" s="7">
        <f>'9thR'!E$12</f>
        <v>0</v>
      </c>
      <c r="F165" s="7">
        <f>'9thR'!F$12</f>
        <v>0</v>
      </c>
      <c r="G165" s="7">
        <f>'9thR'!G$12</f>
        <v>0</v>
      </c>
      <c r="H165" s="7">
        <f>'9thR'!H$12</f>
        <v>0</v>
      </c>
      <c r="I165" s="7">
        <f>'9thR'!I$12</f>
        <v>0</v>
      </c>
      <c r="J165" s="7">
        <f>'9thR'!J$12</f>
        <v>0</v>
      </c>
      <c r="K165" s="7">
        <f>'9thR'!K$12</f>
        <v>0</v>
      </c>
      <c r="L165" s="7">
        <f>'9thR'!L$12</f>
        <v>0</v>
      </c>
      <c r="M165" s="7">
        <f>'9thR'!M$12</f>
        <v>0</v>
      </c>
      <c r="N165" s="7">
        <f>'9thR'!N$12</f>
        <v>0</v>
      </c>
      <c r="O165" s="7">
        <f>'9thR'!O$12</f>
        <v>0</v>
      </c>
      <c r="P165" s="7">
        <f>'9thR'!P$12</f>
        <v>0</v>
      </c>
      <c r="Q165" s="7">
        <f>'9thR'!Q$12</f>
        <v>0</v>
      </c>
      <c r="R165" s="7">
        <f>'9thR'!R$12</f>
        <v>0</v>
      </c>
      <c r="S165" s="7">
        <f>'9thR'!S$12</f>
        <v>0</v>
      </c>
      <c r="T165" s="7">
        <f>'9thR'!T$12</f>
        <v>0</v>
      </c>
    </row>
    <row r="166" spans="1:20" ht="15.5" x14ac:dyDescent="0.35">
      <c r="B166" s="43" t="s">
        <v>27</v>
      </c>
      <c r="C166" s="7">
        <f>'10thR'!C$12</f>
        <v>6</v>
      </c>
      <c r="D166" s="7">
        <f>'10thR'!D$12</f>
        <v>4</v>
      </c>
      <c r="E166" s="7">
        <f>'10thR'!E$12</f>
        <v>3</v>
      </c>
      <c r="F166" s="7">
        <f>'10thR'!F$12</f>
        <v>5</v>
      </c>
      <c r="G166" s="7">
        <f>'10thR'!G$12</f>
        <v>5</v>
      </c>
      <c r="H166" s="7">
        <f>'10thR'!H$12</f>
        <v>5</v>
      </c>
      <c r="I166" s="7">
        <f>'10thR'!I$12</f>
        <v>2</v>
      </c>
      <c r="J166" s="7">
        <f>'10thR'!J$12</f>
        <v>6</v>
      </c>
      <c r="K166" s="7">
        <f>'10thR'!K$12</f>
        <v>3</v>
      </c>
      <c r="L166" s="7">
        <f>'10thR'!L$12</f>
        <v>5</v>
      </c>
      <c r="M166" s="7">
        <f>'10thR'!M$12</f>
        <v>4</v>
      </c>
      <c r="N166" s="7">
        <f>'10thR'!N$12</f>
        <v>3</v>
      </c>
      <c r="O166" s="7">
        <f>'10thR'!O$12</f>
        <v>6</v>
      </c>
      <c r="P166" s="7">
        <f>'10thR'!P$12</f>
        <v>4</v>
      </c>
      <c r="Q166" s="7">
        <f>'10thR'!Q$12</f>
        <v>5</v>
      </c>
      <c r="R166" s="7">
        <f>'10thR'!R$12</f>
        <v>2</v>
      </c>
      <c r="S166" s="7">
        <f>'10thR'!S$12</f>
        <v>6</v>
      </c>
      <c r="T166" s="7">
        <f>'10thR'!T$12</f>
        <v>3</v>
      </c>
    </row>
    <row r="167" spans="1:20" ht="15.5" x14ac:dyDescent="0.35">
      <c r="B167" s="43" t="s">
        <v>28</v>
      </c>
      <c r="C167" s="7">
        <f>'11thR'!C$12</f>
        <v>9</v>
      </c>
      <c r="D167" s="7">
        <f>'11thR'!D$12</f>
        <v>4</v>
      </c>
      <c r="E167" s="7">
        <f>'11thR'!E$12</f>
        <v>4</v>
      </c>
      <c r="F167" s="7">
        <f>'11thR'!F$12</f>
        <v>6</v>
      </c>
      <c r="G167" s="7">
        <f>'11thR'!G$12</f>
        <v>6</v>
      </c>
      <c r="H167" s="7">
        <f>'11thR'!H$12</f>
        <v>3</v>
      </c>
      <c r="I167" s="7">
        <f>'11thR'!I$12</f>
        <v>5</v>
      </c>
      <c r="J167" s="7">
        <f>'11thR'!J$12</f>
        <v>6</v>
      </c>
      <c r="K167" s="7">
        <f>'11thR'!K$12</f>
        <v>3</v>
      </c>
      <c r="L167" s="7">
        <f>'11thR'!L$12</f>
        <v>6</v>
      </c>
      <c r="M167" s="7">
        <f>'11thR'!M$12</f>
        <v>6</v>
      </c>
      <c r="N167" s="7">
        <f>'11thR'!N$12</f>
        <v>6</v>
      </c>
      <c r="O167" s="7">
        <f>'11thR'!O$12</f>
        <v>4</v>
      </c>
      <c r="P167" s="7">
        <f>'11thR'!P$12</f>
        <v>5</v>
      </c>
      <c r="Q167" s="7">
        <f>'11thR'!Q$12</f>
        <v>5</v>
      </c>
      <c r="R167" s="7">
        <f>'11thR'!R$12</f>
        <v>4</v>
      </c>
      <c r="S167" s="7">
        <f>'11thR'!S$12</f>
        <v>7</v>
      </c>
      <c r="T167" s="7">
        <f>'11thR'!T$12</f>
        <v>4</v>
      </c>
    </row>
    <row r="168" spans="1:20" ht="15.5" x14ac:dyDescent="0.35">
      <c r="B168" s="43" t="s">
        <v>29</v>
      </c>
      <c r="C168" s="7">
        <f>'12thR'!C$12</f>
        <v>0</v>
      </c>
      <c r="D168" s="7">
        <f>'12thR'!D$12</f>
        <v>0</v>
      </c>
      <c r="E168" s="7">
        <f>'12thR'!E$12</f>
        <v>0</v>
      </c>
      <c r="F168" s="7">
        <f>'12thR'!F$12</f>
        <v>0</v>
      </c>
      <c r="G168" s="7">
        <f>'12thR'!G$12</f>
        <v>0</v>
      </c>
      <c r="H168" s="7">
        <f>'12thR'!H$12</f>
        <v>0</v>
      </c>
      <c r="I168" s="7">
        <f>'12thR'!I$12</f>
        <v>0</v>
      </c>
      <c r="J168" s="7">
        <f>'12thR'!J$12</f>
        <v>0</v>
      </c>
      <c r="K168" s="7">
        <f>'12thR'!K$12</f>
        <v>0</v>
      </c>
      <c r="L168" s="7">
        <f>'12thR'!L$12</f>
        <v>0</v>
      </c>
      <c r="M168" s="7">
        <f>'12thR'!M$12</f>
        <v>0</v>
      </c>
      <c r="N168" s="7">
        <f>'12thR'!N$12</f>
        <v>0</v>
      </c>
      <c r="O168" s="7">
        <f>'12thR'!O$12</f>
        <v>0</v>
      </c>
      <c r="P168" s="7">
        <f>'12thR'!P$12</f>
        <v>0</v>
      </c>
      <c r="Q168" s="7">
        <f>'12thR'!Q$12</f>
        <v>0</v>
      </c>
      <c r="R168" s="7">
        <f>'12thR'!R$12</f>
        <v>0</v>
      </c>
      <c r="S168" s="7">
        <f>'12thR'!S$12</f>
        <v>0</v>
      </c>
      <c r="T168" s="7">
        <f>'12thR'!T$12</f>
        <v>0</v>
      </c>
    </row>
    <row r="169" spans="1:20" ht="15.5" x14ac:dyDescent="0.35">
      <c r="B169" s="43" t="s">
        <v>30</v>
      </c>
      <c r="C169" s="7">
        <f>'13thR'!C$12</f>
        <v>5</v>
      </c>
      <c r="D169" s="7">
        <f>'13thR'!D$12</f>
        <v>9</v>
      </c>
      <c r="E169" s="7">
        <f>'13thR'!E$12</f>
        <v>6</v>
      </c>
      <c r="F169" s="7">
        <f>'13thR'!F$12</f>
        <v>6</v>
      </c>
      <c r="G169" s="7">
        <f>'13thR'!G$12</f>
        <v>5</v>
      </c>
      <c r="H169" s="7">
        <f>'13thR'!H$12</f>
        <v>5</v>
      </c>
      <c r="I169" s="7">
        <f>'13thR'!I$12</f>
        <v>4</v>
      </c>
      <c r="J169" s="7">
        <f>'13thR'!J$12</f>
        <v>4</v>
      </c>
      <c r="K169" s="7">
        <f>'13thR'!K$12</f>
        <v>4</v>
      </c>
      <c r="L169" s="7">
        <f>'13thR'!L$12</f>
        <v>5</v>
      </c>
      <c r="M169" s="7">
        <f>'13thR'!M$12</f>
        <v>5</v>
      </c>
      <c r="N169" s="7">
        <f>'13thR'!N$12</f>
        <v>4</v>
      </c>
      <c r="O169" s="7">
        <f>'13thR'!O$12</f>
        <v>5</v>
      </c>
      <c r="P169" s="7">
        <f>'13thR'!P$12</f>
        <v>4</v>
      </c>
      <c r="Q169" s="7">
        <f>'13thR'!Q$12</f>
        <v>7</v>
      </c>
      <c r="R169" s="7">
        <f>'13thR'!R$12</f>
        <v>6</v>
      </c>
      <c r="S169" s="7">
        <f>'13thR'!S$12</f>
        <v>9</v>
      </c>
      <c r="T169" s="7">
        <f>'13thR'!T$12</f>
        <v>4</v>
      </c>
    </row>
    <row r="170" spans="1:20" ht="15.5" x14ac:dyDescent="0.35">
      <c r="B170" s="43" t="s">
        <v>31</v>
      </c>
      <c r="C170" s="7">
        <f>'14thR'!C$12</f>
        <v>0</v>
      </c>
      <c r="D170" s="7">
        <f>'14thR'!D$12</f>
        <v>0</v>
      </c>
      <c r="E170" s="7">
        <f>'14thR'!E$12</f>
        <v>0</v>
      </c>
      <c r="F170" s="7">
        <f>'14thR'!F$12</f>
        <v>0</v>
      </c>
      <c r="G170" s="7">
        <f>'14thR'!G$12</f>
        <v>0</v>
      </c>
      <c r="H170" s="7">
        <f>'14thR'!H$12</f>
        <v>0</v>
      </c>
      <c r="I170" s="7">
        <f>'14thR'!I$12</f>
        <v>0</v>
      </c>
      <c r="J170" s="7">
        <f>'14thR'!J$12</f>
        <v>0</v>
      </c>
      <c r="K170" s="7">
        <f>'14thR'!K$12</f>
        <v>0</v>
      </c>
      <c r="L170" s="7">
        <f>'14thR'!L$12</f>
        <v>0</v>
      </c>
      <c r="M170" s="7">
        <f>'14thR'!M$12</f>
        <v>0</v>
      </c>
      <c r="N170" s="7">
        <f>'14thR'!N$12</f>
        <v>0</v>
      </c>
      <c r="O170" s="7">
        <f>'14thR'!O$12</f>
        <v>0</v>
      </c>
      <c r="P170" s="7">
        <f>'14thR'!P$12</f>
        <v>0</v>
      </c>
      <c r="Q170" s="7">
        <f>'14thR'!Q$12</f>
        <v>0</v>
      </c>
      <c r="R170" s="7">
        <f>'14thR'!R$12</f>
        <v>0</v>
      </c>
      <c r="S170" s="7">
        <f>'14thR'!S$12</f>
        <v>0</v>
      </c>
      <c r="T170" s="7">
        <f>'14thR'!T$12</f>
        <v>0</v>
      </c>
    </row>
    <row r="171" spans="1:20" ht="15.5" x14ac:dyDescent="0.35">
      <c r="B171" s="43" t="s">
        <v>32</v>
      </c>
      <c r="C171" s="7">
        <f>'15thR'!C$12</f>
        <v>0</v>
      </c>
      <c r="D171" s="7">
        <f>'15thR'!D$12</f>
        <v>0</v>
      </c>
      <c r="E171" s="7">
        <f>'15thR'!E$12</f>
        <v>0</v>
      </c>
      <c r="F171" s="7">
        <f>'15thR'!F$12</f>
        <v>0</v>
      </c>
      <c r="G171" s="7">
        <f>'15thR'!G$12</f>
        <v>0</v>
      </c>
      <c r="H171" s="7">
        <f>'15thR'!H$12</f>
        <v>0</v>
      </c>
      <c r="I171" s="7">
        <f>'15thR'!I$12</f>
        <v>0</v>
      </c>
      <c r="J171" s="7">
        <f>'15thR'!J$12</f>
        <v>0</v>
      </c>
      <c r="K171" s="7">
        <f>'15thR'!K$12</f>
        <v>0</v>
      </c>
      <c r="L171" s="7">
        <f>'15thR'!L$12</f>
        <v>0</v>
      </c>
      <c r="M171" s="7">
        <f>'15thR'!M$12</f>
        <v>0</v>
      </c>
      <c r="N171" s="7">
        <f>'15thR'!N$12</f>
        <v>0</v>
      </c>
      <c r="O171" s="7">
        <f>'15thR'!O$12</f>
        <v>0</v>
      </c>
      <c r="P171" s="7">
        <f>'15thR'!P$12</f>
        <v>0</v>
      </c>
      <c r="Q171" s="7">
        <f>'15thR'!Q$12</f>
        <v>0</v>
      </c>
      <c r="R171" s="7">
        <f>'15thR'!R$12</f>
        <v>0</v>
      </c>
      <c r="S171" s="7">
        <f>'15thR'!S$12</f>
        <v>0</v>
      </c>
      <c r="T171" s="7">
        <f>'15thR'!T$12</f>
        <v>0</v>
      </c>
    </row>
    <row r="172" spans="1:20" ht="15.5" x14ac:dyDescent="0.35">
      <c r="B172" s="43" t="s">
        <v>33</v>
      </c>
      <c r="C172" s="7">
        <f>'16thR'!C$12</f>
        <v>6</v>
      </c>
      <c r="D172" s="7">
        <f>'16thR'!D$12</f>
        <v>3</v>
      </c>
      <c r="E172" s="7">
        <f>'16thR'!E$12</f>
        <v>3</v>
      </c>
      <c r="F172" s="7">
        <f>'16thR'!F$12</f>
        <v>5</v>
      </c>
      <c r="G172" s="7">
        <f>'16thR'!G$12</f>
        <v>4</v>
      </c>
      <c r="H172" s="7">
        <f>'16thR'!H$12</f>
        <v>4</v>
      </c>
      <c r="I172" s="7">
        <f>'16thR'!I$12</f>
        <v>4</v>
      </c>
      <c r="J172" s="7">
        <f>'16thR'!J$12</f>
        <v>9</v>
      </c>
      <c r="K172" s="7">
        <f>'16thR'!K$12</f>
        <v>4</v>
      </c>
      <c r="L172" s="7">
        <f>'16thR'!L$12</f>
        <v>4</v>
      </c>
      <c r="M172" s="7">
        <f>'16thR'!M$12</f>
        <v>4</v>
      </c>
      <c r="N172" s="7">
        <f>'16thR'!N$12</f>
        <v>9</v>
      </c>
      <c r="O172" s="7">
        <f>'16thR'!O$12</f>
        <v>5</v>
      </c>
      <c r="P172" s="7">
        <f>'16thR'!P$12</f>
        <v>5</v>
      </c>
      <c r="Q172" s="7">
        <f>'16thR'!Q$12</f>
        <v>5</v>
      </c>
      <c r="R172" s="7">
        <f>'16thR'!R$12</f>
        <v>5</v>
      </c>
      <c r="S172" s="7">
        <f>'16thR'!S$12</f>
        <v>6</v>
      </c>
      <c r="T172" s="7">
        <f>'16thR'!T$12</f>
        <v>3</v>
      </c>
    </row>
    <row r="173" spans="1:20" ht="15" customHeight="1" x14ac:dyDescent="0.35">
      <c r="A173" s="17" t="s">
        <v>15</v>
      </c>
      <c r="B173" s="43" t="s">
        <v>34</v>
      </c>
      <c r="C173" s="7">
        <f>'17thR'!C$12</f>
        <v>5</v>
      </c>
      <c r="D173" s="7">
        <f>'17thR'!D$12</f>
        <v>6</v>
      </c>
      <c r="E173" s="7">
        <f>'17thR'!E$12</f>
        <v>4</v>
      </c>
      <c r="F173" s="7">
        <f>'17thR'!F$12</f>
        <v>7</v>
      </c>
      <c r="G173" s="7">
        <f>'17thR'!G$12</f>
        <v>7</v>
      </c>
      <c r="H173" s="7">
        <f>'17thR'!H$12</f>
        <v>4</v>
      </c>
      <c r="I173" s="7">
        <f>'17thR'!I$12</f>
        <v>5</v>
      </c>
      <c r="J173" s="7">
        <f>'17thR'!J$12</f>
        <v>4</v>
      </c>
      <c r="K173" s="7">
        <f>'17thR'!K$12</f>
        <v>4</v>
      </c>
      <c r="L173" s="7">
        <f>'17thR'!L$12</f>
        <v>4</v>
      </c>
      <c r="M173" s="7">
        <f>'17thR'!M$12</f>
        <v>3</v>
      </c>
      <c r="N173" s="7">
        <f>'17thR'!N$12</f>
        <v>4</v>
      </c>
      <c r="O173" s="7">
        <f>'17thR'!O$12</f>
        <v>5</v>
      </c>
      <c r="P173" s="7">
        <f>'17thR'!P$12</f>
        <v>4</v>
      </c>
      <c r="Q173" s="7">
        <f>'17thR'!Q$12</f>
        <v>4</v>
      </c>
      <c r="R173" s="7">
        <f>'17thR'!R$12</f>
        <v>3</v>
      </c>
      <c r="S173" s="7">
        <f>'17thR'!S$12</f>
        <v>5</v>
      </c>
      <c r="T173" s="7">
        <f>'17thR'!T$12</f>
        <v>2</v>
      </c>
    </row>
    <row r="174" spans="1:20" ht="15" customHeight="1" x14ac:dyDescent="0.35">
      <c r="A174" s="17"/>
      <c r="B174" s="43" t="s">
        <v>35</v>
      </c>
      <c r="C174" s="7">
        <f>'18thR'!C$12</f>
        <v>6</v>
      </c>
      <c r="D174" s="7">
        <f>'18thR'!D$12</f>
        <v>4</v>
      </c>
      <c r="E174" s="7">
        <f>'18thR'!E$12</f>
        <v>6</v>
      </c>
      <c r="F174" s="7">
        <f>'18thR'!F$12</f>
        <v>5</v>
      </c>
      <c r="G174" s="7">
        <f>'18thR'!G$12</f>
        <v>5</v>
      </c>
      <c r="H174" s="7">
        <f>'18thR'!H$12</f>
        <v>4</v>
      </c>
      <c r="I174" s="7">
        <f>'18thR'!I$12</f>
        <v>4</v>
      </c>
      <c r="J174" s="7">
        <f>'18thR'!J$12</f>
        <v>5</v>
      </c>
      <c r="K174" s="7">
        <f>'18thR'!K$12</f>
        <v>6</v>
      </c>
      <c r="L174" s="7">
        <f>'18thR'!L$12</f>
        <v>5</v>
      </c>
      <c r="M174" s="7">
        <f>'18thR'!M$12</f>
        <v>4</v>
      </c>
      <c r="N174" s="7">
        <f>'18thR'!N$12</f>
        <v>4</v>
      </c>
      <c r="O174" s="7">
        <f>'18thR'!O$12</f>
        <v>9</v>
      </c>
      <c r="P174" s="7">
        <f>'18thR'!P$12</f>
        <v>4</v>
      </c>
      <c r="Q174" s="7">
        <f>'18thR'!Q$12</f>
        <v>5</v>
      </c>
      <c r="R174" s="7">
        <f>'18thR'!R$12</f>
        <v>3</v>
      </c>
      <c r="S174" s="7">
        <f>'18thR'!S$12</f>
        <v>5</v>
      </c>
      <c r="T174" s="7">
        <f>'18thR'!T$12</f>
        <v>3</v>
      </c>
    </row>
    <row r="175" spans="1:20" ht="15.5" x14ac:dyDescent="0.35">
      <c r="B175" s="43" t="s">
        <v>36</v>
      </c>
      <c r="C175" s="7">
        <f>'19thR'!C$12</f>
        <v>5</v>
      </c>
      <c r="D175" s="7">
        <f>'19thR'!D$12</f>
        <v>5</v>
      </c>
      <c r="E175" s="7">
        <f>'19thR'!E$12</f>
        <v>5</v>
      </c>
      <c r="F175" s="7">
        <f>'19thR'!F$12</f>
        <v>6</v>
      </c>
      <c r="G175" s="7">
        <f>'19thR'!G$12</f>
        <v>5</v>
      </c>
      <c r="H175" s="7">
        <f>'19thR'!H$12</f>
        <v>6</v>
      </c>
      <c r="I175" s="7">
        <f>'19thR'!I$12</f>
        <v>5</v>
      </c>
      <c r="J175" s="7">
        <f>'19thR'!J$12</f>
        <v>6</v>
      </c>
      <c r="K175" s="7">
        <f>'19thR'!K$12</f>
        <v>3</v>
      </c>
      <c r="L175" s="7">
        <f>'19thR'!L$12</f>
        <v>6</v>
      </c>
      <c r="M175" s="7">
        <f>'19thR'!M$12</f>
        <v>4</v>
      </c>
      <c r="N175" s="7">
        <f>'19thR'!N$12</f>
        <v>4</v>
      </c>
      <c r="O175" s="7">
        <f>'19thR'!O$12</f>
        <v>6</v>
      </c>
      <c r="P175" s="7">
        <f>'19thR'!P$12</f>
        <v>5</v>
      </c>
      <c r="Q175" s="7">
        <f>'19thR'!Q$12</f>
        <v>5</v>
      </c>
      <c r="R175" s="7">
        <f>'19thR'!R$12</f>
        <v>4</v>
      </c>
      <c r="S175" s="7">
        <f>'19thR'!S$12</f>
        <v>9</v>
      </c>
      <c r="T175" s="7">
        <f>'19thR'!T$12</f>
        <v>6</v>
      </c>
    </row>
    <row r="176" spans="1:20" ht="15.5" x14ac:dyDescent="0.35">
      <c r="B176" s="43" t="s">
        <v>37</v>
      </c>
      <c r="C176" s="7">
        <f>'20thR'!C$12</f>
        <v>0</v>
      </c>
      <c r="D176" s="7">
        <f>'20thR'!D$12</f>
        <v>0</v>
      </c>
      <c r="E176" s="7">
        <f>'20thR'!E$12</f>
        <v>0</v>
      </c>
      <c r="F176" s="7">
        <f>'20thR'!F$12</f>
        <v>0</v>
      </c>
      <c r="G176" s="7">
        <f>'20thR'!G$12</f>
        <v>0</v>
      </c>
      <c r="H176" s="7">
        <f>'20thR'!H$12</f>
        <v>0</v>
      </c>
      <c r="I176" s="7">
        <f>'20thR'!I$12</f>
        <v>0</v>
      </c>
      <c r="J176" s="7">
        <f>'20thR'!J$12</f>
        <v>0</v>
      </c>
      <c r="K176" s="7">
        <f>'20thR'!K$12</f>
        <v>0</v>
      </c>
      <c r="L176" s="7">
        <f>'20thR'!L$12</f>
        <v>0</v>
      </c>
      <c r="M176" s="7">
        <f>'20thR'!M$12</f>
        <v>0</v>
      </c>
      <c r="N176" s="7">
        <f>'20thR'!N$12</f>
        <v>0</v>
      </c>
      <c r="O176" s="7">
        <f>'20thR'!O$12</f>
        <v>0</v>
      </c>
      <c r="P176" s="7">
        <f>'20thR'!P$12</f>
        <v>0</v>
      </c>
      <c r="Q176" s="7">
        <f>'20thR'!Q$12</f>
        <v>0</v>
      </c>
      <c r="R176" s="7">
        <f>'20thR'!R$12</f>
        <v>0</v>
      </c>
      <c r="S176" s="7">
        <f>'20thR'!S$12</f>
        <v>0</v>
      </c>
      <c r="T176" s="7">
        <f>'20thR'!T$12</f>
        <v>0</v>
      </c>
    </row>
    <row r="177" spans="1:20" ht="15.5" x14ac:dyDescent="0.35">
      <c r="B177" s="43" t="s">
        <v>38</v>
      </c>
      <c r="C177" s="7">
        <f>'21thR'!C$12</f>
        <v>0</v>
      </c>
      <c r="D177" s="7">
        <f>'21thR'!D$12</f>
        <v>0</v>
      </c>
      <c r="E177" s="7">
        <f>'21thR'!E$12</f>
        <v>0</v>
      </c>
      <c r="F177" s="7">
        <f>'21thR'!F$12</f>
        <v>0</v>
      </c>
      <c r="G177" s="7">
        <f>'21thR'!G$12</f>
        <v>0</v>
      </c>
      <c r="H177" s="7">
        <f>'21thR'!H$12</f>
        <v>0</v>
      </c>
      <c r="I177" s="7">
        <f>'21thR'!I$12</f>
        <v>0</v>
      </c>
      <c r="J177" s="7">
        <f>'21thR'!J$12</f>
        <v>0</v>
      </c>
      <c r="K177" s="7">
        <f>'21thR'!K$12</f>
        <v>0</v>
      </c>
      <c r="L177" s="7">
        <f>'21thR'!L$12</f>
        <v>0</v>
      </c>
      <c r="M177" s="7">
        <f>'21thR'!M$12</f>
        <v>0</v>
      </c>
      <c r="N177" s="7">
        <f>'21thR'!N$12</f>
        <v>0</v>
      </c>
      <c r="O177" s="7">
        <f>'21thR'!O$12</f>
        <v>0</v>
      </c>
      <c r="P177" s="7">
        <f>'21thR'!P$12</f>
        <v>0</v>
      </c>
      <c r="Q177" s="7">
        <f>'21thR'!Q$12</f>
        <v>0</v>
      </c>
      <c r="R177" s="7">
        <f>'21thR'!R$12</f>
        <v>0</v>
      </c>
      <c r="S177" s="7">
        <f>'21thR'!S$12</f>
        <v>0</v>
      </c>
      <c r="T177" s="7">
        <f>'21thR'!T$12</f>
        <v>0</v>
      </c>
    </row>
    <row r="178" spans="1:20" ht="15.5" x14ac:dyDescent="0.35">
      <c r="B178" s="43" t="s">
        <v>39</v>
      </c>
      <c r="C178" s="7">
        <f>'22thR'!C$12</f>
        <v>0</v>
      </c>
      <c r="D178" s="7">
        <f>'22thR'!D$12</f>
        <v>0</v>
      </c>
      <c r="E178" s="7">
        <f>'22thR'!E$12</f>
        <v>0</v>
      </c>
      <c r="F178" s="7">
        <f>'22thR'!F$12</f>
        <v>0</v>
      </c>
      <c r="G178" s="7">
        <f>'22thR'!G$12</f>
        <v>0</v>
      </c>
      <c r="H178" s="7">
        <f>'22thR'!H$12</f>
        <v>0</v>
      </c>
      <c r="I178" s="7">
        <f>'22thR'!I$12</f>
        <v>0</v>
      </c>
      <c r="J178" s="7">
        <f>'22thR'!J$12</f>
        <v>0</v>
      </c>
      <c r="K178" s="7">
        <f>'22thR'!K$12</f>
        <v>0</v>
      </c>
      <c r="L178" s="7">
        <f>'22thR'!L$12</f>
        <v>0</v>
      </c>
      <c r="M178" s="7">
        <f>'22thR'!M$12</f>
        <v>0</v>
      </c>
      <c r="N178" s="7">
        <f>'22thR'!N$12</f>
        <v>0</v>
      </c>
      <c r="O178" s="7">
        <f>'22thR'!O$12</f>
        <v>0</v>
      </c>
      <c r="P178" s="7">
        <f>'22thR'!P$12</f>
        <v>0</v>
      </c>
      <c r="Q178" s="7">
        <f>'22thR'!Q$12</f>
        <v>0</v>
      </c>
      <c r="R178" s="7">
        <f>'22thR'!R$12</f>
        <v>0</v>
      </c>
      <c r="S178" s="7">
        <f>'22thR'!S$12</f>
        <v>0</v>
      </c>
      <c r="T178" s="7">
        <f>'22thR'!T$12</f>
        <v>0</v>
      </c>
    </row>
    <row r="179" spans="1:20" ht="15.5" x14ac:dyDescent="0.35">
      <c r="B179" s="43" t="s">
        <v>40</v>
      </c>
      <c r="C179" s="7">
        <f>'23thR'!C$12</f>
        <v>0</v>
      </c>
      <c r="D179" s="7">
        <f>'23thR'!D$12</f>
        <v>0</v>
      </c>
      <c r="E179" s="7">
        <f>'23thR'!E$12</f>
        <v>0</v>
      </c>
      <c r="F179" s="7">
        <f>'23thR'!F$12</f>
        <v>0</v>
      </c>
      <c r="G179" s="7">
        <f>'23thR'!G$12</f>
        <v>0</v>
      </c>
      <c r="H179" s="7">
        <f>'23thR'!H$12</f>
        <v>0</v>
      </c>
      <c r="I179" s="7">
        <f>'23thR'!I$12</f>
        <v>0</v>
      </c>
      <c r="J179" s="7">
        <f>'23thR'!J$12</f>
        <v>0</v>
      </c>
      <c r="K179" s="7">
        <f>'23thR'!K$12</f>
        <v>0</v>
      </c>
      <c r="L179" s="7">
        <f>'23thR'!L$12</f>
        <v>0</v>
      </c>
      <c r="M179" s="7">
        <f>'23thR'!M$12</f>
        <v>0</v>
      </c>
      <c r="N179" s="7">
        <f>'23thR'!N$12</f>
        <v>0</v>
      </c>
      <c r="O179" s="7">
        <f>'23thR'!O$12</f>
        <v>0</v>
      </c>
      <c r="P179" s="7">
        <f>'23thR'!P$12</f>
        <v>0</v>
      </c>
      <c r="Q179" s="7">
        <f>'23thR'!Q$12</f>
        <v>0</v>
      </c>
      <c r="R179" s="7">
        <f>'23thR'!R$12</f>
        <v>0</v>
      </c>
      <c r="S179" s="7">
        <f>'23thR'!S$12</f>
        <v>0</v>
      </c>
      <c r="T179" s="7">
        <f>'23thR'!T$12</f>
        <v>0</v>
      </c>
    </row>
    <row r="180" spans="1:20" ht="16" thickBot="1" x14ac:dyDescent="0.4">
      <c r="B180" s="48" t="s">
        <v>41</v>
      </c>
      <c r="C180" s="47">
        <f>'24thR'!C$12</f>
        <v>0</v>
      </c>
      <c r="D180" s="47">
        <f>'24thR'!D$12</f>
        <v>0</v>
      </c>
      <c r="E180" s="47">
        <f>'24thR'!E$12</f>
        <v>0</v>
      </c>
      <c r="F180" s="47">
        <f>'24thR'!F$12</f>
        <v>0</v>
      </c>
      <c r="G180" s="47">
        <f>'24thR'!G$12</f>
        <v>0</v>
      </c>
      <c r="H180" s="47">
        <f>'24thR'!H$12</f>
        <v>0</v>
      </c>
      <c r="I180" s="47">
        <f>'24thR'!I$12</f>
        <v>0</v>
      </c>
      <c r="J180" s="47">
        <f>'24thR'!J$12</f>
        <v>0</v>
      </c>
      <c r="K180" s="47">
        <f>'24thR'!K$12</f>
        <v>0</v>
      </c>
      <c r="L180" s="47">
        <f>'24thR'!L$12</f>
        <v>0</v>
      </c>
      <c r="M180" s="47">
        <f>'24thR'!M$12</f>
        <v>0</v>
      </c>
      <c r="N180" s="47">
        <f>'24thR'!N$12</f>
        <v>0</v>
      </c>
      <c r="O180" s="47">
        <f>'24thR'!O$12</f>
        <v>0</v>
      </c>
      <c r="P180" s="47">
        <f>'24thR'!P$12</f>
        <v>0</v>
      </c>
      <c r="Q180" s="47">
        <f>'24thR'!Q$12</f>
        <v>0</v>
      </c>
      <c r="R180" s="47">
        <f>'24thR'!R$12</f>
        <v>0</v>
      </c>
      <c r="S180" s="47">
        <f>'24thR'!S$12</f>
        <v>0</v>
      </c>
      <c r="T180" s="47">
        <f>'24thR'!T$12</f>
        <v>0</v>
      </c>
    </row>
    <row r="181" spans="1:20" ht="15.5" x14ac:dyDescent="0.35">
      <c r="B181" s="38" t="s">
        <v>17</v>
      </c>
      <c r="C181" s="45">
        <f>score!H$12</f>
        <v>5</v>
      </c>
      <c r="D181" s="45">
        <f>score!I$12</f>
        <v>3</v>
      </c>
      <c r="E181" s="45">
        <f>score!J$12</f>
        <v>3</v>
      </c>
      <c r="F181" s="45">
        <f>score!K$12</f>
        <v>4</v>
      </c>
      <c r="G181" s="45">
        <f>score!L$12</f>
        <v>4</v>
      </c>
      <c r="H181" s="45">
        <f>score!M$12</f>
        <v>3</v>
      </c>
      <c r="I181" s="45">
        <f>score!N$12</f>
        <v>2</v>
      </c>
      <c r="J181" s="45">
        <f>score!O$12</f>
        <v>3</v>
      </c>
      <c r="K181" s="45">
        <f>score!P$12</f>
        <v>3</v>
      </c>
      <c r="L181" s="45">
        <f>score!Q$12</f>
        <v>4</v>
      </c>
      <c r="M181" s="45">
        <f>score!R$12</f>
        <v>3</v>
      </c>
      <c r="N181" s="45">
        <f>score!S$12</f>
        <v>2</v>
      </c>
      <c r="O181" s="45">
        <f>score!T$12</f>
        <v>4</v>
      </c>
      <c r="P181" s="45">
        <f>score!U$12</f>
        <v>4</v>
      </c>
      <c r="Q181" s="45">
        <f>score!V$12</f>
        <v>4</v>
      </c>
      <c r="R181" s="45">
        <f>score!W$12</f>
        <v>2</v>
      </c>
      <c r="S181" s="45">
        <f>score!X$12</f>
        <v>5</v>
      </c>
      <c r="T181" s="45">
        <f>score!Y$12</f>
        <v>2</v>
      </c>
    </row>
    <row r="182" spans="1:20" ht="15.5" x14ac:dyDescent="0.35">
      <c r="B182" s="39" t="s">
        <v>6</v>
      </c>
      <c r="C182" s="42">
        <v>4</v>
      </c>
      <c r="D182" s="42">
        <v>3</v>
      </c>
      <c r="E182" s="42">
        <v>3</v>
      </c>
      <c r="F182" s="42">
        <v>4</v>
      </c>
      <c r="G182" s="42">
        <v>4</v>
      </c>
      <c r="H182" s="42">
        <v>4</v>
      </c>
      <c r="I182" s="42">
        <v>3</v>
      </c>
      <c r="J182" s="42">
        <v>8</v>
      </c>
      <c r="K182" s="42">
        <v>3</v>
      </c>
      <c r="L182" s="42">
        <v>4</v>
      </c>
      <c r="M182" s="42">
        <v>3</v>
      </c>
      <c r="N182" s="42">
        <v>3</v>
      </c>
      <c r="O182" s="42">
        <v>4</v>
      </c>
      <c r="P182" s="42">
        <v>4</v>
      </c>
      <c r="Q182" s="42">
        <v>4</v>
      </c>
      <c r="R182" s="42">
        <v>3</v>
      </c>
      <c r="S182" s="42">
        <v>4</v>
      </c>
      <c r="T182" s="42">
        <v>3</v>
      </c>
    </row>
    <row r="183" spans="1:20" x14ac:dyDescent="0.3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5" x14ac:dyDescent="0.35">
      <c r="C184" s="139" t="s">
        <v>5</v>
      </c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</row>
    <row r="185" spans="1:20" x14ac:dyDescent="0.35">
      <c r="A185" s="137">
        <v>7</v>
      </c>
      <c r="B185" s="138" t="str">
        <f>score!F13</f>
        <v>JANKO KRŽIČ</v>
      </c>
      <c r="C185" s="109">
        <v>1</v>
      </c>
      <c r="D185" s="109">
        <v>2</v>
      </c>
      <c r="E185" s="109">
        <v>3</v>
      </c>
      <c r="F185" s="109">
        <v>4</v>
      </c>
      <c r="G185" s="109">
        <v>5</v>
      </c>
      <c r="H185" s="109">
        <v>6</v>
      </c>
      <c r="I185" s="109">
        <v>7</v>
      </c>
      <c r="J185" s="109">
        <v>8</v>
      </c>
      <c r="K185" s="109">
        <v>9</v>
      </c>
      <c r="L185" s="109">
        <v>10</v>
      </c>
      <c r="M185" s="109">
        <v>11</v>
      </c>
      <c r="N185" s="109">
        <v>12</v>
      </c>
      <c r="O185" s="109">
        <v>13</v>
      </c>
      <c r="P185" s="109">
        <v>14</v>
      </c>
      <c r="Q185" s="109">
        <v>15</v>
      </c>
      <c r="R185" s="109">
        <v>16</v>
      </c>
      <c r="S185" s="109">
        <v>17</v>
      </c>
      <c r="T185" s="109">
        <v>18</v>
      </c>
    </row>
    <row r="186" spans="1:20" x14ac:dyDescent="0.35">
      <c r="A186" s="137"/>
      <c r="B186" s="13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</row>
    <row r="187" spans="1:20" ht="15" customHeight="1" x14ac:dyDescent="0.35">
      <c r="A187" s="17" t="s">
        <v>15</v>
      </c>
      <c r="B187" s="43" t="s">
        <v>7</v>
      </c>
      <c r="C187" s="7">
        <f>'1stR'!C$13</f>
        <v>6</v>
      </c>
      <c r="D187" s="7">
        <f>'1stR'!D$13</f>
        <v>7</v>
      </c>
      <c r="E187" s="7">
        <f>'1stR'!E$13</f>
        <v>5</v>
      </c>
      <c r="F187" s="7">
        <f>'1stR'!F$13</f>
        <v>5</v>
      </c>
      <c r="G187" s="7">
        <f>'1stR'!G$13</f>
        <v>4</v>
      </c>
      <c r="H187" s="7">
        <f>'1stR'!H$13</f>
        <v>5</v>
      </c>
      <c r="I187" s="7">
        <f>'1stR'!I$13</f>
        <v>3</v>
      </c>
      <c r="J187" s="7">
        <f>'1stR'!J$13</f>
        <v>9</v>
      </c>
      <c r="K187" s="7">
        <f>'1stR'!K$13</f>
        <v>4</v>
      </c>
      <c r="L187" s="7">
        <f>'1stR'!L$13</f>
        <v>5</v>
      </c>
      <c r="M187" s="7">
        <f>'1stR'!M$13</f>
        <v>4</v>
      </c>
      <c r="N187" s="7">
        <f>'1stR'!N$13</f>
        <v>4</v>
      </c>
      <c r="O187" s="7">
        <f>'1stR'!O$13</f>
        <v>6</v>
      </c>
      <c r="P187" s="7">
        <f>'1stR'!P$13</f>
        <v>6</v>
      </c>
      <c r="Q187" s="7">
        <f>'1stR'!Q$13</f>
        <v>5</v>
      </c>
      <c r="R187" s="7">
        <f>'1stR'!R$13</f>
        <v>4</v>
      </c>
      <c r="S187" s="7">
        <f>'1stR'!S$13</f>
        <v>4</v>
      </c>
      <c r="T187" s="7">
        <f>'1stR'!T$13</f>
        <v>3</v>
      </c>
    </row>
    <row r="188" spans="1:20" ht="15" customHeight="1" x14ac:dyDescent="0.35">
      <c r="A188" s="17"/>
      <c r="B188" s="43" t="s">
        <v>8</v>
      </c>
      <c r="C188" s="7">
        <f>'2ndR'!C$13</f>
        <v>5</v>
      </c>
      <c r="D188" s="7">
        <f>'2ndR'!D$13</f>
        <v>5</v>
      </c>
      <c r="E188" s="7">
        <f>'2ndR'!E$13</f>
        <v>5</v>
      </c>
      <c r="F188" s="7">
        <f>'2ndR'!F$13</f>
        <v>6</v>
      </c>
      <c r="G188" s="7">
        <f>'2ndR'!G$13</f>
        <v>5</v>
      </c>
      <c r="H188" s="7">
        <f>'2ndR'!H$13</f>
        <v>7</v>
      </c>
      <c r="I188" s="7">
        <f>'2ndR'!I$13</f>
        <v>4</v>
      </c>
      <c r="J188" s="7">
        <f>'2ndR'!J$13</f>
        <v>9</v>
      </c>
      <c r="K188" s="7">
        <f>'2ndR'!K$13</f>
        <v>6</v>
      </c>
      <c r="L188" s="7">
        <f>'2ndR'!L$13</f>
        <v>6</v>
      </c>
      <c r="M188" s="7">
        <f>'2ndR'!M$13</f>
        <v>5</v>
      </c>
      <c r="N188" s="7">
        <f>'2ndR'!N$13</f>
        <v>4</v>
      </c>
      <c r="O188" s="7">
        <f>'2ndR'!O$13</f>
        <v>5</v>
      </c>
      <c r="P188" s="7">
        <f>'2ndR'!P$13</f>
        <v>7</v>
      </c>
      <c r="Q188" s="7">
        <f>'2ndR'!Q$13</f>
        <v>5</v>
      </c>
      <c r="R188" s="7">
        <f>'2ndR'!R$13</f>
        <v>3</v>
      </c>
      <c r="S188" s="7">
        <f>'2ndR'!S$13</f>
        <v>7</v>
      </c>
      <c r="T188" s="7">
        <f>'2ndR'!T$13</f>
        <v>5</v>
      </c>
    </row>
    <row r="189" spans="1:20" ht="15.5" x14ac:dyDescent="0.35">
      <c r="B189" s="43" t="s">
        <v>9</v>
      </c>
      <c r="C189" s="7">
        <f>'3rdR'!C$13</f>
        <v>8</v>
      </c>
      <c r="D189" s="7">
        <f>'3rdR'!D$13</f>
        <v>5</v>
      </c>
      <c r="E189" s="7">
        <f>'3rdR'!E$13</f>
        <v>9</v>
      </c>
      <c r="F189" s="7">
        <f>'3rdR'!F$13</f>
        <v>6</v>
      </c>
      <c r="G189" s="7">
        <f>'3rdR'!G$13</f>
        <v>6</v>
      </c>
      <c r="H189" s="7">
        <f>'3rdR'!H$13</f>
        <v>5</v>
      </c>
      <c r="I189" s="7">
        <f>'3rdR'!I$13</f>
        <v>4</v>
      </c>
      <c r="J189" s="7">
        <f>'3rdR'!J$13</f>
        <v>9</v>
      </c>
      <c r="K189" s="7">
        <f>'3rdR'!K$13</f>
        <v>3</v>
      </c>
      <c r="L189" s="7">
        <f>'3rdR'!L$13</f>
        <v>6</v>
      </c>
      <c r="M189" s="7">
        <f>'3rdR'!M$13</f>
        <v>5</v>
      </c>
      <c r="N189" s="7">
        <f>'3rdR'!N$13</f>
        <v>4</v>
      </c>
      <c r="O189" s="7">
        <f>'3rdR'!O$13</f>
        <v>5</v>
      </c>
      <c r="P189" s="7">
        <f>'3rdR'!P$13</f>
        <v>6</v>
      </c>
      <c r="Q189" s="7">
        <f>'3rdR'!Q$13</f>
        <v>4</v>
      </c>
      <c r="R189" s="7">
        <f>'3rdR'!R$13</f>
        <v>5</v>
      </c>
      <c r="S189" s="7">
        <f>'3rdR'!S$13</f>
        <v>7</v>
      </c>
      <c r="T189" s="7">
        <f>'3rdR'!T$13</f>
        <v>4</v>
      </c>
    </row>
    <row r="190" spans="1:20" ht="15.5" x14ac:dyDescent="0.35">
      <c r="B190" s="43" t="s">
        <v>10</v>
      </c>
      <c r="C190" s="7">
        <f>'4thR'!C$13</f>
        <v>5</v>
      </c>
      <c r="D190" s="7">
        <f>'4thR'!D$13</f>
        <v>3</v>
      </c>
      <c r="E190" s="7">
        <f>'4thR'!E$13</f>
        <v>5</v>
      </c>
      <c r="F190" s="7">
        <f>'4thR'!F$13</f>
        <v>5</v>
      </c>
      <c r="G190" s="7">
        <f>'4thR'!G$13</f>
        <v>6</v>
      </c>
      <c r="H190" s="7">
        <f>'4thR'!H$13</f>
        <v>5</v>
      </c>
      <c r="I190" s="7">
        <f>'4thR'!I$13</f>
        <v>6</v>
      </c>
      <c r="J190" s="7">
        <f>'4thR'!J$13</f>
        <v>8</v>
      </c>
      <c r="K190" s="7">
        <f>'4thR'!K$13</f>
        <v>3</v>
      </c>
      <c r="L190" s="7">
        <f>'4thR'!L$13</f>
        <v>7</v>
      </c>
      <c r="M190" s="7">
        <f>'4thR'!M$13</f>
        <v>5</v>
      </c>
      <c r="N190" s="7">
        <f>'4thR'!N$13</f>
        <v>6</v>
      </c>
      <c r="O190" s="7">
        <f>'4thR'!O$13</f>
        <v>6</v>
      </c>
      <c r="P190" s="7">
        <f>'4thR'!P$13</f>
        <v>7</v>
      </c>
      <c r="Q190" s="7">
        <f>'4thR'!Q$13</f>
        <v>6</v>
      </c>
      <c r="R190" s="7">
        <f>'4thR'!R$13</f>
        <v>4</v>
      </c>
      <c r="S190" s="7">
        <f>'4thR'!S$13</f>
        <v>5</v>
      </c>
      <c r="T190" s="7">
        <f>'4thR'!T$13</f>
        <v>3</v>
      </c>
    </row>
    <row r="191" spans="1:20" ht="15.5" x14ac:dyDescent="0.35">
      <c r="B191" s="43" t="s">
        <v>11</v>
      </c>
      <c r="C191" s="7">
        <f>'5thR'!C$13</f>
        <v>0</v>
      </c>
      <c r="D191" s="7">
        <f>'5thR'!D$13</f>
        <v>0</v>
      </c>
      <c r="E191" s="7">
        <f>'5thR'!E$13</f>
        <v>0</v>
      </c>
      <c r="F191" s="7">
        <f>'5thR'!F$13</f>
        <v>0</v>
      </c>
      <c r="G191" s="7">
        <f>'5thR'!G$13</f>
        <v>0</v>
      </c>
      <c r="H191" s="7">
        <f>'5thR'!H$13</f>
        <v>0</v>
      </c>
      <c r="I191" s="7">
        <f>'5thR'!I$13</f>
        <v>0</v>
      </c>
      <c r="J191" s="7">
        <f>'5thR'!J$13</f>
        <v>0</v>
      </c>
      <c r="K191" s="7">
        <f>'5thR'!K$13</f>
        <v>0</v>
      </c>
      <c r="L191" s="7">
        <f>'5thR'!L$13</f>
        <v>0</v>
      </c>
      <c r="M191" s="7">
        <f>'5thR'!M$13</f>
        <v>0</v>
      </c>
      <c r="N191" s="7">
        <f>'5thR'!N$13</f>
        <v>0</v>
      </c>
      <c r="O191" s="7">
        <f>'5thR'!O$13</f>
        <v>0</v>
      </c>
      <c r="P191" s="7">
        <f>'5thR'!P$13</f>
        <v>0</v>
      </c>
      <c r="Q191" s="7">
        <f>'5thR'!Q$13</f>
        <v>0</v>
      </c>
      <c r="R191" s="7">
        <f>'5thR'!R$13</f>
        <v>0</v>
      </c>
      <c r="S191" s="7">
        <f>'5thR'!S$13</f>
        <v>0</v>
      </c>
      <c r="T191" s="7">
        <f>'5thR'!T$13</f>
        <v>0</v>
      </c>
    </row>
    <row r="192" spans="1:20" ht="15.5" x14ac:dyDescent="0.35">
      <c r="B192" s="43" t="s">
        <v>12</v>
      </c>
      <c r="C192" s="7">
        <f>'6thR'!C$13</f>
        <v>5</v>
      </c>
      <c r="D192" s="7">
        <f>'6thR'!D$13</f>
        <v>4</v>
      </c>
      <c r="E192" s="7">
        <f>'6thR'!E$13</f>
        <v>5</v>
      </c>
      <c r="F192" s="7">
        <f>'6thR'!F$13</f>
        <v>5</v>
      </c>
      <c r="G192" s="7">
        <f>'6thR'!G$13</f>
        <v>5</v>
      </c>
      <c r="H192" s="7">
        <f>'6thR'!H$13</f>
        <v>9</v>
      </c>
      <c r="I192" s="7">
        <f>'6thR'!I$13</f>
        <v>7</v>
      </c>
      <c r="J192" s="7">
        <f>'6thR'!J$13</f>
        <v>7</v>
      </c>
      <c r="K192" s="7">
        <f>'6thR'!K$13</f>
        <v>3</v>
      </c>
      <c r="L192" s="7">
        <f>'6thR'!L$13</f>
        <v>5</v>
      </c>
      <c r="M192" s="7">
        <f>'6thR'!M$13</f>
        <v>7</v>
      </c>
      <c r="N192" s="7">
        <f>'6thR'!N$13</f>
        <v>5</v>
      </c>
      <c r="O192" s="7">
        <f>'6thR'!O$13</f>
        <v>9</v>
      </c>
      <c r="P192" s="7">
        <f>'6thR'!P$13</f>
        <v>9</v>
      </c>
      <c r="Q192" s="7">
        <f>'6thR'!Q$13</f>
        <v>7</v>
      </c>
      <c r="R192" s="7">
        <f>'6thR'!R$13</f>
        <v>7</v>
      </c>
      <c r="S192" s="7">
        <f>'6thR'!S$13</f>
        <v>7</v>
      </c>
      <c r="T192" s="7">
        <f>'6thR'!T$13</f>
        <v>4</v>
      </c>
    </row>
    <row r="193" spans="1:20" ht="15.5" x14ac:dyDescent="0.35">
      <c r="B193" s="43" t="s">
        <v>13</v>
      </c>
      <c r="C193" s="7">
        <f>'7thR'!C$13</f>
        <v>9</v>
      </c>
      <c r="D193" s="7">
        <f>'7thR'!D$13</f>
        <v>3</v>
      </c>
      <c r="E193" s="7">
        <f>'7thR'!E$13</f>
        <v>4</v>
      </c>
      <c r="F193" s="7">
        <f>'7thR'!F$13</f>
        <v>6</v>
      </c>
      <c r="G193" s="7">
        <f>'7thR'!G$13</f>
        <v>4</v>
      </c>
      <c r="H193" s="7">
        <f>'7thR'!H$13</f>
        <v>6</v>
      </c>
      <c r="I193" s="7">
        <f>'7thR'!I$13</f>
        <v>3</v>
      </c>
      <c r="J193" s="7">
        <f>'7thR'!J$13</f>
        <v>6</v>
      </c>
      <c r="K193" s="7">
        <f>'7thR'!K$13</f>
        <v>3</v>
      </c>
      <c r="L193" s="7">
        <f>'7thR'!L$13</f>
        <v>7</v>
      </c>
      <c r="M193" s="7">
        <f>'7thR'!M$13</f>
        <v>3</v>
      </c>
      <c r="N193" s="7">
        <f>'7thR'!N$13</f>
        <v>4</v>
      </c>
      <c r="O193" s="7">
        <f>'7thR'!O$13</f>
        <v>5</v>
      </c>
      <c r="P193" s="7">
        <f>'7thR'!P$13</f>
        <v>4</v>
      </c>
      <c r="Q193" s="7">
        <f>'7thR'!Q$13</f>
        <v>4</v>
      </c>
      <c r="R193" s="7">
        <f>'7thR'!R$13</f>
        <v>4</v>
      </c>
      <c r="S193" s="7">
        <f>'7thR'!S$13</f>
        <v>9</v>
      </c>
      <c r="T193" s="7">
        <f>'7thR'!T$13</f>
        <v>5</v>
      </c>
    </row>
    <row r="194" spans="1:20" ht="15.5" x14ac:dyDescent="0.35">
      <c r="B194" s="43" t="s">
        <v>14</v>
      </c>
      <c r="C194" s="7">
        <f>'8thR'!C$13</f>
        <v>4</v>
      </c>
      <c r="D194" s="7">
        <f>'8thR'!D$13</f>
        <v>3</v>
      </c>
      <c r="E194" s="7">
        <f>'8thR'!E$13</f>
        <v>4</v>
      </c>
      <c r="F194" s="7">
        <f>'8thR'!F$13</f>
        <v>4</v>
      </c>
      <c r="G194" s="7">
        <f>'8thR'!G$13</f>
        <v>6</v>
      </c>
      <c r="H194" s="7">
        <f>'8thR'!H$13</f>
        <v>5</v>
      </c>
      <c r="I194" s="7">
        <f>'8thR'!I$13</f>
        <v>6</v>
      </c>
      <c r="J194" s="7">
        <f>'8thR'!J$13</f>
        <v>6</v>
      </c>
      <c r="K194" s="7">
        <f>'8thR'!K$13</f>
        <v>7</v>
      </c>
      <c r="L194" s="7">
        <f>'8thR'!L$13</f>
        <v>4</v>
      </c>
      <c r="M194" s="7">
        <f>'8thR'!M$13</f>
        <v>4</v>
      </c>
      <c r="N194" s="7">
        <f>'8thR'!N$13</f>
        <v>6</v>
      </c>
      <c r="O194" s="7">
        <f>'8thR'!O$13</f>
        <v>6</v>
      </c>
      <c r="P194" s="7">
        <f>'8thR'!P$13</f>
        <v>5</v>
      </c>
      <c r="Q194" s="7">
        <f>'8thR'!Q$13</f>
        <v>7</v>
      </c>
      <c r="R194" s="7">
        <f>'8thR'!R$13</f>
        <v>4</v>
      </c>
      <c r="S194" s="7">
        <f>'8thR'!S$13</f>
        <v>8</v>
      </c>
      <c r="T194" s="7">
        <f>'8thR'!T$13</f>
        <v>3</v>
      </c>
    </row>
    <row r="195" spans="1:20" ht="15.5" x14ac:dyDescent="0.35">
      <c r="B195" s="43" t="s">
        <v>26</v>
      </c>
      <c r="C195" s="7">
        <f>'9thR'!C$13</f>
        <v>7</v>
      </c>
      <c r="D195" s="7">
        <f>'9thR'!D$13</f>
        <v>6</v>
      </c>
      <c r="E195" s="7">
        <f>'9thR'!E$13</f>
        <v>4</v>
      </c>
      <c r="F195" s="7">
        <f>'9thR'!F$13</f>
        <v>6</v>
      </c>
      <c r="G195" s="7">
        <f>'9thR'!G$13</f>
        <v>9</v>
      </c>
      <c r="H195" s="7">
        <f>'9thR'!H$13</f>
        <v>7</v>
      </c>
      <c r="I195" s="7">
        <f>'9thR'!I$13</f>
        <v>4</v>
      </c>
      <c r="J195" s="7">
        <f>'9thR'!J$13</f>
        <v>5</v>
      </c>
      <c r="K195" s="7">
        <f>'9thR'!K$13</f>
        <v>7</v>
      </c>
      <c r="L195" s="7">
        <f>'9thR'!L$13</f>
        <v>5</v>
      </c>
      <c r="M195" s="7">
        <f>'9thR'!M$13</f>
        <v>3</v>
      </c>
      <c r="N195" s="7">
        <f>'9thR'!N$13</f>
        <v>5</v>
      </c>
      <c r="O195" s="7">
        <f>'9thR'!O$13</f>
        <v>5</v>
      </c>
      <c r="P195" s="7">
        <f>'9thR'!P$13</f>
        <v>3</v>
      </c>
      <c r="Q195" s="7">
        <f>'9thR'!Q$13</f>
        <v>5</v>
      </c>
      <c r="R195" s="7">
        <f>'9thR'!R$13</f>
        <v>3</v>
      </c>
      <c r="S195" s="7">
        <f>'9thR'!S$13</f>
        <v>6</v>
      </c>
      <c r="T195" s="7">
        <f>'9thR'!T$13</f>
        <v>5</v>
      </c>
    </row>
    <row r="196" spans="1:20" ht="15.5" x14ac:dyDescent="0.35">
      <c r="B196" s="43" t="s">
        <v>27</v>
      </c>
      <c r="C196" s="7">
        <f>'10thR'!C$13</f>
        <v>6</v>
      </c>
      <c r="D196" s="7">
        <f>'10thR'!D$13</f>
        <v>6</v>
      </c>
      <c r="E196" s="7">
        <f>'10thR'!E$13</f>
        <v>5</v>
      </c>
      <c r="F196" s="7">
        <f>'10thR'!F$13</f>
        <v>8</v>
      </c>
      <c r="G196" s="7">
        <f>'10thR'!G$13</f>
        <v>5</v>
      </c>
      <c r="H196" s="7">
        <f>'10thR'!H$13</f>
        <v>5</v>
      </c>
      <c r="I196" s="7">
        <f>'10thR'!I$13</f>
        <v>5</v>
      </c>
      <c r="J196" s="7">
        <f>'10thR'!J$13</f>
        <v>9</v>
      </c>
      <c r="K196" s="7">
        <f>'10thR'!K$13</f>
        <v>4</v>
      </c>
      <c r="L196" s="7">
        <f>'10thR'!L$13</f>
        <v>6</v>
      </c>
      <c r="M196" s="7">
        <f>'10thR'!M$13</f>
        <v>4</v>
      </c>
      <c r="N196" s="7">
        <f>'10thR'!N$13</f>
        <v>5</v>
      </c>
      <c r="O196" s="7">
        <f>'10thR'!O$13</f>
        <v>8</v>
      </c>
      <c r="P196" s="7">
        <f>'10thR'!P$13</f>
        <v>7</v>
      </c>
      <c r="Q196" s="7">
        <f>'10thR'!Q$13</f>
        <v>4</v>
      </c>
      <c r="R196" s="7">
        <f>'10thR'!R$13</f>
        <v>9</v>
      </c>
      <c r="S196" s="7">
        <f>'10thR'!S$13</f>
        <v>9</v>
      </c>
      <c r="T196" s="7">
        <f>'10thR'!T$13</f>
        <v>3</v>
      </c>
    </row>
    <row r="197" spans="1:20" ht="15.5" x14ac:dyDescent="0.35">
      <c r="B197" s="43" t="s">
        <v>28</v>
      </c>
      <c r="C197" s="7">
        <f>'11thR'!C$13</f>
        <v>5</v>
      </c>
      <c r="D197" s="7">
        <f>'11thR'!D$13</f>
        <v>5</v>
      </c>
      <c r="E197" s="7">
        <f>'11thR'!E$13</f>
        <v>5</v>
      </c>
      <c r="F197" s="7">
        <f>'11thR'!F$13</f>
        <v>9</v>
      </c>
      <c r="G197" s="7">
        <f>'11thR'!G$13</f>
        <v>7</v>
      </c>
      <c r="H197" s="7">
        <f>'11thR'!H$13</f>
        <v>8</v>
      </c>
      <c r="I197" s="7">
        <f>'11thR'!I$13</f>
        <v>5</v>
      </c>
      <c r="J197" s="7">
        <f>'11thR'!J$13</f>
        <v>7</v>
      </c>
      <c r="K197" s="7">
        <f>'11thR'!K$13</f>
        <v>4</v>
      </c>
      <c r="L197" s="7">
        <f>'11thR'!L$13</f>
        <v>5</v>
      </c>
      <c r="M197" s="7">
        <f>'11thR'!M$13</f>
        <v>3</v>
      </c>
      <c r="N197" s="7">
        <f>'11thR'!N$13</f>
        <v>5</v>
      </c>
      <c r="O197" s="7">
        <f>'11thR'!O$13</f>
        <v>7</v>
      </c>
      <c r="P197" s="7">
        <f>'11thR'!P$13</f>
        <v>5</v>
      </c>
      <c r="Q197" s="7">
        <f>'11thR'!Q$13</f>
        <v>6</v>
      </c>
      <c r="R197" s="7">
        <f>'11thR'!R$13</f>
        <v>3</v>
      </c>
      <c r="S197" s="7">
        <f>'11thR'!S$13</f>
        <v>6</v>
      </c>
      <c r="T197" s="7">
        <f>'11thR'!T$13</f>
        <v>3</v>
      </c>
    </row>
    <row r="198" spans="1:20" ht="15.5" x14ac:dyDescent="0.35">
      <c r="B198" s="43" t="s">
        <v>29</v>
      </c>
      <c r="C198" s="7">
        <f>'12thR'!C$13</f>
        <v>8</v>
      </c>
      <c r="D198" s="7">
        <f>'12thR'!D$13</f>
        <v>6</v>
      </c>
      <c r="E198" s="7">
        <f>'12thR'!E$13</f>
        <v>4</v>
      </c>
      <c r="F198" s="7">
        <f>'12thR'!F$13</f>
        <v>5</v>
      </c>
      <c r="G198" s="7">
        <f>'12thR'!G$13</f>
        <v>7</v>
      </c>
      <c r="H198" s="7">
        <f>'12thR'!H$13</f>
        <v>6</v>
      </c>
      <c r="I198" s="7">
        <f>'12thR'!I$13</f>
        <v>4</v>
      </c>
      <c r="J198" s="7">
        <f>'12thR'!J$13</f>
        <v>5</v>
      </c>
      <c r="K198" s="7">
        <f>'12thR'!K$13</f>
        <v>4</v>
      </c>
      <c r="L198" s="7">
        <f>'12thR'!L$13</f>
        <v>7</v>
      </c>
      <c r="M198" s="7">
        <f>'12thR'!M$13</f>
        <v>4</v>
      </c>
      <c r="N198" s="7">
        <f>'12thR'!N$13</f>
        <v>6</v>
      </c>
      <c r="O198" s="7">
        <f>'12thR'!O$13</f>
        <v>4</v>
      </c>
      <c r="P198" s="7">
        <f>'12thR'!P$13</f>
        <v>6</v>
      </c>
      <c r="Q198" s="7">
        <f>'12thR'!Q$13</f>
        <v>4</v>
      </c>
      <c r="R198" s="7">
        <f>'12thR'!R$13</f>
        <v>6</v>
      </c>
      <c r="S198" s="7">
        <f>'12thR'!S$13</f>
        <v>6</v>
      </c>
      <c r="T198" s="7">
        <f>'12thR'!T$13</f>
        <v>6</v>
      </c>
    </row>
    <row r="199" spans="1:20" ht="15.5" x14ac:dyDescent="0.35">
      <c r="B199" s="43" t="s">
        <v>30</v>
      </c>
      <c r="C199" s="7">
        <f>'13thR'!C$13</f>
        <v>0</v>
      </c>
      <c r="D199" s="7">
        <f>'13thR'!D$13</f>
        <v>0</v>
      </c>
      <c r="E199" s="7">
        <f>'13thR'!E$13</f>
        <v>0</v>
      </c>
      <c r="F199" s="7">
        <f>'13thR'!F$13</f>
        <v>0</v>
      </c>
      <c r="G199" s="7">
        <f>'13thR'!G$13</f>
        <v>0</v>
      </c>
      <c r="H199" s="7">
        <f>'13thR'!H$13</f>
        <v>0</v>
      </c>
      <c r="I199" s="7">
        <f>'13thR'!I$13</f>
        <v>0</v>
      </c>
      <c r="J199" s="7">
        <f>'13thR'!J$13</f>
        <v>0</v>
      </c>
      <c r="K199" s="7">
        <f>'13thR'!K$13</f>
        <v>0</v>
      </c>
      <c r="L199" s="7">
        <f>'13thR'!L$13</f>
        <v>0</v>
      </c>
      <c r="M199" s="7">
        <f>'13thR'!M$13</f>
        <v>0</v>
      </c>
      <c r="N199" s="7">
        <f>'13thR'!N$13</f>
        <v>0</v>
      </c>
      <c r="O199" s="7">
        <f>'13thR'!O$13</f>
        <v>0</v>
      </c>
      <c r="P199" s="7">
        <f>'13thR'!P$13</f>
        <v>0</v>
      </c>
      <c r="Q199" s="7">
        <f>'13thR'!Q$13</f>
        <v>0</v>
      </c>
      <c r="R199" s="7">
        <f>'13thR'!R$13</f>
        <v>0</v>
      </c>
      <c r="S199" s="7">
        <f>'13thR'!S$13</f>
        <v>0</v>
      </c>
      <c r="T199" s="7">
        <f>'13thR'!T$13</f>
        <v>0</v>
      </c>
    </row>
    <row r="200" spans="1:20" ht="15.5" x14ac:dyDescent="0.35">
      <c r="B200" s="43" t="s">
        <v>31</v>
      </c>
      <c r="C200" s="7">
        <f>'14thR'!C$13</f>
        <v>0</v>
      </c>
      <c r="D200" s="7">
        <f>'14thR'!D$13</f>
        <v>0</v>
      </c>
      <c r="E200" s="7">
        <f>'14thR'!E$13</f>
        <v>0</v>
      </c>
      <c r="F200" s="7">
        <f>'14thR'!F$13</f>
        <v>0</v>
      </c>
      <c r="G200" s="7">
        <f>'14thR'!G$13</f>
        <v>0</v>
      </c>
      <c r="H200" s="7">
        <f>'14thR'!H$13</f>
        <v>0</v>
      </c>
      <c r="I200" s="7">
        <f>'14thR'!I$13</f>
        <v>0</v>
      </c>
      <c r="J200" s="7">
        <f>'14thR'!J$13</f>
        <v>0</v>
      </c>
      <c r="K200" s="7">
        <f>'14thR'!K$13</f>
        <v>0</v>
      </c>
      <c r="L200" s="7">
        <f>'14thR'!L$13</f>
        <v>0</v>
      </c>
      <c r="M200" s="7">
        <f>'14thR'!M$13</f>
        <v>0</v>
      </c>
      <c r="N200" s="7">
        <f>'14thR'!N$13</f>
        <v>0</v>
      </c>
      <c r="O200" s="7">
        <f>'14thR'!O$13</f>
        <v>0</v>
      </c>
      <c r="P200" s="7">
        <f>'14thR'!P$13</f>
        <v>0</v>
      </c>
      <c r="Q200" s="7">
        <f>'14thR'!Q$13</f>
        <v>0</v>
      </c>
      <c r="R200" s="7">
        <f>'14thR'!R$13</f>
        <v>0</v>
      </c>
      <c r="S200" s="7">
        <f>'14thR'!S$13</f>
        <v>0</v>
      </c>
      <c r="T200" s="7">
        <f>'14thR'!T$13</f>
        <v>0</v>
      </c>
    </row>
    <row r="201" spans="1:20" ht="15" customHeight="1" x14ac:dyDescent="0.35">
      <c r="A201" s="17" t="s">
        <v>15</v>
      </c>
      <c r="B201" s="43" t="s">
        <v>32</v>
      </c>
      <c r="C201" s="7">
        <f>'15thR'!C$13</f>
        <v>4</v>
      </c>
      <c r="D201" s="7">
        <f>'15thR'!D$13</f>
        <v>6</v>
      </c>
      <c r="E201" s="7">
        <f>'15thR'!E$13</f>
        <v>3</v>
      </c>
      <c r="F201" s="7">
        <f>'15thR'!F$13</f>
        <v>4</v>
      </c>
      <c r="G201" s="7">
        <f>'15thR'!G$13</f>
        <v>5</v>
      </c>
      <c r="H201" s="7">
        <f>'15thR'!H$13</f>
        <v>9</v>
      </c>
      <c r="I201" s="7">
        <f>'15thR'!I$13</f>
        <v>5</v>
      </c>
      <c r="J201" s="7">
        <f>'15thR'!J$13</f>
        <v>9</v>
      </c>
      <c r="K201" s="7">
        <f>'15thR'!K$13</f>
        <v>4</v>
      </c>
      <c r="L201" s="7">
        <f>'15thR'!L$13</f>
        <v>4</v>
      </c>
      <c r="M201" s="7">
        <f>'15thR'!M$13</f>
        <v>5</v>
      </c>
      <c r="N201" s="7">
        <f>'15thR'!N$13</f>
        <v>4</v>
      </c>
      <c r="O201" s="7">
        <f>'15thR'!O$13</f>
        <v>5</v>
      </c>
      <c r="P201" s="7">
        <f>'15thR'!P$13</f>
        <v>5</v>
      </c>
      <c r="Q201" s="7">
        <f>'15thR'!Q$13</f>
        <v>5</v>
      </c>
      <c r="R201" s="7">
        <f>'15thR'!R$13</f>
        <v>7</v>
      </c>
      <c r="S201" s="7">
        <f>'15thR'!S$13</f>
        <v>5</v>
      </c>
      <c r="T201" s="7">
        <f>'15thR'!T$13</f>
        <v>3</v>
      </c>
    </row>
    <row r="202" spans="1:20" ht="15" customHeight="1" x14ac:dyDescent="0.35">
      <c r="A202" s="17"/>
      <c r="B202" s="43" t="s">
        <v>33</v>
      </c>
      <c r="C202" s="7">
        <f>'16thR'!C$13</f>
        <v>7</v>
      </c>
      <c r="D202" s="7">
        <f>'16thR'!D$13</f>
        <v>6</v>
      </c>
      <c r="E202" s="7">
        <f>'16thR'!E$13</f>
        <v>4</v>
      </c>
      <c r="F202" s="7">
        <f>'16thR'!F$13</f>
        <v>8</v>
      </c>
      <c r="G202" s="7">
        <f>'16thR'!G$13</f>
        <v>5</v>
      </c>
      <c r="H202" s="7">
        <f>'16thR'!H$13</f>
        <v>6</v>
      </c>
      <c r="I202" s="7">
        <f>'16thR'!I$13</f>
        <v>4</v>
      </c>
      <c r="J202" s="7">
        <f>'16thR'!J$13</f>
        <v>8</v>
      </c>
      <c r="K202" s="7">
        <f>'16thR'!K$13</f>
        <v>4</v>
      </c>
      <c r="L202" s="7">
        <f>'16thR'!L$13</f>
        <v>9</v>
      </c>
      <c r="M202" s="7">
        <f>'16thR'!M$13</f>
        <v>6</v>
      </c>
      <c r="N202" s="7">
        <f>'16thR'!N$13</f>
        <v>5</v>
      </c>
      <c r="O202" s="7">
        <f>'16thR'!O$13</f>
        <v>5</v>
      </c>
      <c r="P202" s="7">
        <f>'16thR'!P$13</f>
        <v>5</v>
      </c>
      <c r="Q202" s="7">
        <f>'16thR'!Q$13</f>
        <v>9</v>
      </c>
      <c r="R202" s="7">
        <f>'16thR'!R$13</f>
        <v>5</v>
      </c>
      <c r="S202" s="7">
        <f>'16thR'!S$13</f>
        <v>6</v>
      </c>
      <c r="T202" s="7">
        <f>'16thR'!T$13</f>
        <v>3</v>
      </c>
    </row>
    <row r="203" spans="1:20" ht="15.5" x14ac:dyDescent="0.35">
      <c r="B203" s="43" t="s">
        <v>34</v>
      </c>
      <c r="C203" s="7">
        <f>'17thR'!C$13</f>
        <v>8</v>
      </c>
      <c r="D203" s="7">
        <f>'17thR'!D$13</f>
        <v>5</v>
      </c>
      <c r="E203" s="7">
        <f>'17thR'!E$13</f>
        <v>4</v>
      </c>
      <c r="F203" s="7">
        <f>'17thR'!F$13</f>
        <v>7</v>
      </c>
      <c r="G203" s="7">
        <f>'17thR'!G$13</f>
        <v>5</v>
      </c>
      <c r="H203" s="7">
        <f>'17thR'!H$13</f>
        <v>5</v>
      </c>
      <c r="I203" s="7">
        <f>'17thR'!I$13</f>
        <v>4</v>
      </c>
      <c r="J203" s="7">
        <f>'17thR'!J$13</f>
        <v>6</v>
      </c>
      <c r="K203" s="7">
        <f>'17thR'!K$13</f>
        <v>3</v>
      </c>
      <c r="L203" s="7">
        <f>'17thR'!L$13</f>
        <v>5</v>
      </c>
      <c r="M203" s="7">
        <f>'17thR'!M$13</f>
        <v>3</v>
      </c>
      <c r="N203" s="7">
        <f>'17thR'!N$13</f>
        <v>5</v>
      </c>
      <c r="O203" s="7">
        <f>'17thR'!O$13</f>
        <v>4</v>
      </c>
      <c r="P203" s="7">
        <f>'17thR'!P$13</f>
        <v>5</v>
      </c>
      <c r="Q203" s="7">
        <f>'17thR'!Q$13</f>
        <v>5</v>
      </c>
      <c r="R203" s="7">
        <f>'17thR'!R$13</f>
        <v>6</v>
      </c>
      <c r="S203" s="7">
        <f>'17thR'!S$13</f>
        <v>9</v>
      </c>
      <c r="T203" s="7">
        <f>'17thR'!T$13</f>
        <v>9</v>
      </c>
    </row>
    <row r="204" spans="1:20" ht="15.5" x14ac:dyDescent="0.35">
      <c r="B204" s="43" t="s">
        <v>35</v>
      </c>
      <c r="C204" s="7">
        <f>'18thR'!C$13</f>
        <v>4</v>
      </c>
      <c r="D204" s="7">
        <f>'18thR'!D$13</f>
        <v>4</v>
      </c>
      <c r="E204" s="7">
        <f>'18thR'!E$13</f>
        <v>5</v>
      </c>
      <c r="F204" s="7">
        <f>'18thR'!F$13</f>
        <v>6</v>
      </c>
      <c r="G204" s="7">
        <f>'18thR'!G$13</f>
        <v>7</v>
      </c>
      <c r="H204" s="7">
        <f>'18thR'!H$13</f>
        <v>5</v>
      </c>
      <c r="I204" s="7">
        <f>'18thR'!I$13</f>
        <v>2</v>
      </c>
      <c r="J204" s="7">
        <f>'18thR'!J$13</f>
        <v>4</v>
      </c>
      <c r="K204" s="7">
        <f>'18thR'!K$13</f>
        <v>4</v>
      </c>
      <c r="L204" s="7">
        <f>'18thR'!L$13</f>
        <v>6</v>
      </c>
      <c r="M204" s="7">
        <f>'18thR'!M$13</f>
        <v>6</v>
      </c>
      <c r="N204" s="7">
        <f>'18thR'!N$13</f>
        <v>5</v>
      </c>
      <c r="O204" s="7">
        <f>'18thR'!O$13</f>
        <v>7</v>
      </c>
      <c r="P204" s="7">
        <f>'18thR'!P$13</f>
        <v>4</v>
      </c>
      <c r="Q204" s="7">
        <f>'18thR'!Q$13</f>
        <v>6</v>
      </c>
      <c r="R204" s="7">
        <f>'18thR'!R$13</f>
        <v>5</v>
      </c>
      <c r="S204" s="7">
        <f>'18thR'!S$13</f>
        <v>9</v>
      </c>
      <c r="T204" s="7">
        <f>'18thR'!T$13</f>
        <v>4</v>
      </c>
    </row>
    <row r="205" spans="1:20" ht="15.5" x14ac:dyDescent="0.35">
      <c r="B205" s="43" t="s">
        <v>36</v>
      </c>
      <c r="C205" s="7">
        <f>'19thR'!C$13</f>
        <v>9</v>
      </c>
      <c r="D205" s="7">
        <f>'19thR'!D$13</f>
        <v>4</v>
      </c>
      <c r="E205" s="7">
        <f>'19thR'!E$13</f>
        <v>5</v>
      </c>
      <c r="F205" s="7">
        <f>'19thR'!F$13</f>
        <v>4</v>
      </c>
      <c r="G205" s="7">
        <f>'19thR'!G$13</f>
        <v>5</v>
      </c>
      <c r="H205" s="7">
        <f>'19thR'!H$13</f>
        <v>9</v>
      </c>
      <c r="I205" s="7">
        <f>'19thR'!I$13</f>
        <v>5</v>
      </c>
      <c r="J205" s="7">
        <f>'19thR'!J$13</f>
        <v>5</v>
      </c>
      <c r="K205" s="7">
        <f>'19thR'!K$13</f>
        <v>3</v>
      </c>
      <c r="L205" s="7">
        <f>'19thR'!L$13</f>
        <v>6</v>
      </c>
      <c r="M205" s="7">
        <f>'19thR'!M$13</f>
        <v>4</v>
      </c>
      <c r="N205" s="7">
        <f>'19thR'!N$13</f>
        <v>5</v>
      </c>
      <c r="O205" s="7">
        <f>'19thR'!O$13</f>
        <v>6</v>
      </c>
      <c r="P205" s="7">
        <f>'19thR'!P$13</f>
        <v>5</v>
      </c>
      <c r="Q205" s="7">
        <f>'19thR'!Q$13</f>
        <v>4</v>
      </c>
      <c r="R205" s="7">
        <f>'19thR'!R$13</f>
        <v>3</v>
      </c>
      <c r="S205" s="7">
        <f>'19thR'!S$13</f>
        <v>6</v>
      </c>
      <c r="T205" s="7">
        <f>'19thR'!T$13</f>
        <v>3</v>
      </c>
    </row>
    <row r="206" spans="1:20" ht="15.5" x14ac:dyDescent="0.35">
      <c r="B206" s="43" t="s">
        <v>37</v>
      </c>
      <c r="C206" s="7">
        <f>'20thR'!C$13</f>
        <v>9</v>
      </c>
      <c r="D206" s="7">
        <f>'20thR'!D$13</f>
        <v>6</v>
      </c>
      <c r="E206" s="7">
        <f>'20thR'!E$13</f>
        <v>5</v>
      </c>
      <c r="F206" s="7">
        <f>'20thR'!F$13</f>
        <v>3</v>
      </c>
      <c r="G206" s="7">
        <f>'20thR'!G$13</f>
        <v>7</v>
      </c>
      <c r="H206" s="7">
        <f>'20thR'!H$13</f>
        <v>5</v>
      </c>
      <c r="I206" s="7">
        <f>'20thR'!I$13</f>
        <v>5</v>
      </c>
      <c r="J206" s="7">
        <f>'20thR'!J$13</f>
        <v>9</v>
      </c>
      <c r="K206" s="7">
        <f>'20thR'!K$13</f>
        <v>6</v>
      </c>
      <c r="L206" s="7">
        <f>'20thR'!L$13</f>
        <v>9</v>
      </c>
      <c r="M206" s="7">
        <f>'20thR'!M$13</f>
        <v>5</v>
      </c>
      <c r="N206" s="7">
        <f>'20thR'!N$13</f>
        <v>4</v>
      </c>
      <c r="O206" s="7">
        <f>'20thR'!O$13</f>
        <v>5</v>
      </c>
      <c r="P206" s="7">
        <f>'20thR'!P$13</f>
        <v>4</v>
      </c>
      <c r="Q206" s="7">
        <f>'20thR'!Q$13</f>
        <v>8</v>
      </c>
      <c r="R206" s="7">
        <f>'20thR'!R$13</f>
        <v>5</v>
      </c>
      <c r="S206" s="7">
        <f>'20thR'!S$13</f>
        <v>9</v>
      </c>
      <c r="T206" s="7">
        <f>'20thR'!T$13</f>
        <v>5</v>
      </c>
    </row>
    <row r="207" spans="1:20" ht="15.5" x14ac:dyDescent="0.35">
      <c r="B207" s="43" t="s">
        <v>38</v>
      </c>
      <c r="C207" s="7">
        <f>'21thR'!C$13</f>
        <v>0</v>
      </c>
      <c r="D207" s="7">
        <f>'21thR'!D$13</f>
        <v>0</v>
      </c>
      <c r="E207" s="7">
        <f>'21thR'!E$13</f>
        <v>0</v>
      </c>
      <c r="F207" s="7">
        <f>'21thR'!F$13</f>
        <v>0</v>
      </c>
      <c r="G207" s="7">
        <f>'21thR'!G$13</f>
        <v>0</v>
      </c>
      <c r="H207" s="7">
        <f>'21thR'!H$13</f>
        <v>0</v>
      </c>
      <c r="I207" s="7">
        <f>'21thR'!I$13</f>
        <v>0</v>
      </c>
      <c r="J207" s="7">
        <f>'21thR'!J$13</f>
        <v>0</v>
      </c>
      <c r="K207" s="7">
        <f>'21thR'!K$13</f>
        <v>0</v>
      </c>
      <c r="L207" s="7">
        <f>'21thR'!L$13</f>
        <v>0</v>
      </c>
      <c r="M207" s="7">
        <f>'21thR'!M$13</f>
        <v>0</v>
      </c>
      <c r="N207" s="7">
        <f>'21thR'!N$13</f>
        <v>0</v>
      </c>
      <c r="O207" s="7">
        <f>'21thR'!O$13</f>
        <v>0</v>
      </c>
      <c r="P207" s="7">
        <f>'21thR'!P$13</f>
        <v>0</v>
      </c>
      <c r="Q207" s="7">
        <f>'21thR'!Q$13</f>
        <v>0</v>
      </c>
      <c r="R207" s="7">
        <f>'21thR'!R$13</f>
        <v>0</v>
      </c>
      <c r="S207" s="7">
        <f>'21thR'!S$13</f>
        <v>0</v>
      </c>
      <c r="T207" s="7">
        <f>'21thR'!T$13</f>
        <v>0</v>
      </c>
    </row>
    <row r="208" spans="1:20" ht="15.5" x14ac:dyDescent="0.35">
      <c r="B208" s="43" t="s">
        <v>39</v>
      </c>
      <c r="C208" s="7">
        <f>'22thR'!C$13</f>
        <v>0</v>
      </c>
      <c r="D208" s="7">
        <f>'22thR'!D$13</f>
        <v>0</v>
      </c>
      <c r="E208" s="7">
        <f>'22thR'!E$13</f>
        <v>0</v>
      </c>
      <c r="F208" s="7">
        <f>'22thR'!F$13</f>
        <v>0</v>
      </c>
      <c r="G208" s="7">
        <f>'22thR'!G$13</f>
        <v>0</v>
      </c>
      <c r="H208" s="7">
        <f>'22thR'!H$13</f>
        <v>0</v>
      </c>
      <c r="I208" s="7">
        <f>'22thR'!I$13</f>
        <v>0</v>
      </c>
      <c r="J208" s="7">
        <f>'22thR'!J$13</f>
        <v>0</v>
      </c>
      <c r="K208" s="7">
        <f>'22thR'!K$13</f>
        <v>0</v>
      </c>
      <c r="L208" s="7">
        <f>'22thR'!L$13</f>
        <v>0</v>
      </c>
      <c r="M208" s="7">
        <f>'22thR'!M$13</f>
        <v>0</v>
      </c>
      <c r="N208" s="7">
        <f>'22thR'!N$13</f>
        <v>0</v>
      </c>
      <c r="O208" s="7">
        <f>'22thR'!O$13</f>
        <v>0</v>
      </c>
      <c r="P208" s="7">
        <f>'22thR'!P$13</f>
        <v>0</v>
      </c>
      <c r="Q208" s="7">
        <f>'22thR'!Q$13</f>
        <v>0</v>
      </c>
      <c r="R208" s="7">
        <f>'22thR'!R$13</f>
        <v>0</v>
      </c>
      <c r="S208" s="7">
        <f>'22thR'!S$13</f>
        <v>0</v>
      </c>
      <c r="T208" s="7">
        <f>'22thR'!T$13</f>
        <v>0</v>
      </c>
    </row>
    <row r="209" spans="1:20" ht="15.5" x14ac:dyDescent="0.35">
      <c r="B209" s="43" t="s">
        <v>40</v>
      </c>
      <c r="C209" s="7">
        <f>'23thR'!C$13</f>
        <v>0</v>
      </c>
      <c r="D209" s="7">
        <f>'23thR'!D$13</f>
        <v>0</v>
      </c>
      <c r="E209" s="7">
        <f>'23thR'!E$13</f>
        <v>0</v>
      </c>
      <c r="F209" s="7">
        <f>'23thR'!F$13</f>
        <v>0</v>
      </c>
      <c r="G209" s="7">
        <f>'23thR'!G$13</f>
        <v>0</v>
      </c>
      <c r="H209" s="7">
        <f>'23thR'!H$13</f>
        <v>0</v>
      </c>
      <c r="I209" s="7">
        <f>'23thR'!I$13</f>
        <v>0</v>
      </c>
      <c r="J209" s="7">
        <f>'23thR'!J$13</f>
        <v>0</v>
      </c>
      <c r="K209" s="7">
        <f>'23thR'!K$13</f>
        <v>0</v>
      </c>
      <c r="L209" s="7">
        <f>'23thR'!L$13</f>
        <v>0</v>
      </c>
      <c r="M209" s="7">
        <f>'23thR'!M$13</f>
        <v>0</v>
      </c>
      <c r="N209" s="7">
        <f>'23thR'!N$13</f>
        <v>0</v>
      </c>
      <c r="O209" s="7">
        <f>'23thR'!O$13</f>
        <v>0</v>
      </c>
      <c r="P209" s="7">
        <f>'23thR'!P$13</f>
        <v>0</v>
      </c>
      <c r="Q209" s="7">
        <f>'23thR'!Q$13</f>
        <v>0</v>
      </c>
      <c r="R209" s="7">
        <f>'23thR'!R$13</f>
        <v>0</v>
      </c>
      <c r="S209" s="7">
        <f>'23thR'!S$13</f>
        <v>0</v>
      </c>
      <c r="T209" s="7">
        <f>'23thR'!T$13</f>
        <v>0</v>
      </c>
    </row>
    <row r="210" spans="1:20" ht="16" thickBot="1" x14ac:dyDescent="0.4">
      <c r="B210" s="48" t="s">
        <v>41</v>
      </c>
      <c r="C210" s="47">
        <f>'24thR'!C$13</f>
        <v>0</v>
      </c>
      <c r="D210" s="47">
        <f>'24thR'!D$13</f>
        <v>0</v>
      </c>
      <c r="E210" s="47">
        <f>'24thR'!E$13</f>
        <v>0</v>
      </c>
      <c r="F210" s="47">
        <f>'24thR'!F$13</f>
        <v>0</v>
      </c>
      <c r="G210" s="47">
        <f>'24thR'!G$13</f>
        <v>0</v>
      </c>
      <c r="H210" s="47">
        <f>'24thR'!H$13</f>
        <v>0</v>
      </c>
      <c r="I210" s="47">
        <f>'24thR'!I$13</f>
        <v>0</v>
      </c>
      <c r="J210" s="47">
        <f>'24thR'!J$13</f>
        <v>0</v>
      </c>
      <c r="K210" s="47">
        <f>'24thR'!K$13</f>
        <v>0</v>
      </c>
      <c r="L210" s="47">
        <f>'24thR'!L$13</f>
        <v>0</v>
      </c>
      <c r="M210" s="47">
        <f>'24thR'!M$13</f>
        <v>0</v>
      </c>
      <c r="N210" s="47">
        <f>'24thR'!N$13</f>
        <v>0</v>
      </c>
      <c r="O210" s="47">
        <f>'24thR'!O$13</f>
        <v>0</v>
      </c>
      <c r="P210" s="47">
        <f>'24thR'!P$13</f>
        <v>0</v>
      </c>
      <c r="Q210" s="47">
        <f>'24thR'!Q$13</f>
        <v>0</v>
      </c>
      <c r="R210" s="47">
        <f>'24thR'!R$13</f>
        <v>0</v>
      </c>
      <c r="S210" s="47">
        <f>'24thR'!S$13</f>
        <v>0</v>
      </c>
      <c r="T210" s="47">
        <f>'24thR'!T$13</f>
        <v>0</v>
      </c>
    </row>
    <row r="211" spans="1:20" ht="15.5" x14ac:dyDescent="0.35">
      <c r="B211" s="38" t="s">
        <v>17</v>
      </c>
      <c r="C211" s="45">
        <f>score!H$13</f>
        <v>4</v>
      </c>
      <c r="D211" s="45">
        <f>score!I$13</f>
        <v>3</v>
      </c>
      <c r="E211" s="45">
        <f>score!J$13</f>
        <v>3</v>
      </c>
      <c r="F211" s="45">
        <f>score!K$13</f>
        <v>3</v>
      </c>
      <c r="G211" s="45">
        <f>score!L$13</f>
        <v>4</v>
      </c>
      <c r="H211" s="45">
        <f>score!M$13</f>
        <v>5</v>
      </c>
      <c r="I211" s="45">
        <f>score!N$13</f>
        <v>2</v>
      </c>
      <c r="J211" s="45">
        <f>score!O$13</f>
        <v>4</v>
      </c>
      <c r="K211" s="45">
        <f>score!P$13</f>
        <v>3</v>
      </c>
      <c r="L211" s="45">
        <f>score!Q$13</f>
        <v>4</v>
      </c>
      <c r="M211" s="45">
        <f>score!R$13</f>
        <v>3</v>
      </c>
      <c r="N211" s="45">
        <f>score!S$13</f>
        <v>4</v>
      </c>
      <c r="O211" s="45">
        <f>score!T$13</f>
        <v>4</v>
      </c>
      <c r="P211" s="45">
        <f>score!U$13</f>
        <v>3</v>
      </c>
      <c r="Q211" s="45">
        <f>score!V$13</f>
        <v>4</v>
      </c>
      <c r="R211" s="45">
        <f>score!W$13</f>
        <v>3</v>
      </c>
      <c r="S211" s="45">
        <f>score!X$13</f>
        <v>4</v>
      </c>
      <c r="T211" s="45">
        <f>score!Y$13</f>
        <v>3</v>
      </c>
    </row>
    <row r="212" spans="1:20" ht="15.5" x14ac:dyDescent="0.35">
      <c r="B212" s="39" t="s">
        <v>6</v>
      </c>
      <c r="C212" s="42">
        <v>4</v>
      </c>
      <c r="D212" s="42">
        <v>3</v>
      </c>
      <c r="E212" s="42">
        <v>3</v>
      </c>
      <c r="F212" s="42">
        <v>4</v>
      </c>
      <c r="G212" s="42">
        <v>4</v>
      </c>
      <c r="H212" s="42">
        <v>4</v>
      </c>
      <c r="I212" s="42">
        <v>3</v>
      </c>
      <c r="J212" s="42">
        <v>8</v>
      </c>
      <c r="K212" s="42">
        <v>3</v>
      </c>
      <c r="L212" s="42">
        <v>4</v>
      </c>
      <c r="M212" s="42">
        <v>3</v>
      </c>
      <c r="N212" s="42">
        <v>3</v>
      </c>
      <c r="O212" s="42">
        <v>4</v>
      </c>
      <c r="P212" s="42">
        <v>4</v>
      </c>
      <c r="Q212" s="42">
        <v>4</v>
      </c>
      <c r="R212" s="42">
        <v>3</v>
      </c>
      <c r="S212" s="42">
        <v>4</v>
      </c>
      <c r="T212" s="42">
        <v>3</v>
      </c>
    </row>
    <row r="213" spans="1:20" x14ac:dyDescent="0.3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5" x14ac:dyDescent="0.35">
      <c r="C214" s="139" t="s">
        <v>5</v>
      </c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</row>
    <row r="215" spans="1:20" ht="15" customHeight="1" x14ac:dyDescent="0.35">
      <c r="A215" s="143">
        <v>8</v>
      </c>
      <c r="B215" s="138" t="str">
        <f>score!F14</f>
        <v>NEJC ROBIČ ML.</v>
      </c>
      <c r="C215" s="109">
        <v>1</v>
      </c>
      <c r="D215" s="109">
        <v>2</v>
      </c>
      <c r="E215" s="109">
        <v>3</v>
      </c>
      <c r="F215" s="109">
        <v>4</v>
      </c>
      <c r="G215" s="109">
        <v>5</v>
      </c>
      <c r="H215" s="109">
        <v>6</v>
      </c>
      <c r="I215" s="109">
        <v>7</v>
      </c>
      <c r="J215" s="109">
        <v>8</v>
      </c>
      <c r="K215" s="109">
        <v>9</v>
      </c>
      <c r="L215" s="109">
        <v>10</v>
      </c>
      <c r="M215" s="109">
        <v>11</v>
      </c>
      <c r="N215" s="109">
        <v>12</v>
      </c>
      <c r="O215" s="109">
        <v>13</v>
      </c>
      <c r="P215" s="109">
        <v>14</v>
      </c>
      <c r="Q215" s="109">
        <v>15</v>
      </c>
      <c r="R215" s="109">
        <v>16</v>
      </c>
      <c r="S215" s="109">
        <v>17</v>
      </c>
      <c r="T215" s="109">
        <v>18</v>
      </c>
    </row>
    <row r="216" spans="1:20" ht="15" customHeight="1" x14ac:dyDescent="0.35">
      <c r="A216" s="143"/>
      <c r="B216" s="13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</row>
    <row r="217" spans="1:20" ht="15.5" x14ac:dyDescent="0.35">
      <c r="B217" s="43" t="s">
        <v>7</v>
      </c>
      <c r="C217" s="7">
        <f>'1stR'!C$14</f>
        <v>6</v>
      </c>
      <c r="D217" s="7">
        <f>'1stR'!D$14</f>
        <v>5</v>
      </c>
      <c r="E217" s="7">
        <f>'1stR'!E$14</f>
        <v>5</v>
      </c>
      <c r="F217" s="7">
        <f>'1stR'!F$14</f>
        <v>9</v>
      </c>
      <c r="G217" s="7">
        <f>'1stR'!G$14</f>
        <v>6</v>
      </c>
      <c r="H217" s="7">
        <f>'1stR'!H$14</f>
        <v>7</v>
      </c>
      <c r="I217" s="7">
        <f>'1stR'!I$14</f>
        <v>5</v>
      </c>
      <c r="J217" s="7">
        <f>'1stR'!J$14</f>
        <v>9</v>
      </c>
      <c r="K217" s="7">
        <f>'1stR'!K$14</f>
        <v>4</v>
      </c>
      <c r="L217" s="7">
        <f>'1stR'!L$14</f>
        <v>8</v>
      </c>
      <c r="M217" s="7">
        <f>'1stR'!M$14</f>
        <v>6</v>
      </c>
      <c r="N217" s="7">
        <f>'1stR'!N$14</f>
        <v>5</v>
      </c>
      <c r="O217" s="7">
        <f>'1stR'!O$14</f>
        <v>7</v>
      </c>
      <c r="P217" s="7">
        <f>'1stR'!P$14</f>
        <v>6</v>
      </c>
      <c r="Q217" s="7">
        <f>'1stR'!Q$14</f>
        <v>6</v>
      </c>
      <c r="R217" s="7">
        <f>'1stR'!R$14</f>
        <v>3</v>
      </c>
      <c r="S217" s="7">
        <f>'1stR'!S$14</f>
        <v>5</v>
      </c>
      <c r="T217" s="7">
        <f>'1stR'!T$14</f>
        <v>4</v>
      </c>
    </row>
    <row r="218" spans="1:20" ht="15.5" x14ac:dyDescent="0.35">
      <c r="B218" s="43" t="s">
        <v>8</v>
      </c>
      <c r="C218" s="7">
        <f>'2ndR'!C$14</f>
        <v>5</v>
      </c>
      <c r="D218" s="7">
        <f>'2ndR'!D$14</f>
        <v>6</v>
      </c>
      <c r="E218" s="7">
        <f>'2ndR'!E$14</f>
        <v>5</v>
      </c>
      <c r="F218" s="7">
        <f>'2ndR'!F$14</f>
        <v>8</v>
      </c>
      <c r="G218" s="7">
        <f>'2ndR'!G$14</f>
        <v>5</v>
      </c>
      <c r="H218" s="7">
        <f>'2ndR'!H$14</f>
        <v>6</v>
      </c>
      <c r="I218" s="7">
        <f>'2ndR'!I$14</f>
        <v>6</v>
      </c>
      <c r="J218" s="7">
        <f>'2ndR'!J$14</f>
        <v>5</v>
      </c>
      <c r="K218" s="7">
        <f>'2ndR'!K$14</f>
        <v>4</v>
      </c>
      <c r="L218" s="7">
        <f>'2ndR'!L$14</f>
        <v>7</v>
      </c>
      <c r="M218" s="7">
        <f>'2ndR'!M$14</f>
        <v>5</v>
      </c>
      <c r="N218" s="7">
        <f>'2ndR'!N$14</f>
        <v>7</v>
      </c>
      <c r="O218" s="7">
        <f>'2ndR'!O$14</f>
        <v>8</v>
      </c>
      <c r="P218" s="7">
        <f>'2ndR'!P$14</f>
        <v>7</v>
      </c>
      <c r="Q218" s="7">
        <f>'2ndR'!Q$14</f>
        <v>7</v>
      </c>
      <c r="R218" s="7">
        <f>'2ndR'!R$14</f>
        <v>6</v>
      </c>
      <c r="S218" s="7">
        <f>'2ndR'!S$14</f>
        <v>8</v>
      </c>
      <c r="T218" s="7">
        <f>'2ndR'!T$14</f>
        <v>4</v>
      </c>
    </row>
    <row r="219" spans="1:20" ht="15.5" x14ac:dyDescent="0.35">
      <c r="B219" s="43" t="s">
        <v>9</v>
      </c>
      <c r="C219" s="7">
        <f>'3rdR'!C$14</f>
        <v>0</v>
      </c>
      <c r="D219" s="7">
        <f>'3rdR'!D$14</f>
        <v>0</v>
      </c>
      <c r="E219" s="7">
        <f>'3rdR'!E$14</f>
        <v>0</v>
      </c>
      <c r="F219" s="7">
        <f>'3rdR'!F$14</f>
        <v>0</v>
      </c>
      <c r="G219" s="7">
        <f>'3rdR'!G$14</f>
        <v>0</v>
      </c>
      <c r="H219" s="7">
        <f>'3rdR'!H$14</f>
        <v>0</v>
      </c>
      <c r="I219" s="7">
        <f>'3rdR'!I$14</f>
        <v>0</v>
      </c>
      <c r="J219" s="7">
        <f>'3rdR'!J$14</f>
        <v>0</v>
      </c>
      <c r="K219" s="7">
        <f>'3rdR'!K$14</f>
        <v>0</v>
      </c>
      <c r="L219" s="7">
        <f>'3rdR'!L$14</f>
        <v>0</v>
      </c>
      <c r="M219" s="7">
        <f>'3rdR'!M$14</f>
        <v>0</v>
      </c>
      <c r="N219" s="7">
        <f>'3rdR'!N$14</f>
        <v>0</v>
      </c>
      <c r="O219" s="7">
        <f>'3rdR'!O$14</f>
        <v>0</v>
      </c>
      <c r="P219" s="7">
        <f>'3rdR'!P$14</f>
        <v>0</v>
      </c>
      <c r="Q219" s="7">
        <f>'3rdR'!Q$14</f>
        <v>0</v>
      </c>
      <c r="R219" s="7">
        <f>'3rdR'!R$14</f>
        <v>0</v>
      </c>
      <c r="S219" s="7">
        <f>'3rdR'!S$14</f>
        <v>0</v>
      </c>
      <c r="T219" s="7">
        <f>'3rdR'!T$14</f>
        <v>0</v>
      </c>
    </row>
    <row r="220" spans="1:20" ht="15.5" x14ac:dyDescent="0.35">
      <c r="B220" s="43" t="s">
        <v>10</v>
      </c>
      <c r="C220" s="7">
        <f>'4thR'!C$14</f>
        <v>5</v>
      </c>
      <c r="D220" s="7">
        <f>'4thR'!D$14</f>
        <v>4</v>
      </c>
      <c r="E220" s="7">
        <f>'4thR'!E$14</f>
        <v>6</v>
      </c>
      <c r="F220" s="7">
        <f>'4thR'!F$14</f>
        <v>9</v>
      </c>
      <c r="G220" s="7">
        <f>'4thR'!G$14</f>
        <v>9</v>
      </c>
      <c r="H220" s="7">
        <f>'4thR'!H$14</f>
        <v>5</v>
      </c>
      <c r="I220" s="7">
        <f>'4thR'!I$14</f>
        <v>9</v>
      </c>
      <c r="J220" s="7">
        <f>'4thR'!J$14</f>
        <v>6</v>
      </c>
      <c r="K220" s="7">
        <f>'4thR'!K$14</f>
        <v>5</v>
      </c>
      <c r="L220" s="7">
        <f>'4thR'!L$14</f>
        <v>6</v>
      </c>
      <c r="M220" s="7">
        <f>'4thR'!M$14</f>
        <v>5</v>
      </c>
      <c r="N220" s="7">
        <f>'4thR'!N$14</f>
        <v>7</v>
      </c>
      <c r="O220" s="7">
        <f>'4thR'!O$14</f>
        <v>8</v>
      </c>
      <c r="P220" s="7">
        <f>'4thR'!P$14</f>
        <v>7</v>
      </c>
      <c r="Q220" s="7">
        <f>'4thR'!Q$14</f>
        <v>6</v>
      </c>
      <c r="R220" s="7">
        <f>'4thR'!R$14</f>
        <v>6</v>
      </c>
      <c r="S220" s="7">
        <f>'4thR'!S$14</f>
        <v>8</v>
      </c>
      <c r="T220" s="7">
        <f>'4thR'!T$14</f>
        <v>4</v>
      </c>
    </row>
    <row r="221" spans="1:20" ht="15.5" x14ac:dyDescent="0.35">
      <c r="B221" s="43" t="s">
        <v>11</v>
      </c>
      <c r="C221" s="7">
        <f>'5thR'!C$14</f>
        <v>0</v>
      </c>
      <c r="D221" s="7">
        <f>'5thR'!D$14</f>
        <v>0</v>
      </c>
      <c r="E221" s="7">
        <f>'5thR'!E$14</f>
        <v>0</v>
      </c>
      <c r="F221" s="7">
        <f>'5thR'!F$14</f>
        <v>0</v>
      </c>
      <c r="G221" s="7">
        <f>'5thR'!G$14</f>
        <v>0</v>
      </c>
      <c r="H221" s="7">
        <f>'5thR'!H$14</f>
        <v>0</v>
      </c>
      <c r="I221" s="7">
        <f>'5thR'!I$14</f>
        <v>0</v>
      </c>
      <c r="J221" s="7">
        <f>'5thR'!J$14</f>
        <v>0</v>
      </c>
      <c r="K221" s="7">
        <f>'5thR'!K$14</f>
        <v>0</v>
      </c>
      <c r="L221" s="7">
        <f>'5thR'!L$14</f>
        <v>0</v>
      </c>
      <c r="M221" s="7">
        <f>'5thR'!M$14</f>
        <v>0</v>
      </c>
      <c r="N221" s="7">
        <f>'5thR'!N$14</f>
        <v>0</v>
      </c>
      <c r="O221" s="7">
        <f>'5thR'!O$14</f>
        <v>0</v>
      </c>
      <c r="P221" s="7">
        <f>'5thR'!P$14</f>
        <v>0</v>
      </c>
      <c r="Q221" s="7">
        <f>'5thR'!Q$14</f>
        <v>0</v>
      </c>
      <c r="R221" s="7">
        <f>'5thR'!R$14</f>
        <v>0</v>
      </c>
      <c r="S221" s="7">
        <f>'5thR'!S$14</f>
        <v>0</v>
      </c>
      <c r="T221" s="7">
        <f>'5thR'!T$14</f>
        <v>0</v>
      </c>
    </row>
    <row r="222" spans="1:20" ht="15.5" x14ac:dyDescent="0.35">
      <c r="B222" s="43" t="s">
        <v>12</v>
      </c>
      <c r="C222" s="7">
        <f>'6thR'!C$14</f>
        <v>7</v>
      </c>
      <c r="D222" s="7">
        <f>'6thR'!D$14</f>
        <v>6</v>
      </c>
      <c r="E222" s="7">
        <f>'6thR'!E$14</f>
        <v>5</v>
      </c>
      <c r="F222" s="7">
        <f>'6thR'!F$14</f>
        <v>6</v>
      </c>
      <c r="G222" s="7">
        <f>'6thR'!G$14</f>
        <v>7</v>
      </c>
      <c r="H222" s="7">
        <f>'6thR'!H$14</f>
        <v>5</v>
      </c>
      <c r="I222" s="7">
        <f>'6thR'!I$14</f>
        <v>6</v>
      </c>
      <c r="J222" s="7">
        <f>'6thR'!J$14</f>
        <v>7</v>
      </c>
      <c r="K222" s="7">
        <f>'6thR'!K$14</f>
        <v>5</v>
      </c>
      <c r="L222" s="7">
        <f>'6thR'!L$14</f>
        <v>6</v>
      </c>
      <c r="M222" s="7">
        <f>'6thR'!M$14</f>
        <v>5</v>
      </c>
      <c r="N222" s="7">
        <f>'6thR'!N$14</f>
        <v>5</v>
      </c>
      <c r="O222" s="7">
        <f>'6thR'!O$14</f>
        <v>6</v>
      </c>
      <c r="P222" s="7">
        <f>'6thR'!P$14</f>
        <v>6</v>
      </c>
      <c r="Q222" s="7">
        <f>'6thR'!Q$14</f>
        <v>6</v>
      </c>
      <c r="R222" s="7">
        <f>'6thR'!R$14</f>
        <v>4</v>
      </c>
      <c r="S222" s="7">
        <f>'6thR'!S$14</f>
        <v>4</v>
      </c>
      <c r="T222" s="7">
        <f>'6thR'!T$14</f>
        <v>4</v>
      </c>
    </row>
    <row r="223" spans="1:20" ht="15.5" x14ac:dyDescent="0.35">
      <c r="B223" s="43" t="s">
        <v>13</v>
      </c>
      <c r="C223" s="7">
        <f>'7thR'!C$14</f>
        <v>6</v>
      </c>
      <c r="D223" s="7">
        <f>'7thR'!D$14</f>
        <v>3</v>
      </c>
      <c r="E223" s="7">
        <f>'7thR'!E$14</f>
        <v>8</v>
      </c>
      <c r="F223" s="7">
        <f>'7thR'!F$14</f>
        <v>6</v>
      </c>
      <c r="G223" s="7">
        <f>'7thR'!G$14</f>
        <v>5</v>
      </c>
      <c r="H223" s="7">
        <f>'7thR'!H$14</f>
        <v>4</v>
      </c>
      <c r="I223" s="7">
        <f>'7thR'!I$14</f>
        <v>5</v>
      </c>
      <c r="J223" s="7">
        <f>'7thR'!J$14</f>
        <v>8</v>
      </c>
      <c r="K223" s="7">
        <f>'7thR'!K$14</f>
        <v>3</v>
      </c>
      <c r="L223" s="7">
        <f>'7thR'!L$14</f>
        <v>5</v>
      </c>
      <c r="M223" s="7">
        <f>'7thR'!M$14</f>
        <v>3</v>
      </c>
      <c r="N223" s="7">
        <f>'7thR'!N$14</f>
        <v>9</v>
      </c>
      <c r="O223" s="7">
        <f>'7thR'!O$14</f>
        <v>5</v>
      </c>
      <c r="P223" s="7">
        <f>'7thR'!P$14</f>
        <v>7</v>
      </c>
      <c r="Q223" s="7">
        <f>'7thR'!Q$14</f>
        <v>5</v>
      </c>
      <c r="R223" s="7">
        <f>'7thR'!R$14</f>
        <v>6</v>
      </c>
      <c r="S223" s="7">
        <f>'7thR'!S$14</f>
        <v>7</v>
      </c>
      <c r="T223" s="7">
        <f>'7thR'!T$14</f>
        <v>4</v>
      </c>
    </row>
    <row r="224" spans="1:20" ht="15.5" x14ac:dyDescent="0.35">
      <c r="B224" s="43" t="s">
        <v>14</v>
      </c>
      <c r="C224" s="7">
        <f>'8thR'!C$14</f>
        <v>0</v>
      </c>
      <c r="D224" s="7">
        <f>'8thR'!D$14</f>
        <v>0</v>
      </c>
      <c r="E224" s="7">
        <f>'8thR'!E$14</f>
        <v>0</v>
      </c>
      <c r="F224" s="7">
        <f>'8thR'!F$14</f>
        <v>0</v>
      </c>
      <c r="G224" s="7">
        <f>'8thR'!G$14</f>
        <v>0</v>
      </c>
      <c r="H224" s="7">
        <f>'8thR'!H$14</f>
        <v>0</v>
      </c>
      <c r="I224" s="7">
        <f>'8thR'!I$14</f>
        <v>0</v>
      </c>
      <c r="J224" s="7">
        <f>'8thR'!J$14</f>
        <v>0</v>
      </c>
      <c r="K224" s="7">
        <f>'8thR'!K$14</f>
        <v>0</v>
      </c>
      <c r="L224" s="7">
        <f>'8thR'!L$14</f>
        <v>0</v>
      </c>
      <c r="M224" s="7">
        <f>'8thR'!M$14</f>
        <v>0</v>
      </c>
      <c r="N224" s="7">
        <f>'8thR'!N$14</f>
        <v>0</v>
      </c>
      <c r="O224" s="7">
        <f>'8thR'!O$14</f>
        <v>0</v>
      </c>
      <c r="P224" s="7">
        <f>'8thR'!P$14</f>
        <v>0</v>
      </c>
      <c r="Q224" s="7">
        <f>'8thR'!Q$14</f>
        <v>0</v>
      </c>
      <c r="R224" s="7">
        <f>'8thR'!R$14</f>
        <v>0</v>
      </c>
      <c r="S224" s="7">
        <f>'8thR'!S$14</f>
        <v>0</v>
      </c>
      <c r="T224" s="7">
        <f>'8thR'!T$14</f>
        <v>0</v>
      </c>
    </row>
    <row r="225" spans="1:20" ht="15.5" x14ac:dyDescent="0.35">
      <c r="B225" s="43" t="s">
        <v>26</v>
      </c>
      <c r="C225" s="7">
        <f>'9thR'!C$14</f>
        <v>6</v>
      </c>
      <c r="D225" s="7">
        <f>'9thR'!D$14</f>
        <v>5</v>
      </c>
      <c r="E225" s="7">
        <f>'9thR'!E$14</f>
        <v>5</v>
      </c>
      <c r="F225" s="7">
        <f>'9thR'!F$14</f>
        <v>8</v>
      </c>
      <c r="G225" s="7">
        <f>'9thR'!G$14</f>
        <v>6</v>
      </c>
      <c r="H225" s="7">
        <f>'9thR'!H$14</f>
        <v>5</v>
      </c>
      <c r="I225" s="7">
        <f>'9thR'!I$14</f>
        <v>3</v>
      </c>
      <c r="J225" s="7">
        <f>'9thR'!J$14</f>
        <v>8</v>
      </c>
      <c r="K225" s="7">
        <f>'9thR'!K$14</f>
        <v>3</v>
      </c>
      <c r="L225" s="7">
        <f>'9thR'!L$14</f>
        <v>5</v>
      </c>
      <c r="M225" s="7">
        <f>'9thR'!M$14</f>
        <v>7</v>
      </c>
      <c r="N225" s="7">
        <f>'9thR'!N$14</f>
        <v>5</v>
      </c>
      <c r="O225" s="7">
        <f>'9thR'!O$14</f>
        <v>8</v>
      </c>
      <c r="P225" s="7">
        <f>'9thR'!P$14</f>
        <v>8</v>
      </c>
      <c r="Q225" s="7">
        <f>'9thR'!Q$14</f>
        <v>6</v>
      </c>
      <c r="R225" s="7">
        <f>'9thR'!R$14</f>
        <v>3</v>
      </c>
      <c r="S225" s="7">
        <f>'9thR'!S$14</f>
        <v>5</v>
      </c>
      <c r="T225" s="7">
        <f>'9thR'!T$14</f>
        <v>5</v>
      </c>
    </row>
    <row r="226" spans="1:20" ht="15.5" x14ac:dyDescent="0.35">
      <c r="B226" s="43" t="s">
        <v>27</v>
      </c>
      <c r="C226" s="7">
        <f>'10thR'!C$14</f>
        <v>5</v>
      </c>
      <c r="D226" s="7">
        <f>'10thR'!D$14</f>
        <v>6</v>
      </c>
      <c r="E226" s="7">
        <f>'10thR'!E$14</f>
        <v>6</v>
      </c>
      <c r="F226" s="7">
        <f>'10thR'!F$14</f>
        <v>8</v>
      </c>
      <c r="G226" s="7">
        <f>'10thR'!G$14</f>
        <v>4</v>
      </c>
      <c r="H226" s="7">
        <f>'10thR'!H$14</f>
        <v>6</v>
      </c>
      <c r="I226" s="7">
        <f>'10thR'!I$14</f>
        <v>5</v>
      </c>
      <c r="J226" s="7">
        <f>'10thR'!J$14</f>
        <v>9</v>
      </c>
      <c r="K226" s="7">
        <f>'10thR'!K$14</f>
        <v>5</v>
      </c>
      <c r="L226" s="7">
        <f>'10thR'!L$14</f>
        <v>6</v>
      </c>
      <c r="M226" s="7">
        <f>'10thR'!M$14</f>
        <v>5</v>
      </c>
      <c r="N226" s="7">
        <f>'10thR'!N$14</f>
        <v>4</v>
      </c>
      <c r="O226" s="7">
        <f>'10thR'!O$14</f>
        <v>6</v>
      </c>
      <c r="P226" s="7">
        <f>'10thR'!P$14</f>
        <v>5</v>
      </c>
      <c r="Q226" s="7">
        <f>'10thR'!Q$14</f>
        <v>5</v>
      </c>
      <c r="R226" s="7">
        <f>'10thR'!R$14</f>
        <v>4</v>
      </c>
      <c r="S226" s="7">
        <f>'10thR'!S$14</f>
        <v>6</v>
      </c>
      <c r="T226" s="7">
        <f>'10thR'!T$14</f>
        <v>3</v>
      </c>
    </row>
    <row r="227" spans="1:20" ht="15.5" x14ac:dyDescent="0.35">
      <c r="B227" s="43" t="s">
        <v>28</v>
      </c>
      <c r="C227" s="7">
        <f>'11thR'!C$14</f>
        <v>0</v>
      </c>
      <c r="D227" s="7">
        <f>'11thR'!D$14</f>
        <v>0</v>
      </c>
      <c r="E227" s="7">
        <f>'11thR'!E$14</f>
        <v>0</v>
      </c>
      <c r="F227" s="7">
        <f>'11thR'!F$14</f>
        <v>0</v>
      </c>
      <c r="G227" s="7">
        <f>'11thR'!G$14</f>
        <v>0</v>
      </c>
      <c r="H227" s="7">
        <f>'11thR'!H$14</f>
        <v>0</v>
      </c>
      <c r="I227" s="7">
        <f>'11thR'!I$14</f>
        <v>0</v>
      </c>
      <c r="J227" s="7">
        <f>'11thR'!J$14</f>
        <v>0</v>
      </c>
      <c r="K227" s="7">
        <f>'11thR'!K$14</f>
        <v>0</v>
      </c>
      <c r="L227" s="7">
        <f>'11thR'!L$14</f>
        <v>0</v>
      </c>
      <c r="M227" s="7">
        <f>'11thR'!M$14</f>
        <v>0</v>
      </c>
      <c r="N227" s="7">
        <f>'11thR'!N$14</f>
        <v>0</v>
      </c>
      <c r="O227" s="7">
        <f>'11thR'!O$14</f>
        <v>0</v>
      </c>
      <c r="P227" s="7">
        <f>'11thR'!P$14</f>
        <v>0</v>
      </c>
      <c r="Q227" s="7">
        <f>'11thR'!Q$14</f>
        <v>0</v>
      </c>
      <c r="R227" s="7">
        <f>'11thR'!R$14</f>
        <v>0</v>
      </c>
      <c r="S227" s="7">
        <f>'11thR'!S$14</f>
        <v>0</v>
      </c>
      <c r="T227" s="7">
        <f>'11thR'!T$14</f>
        <v>0</v>
      </c>
    </row>
    <row r="228" spans="1:20" ht="15.5" x14ac:dyDescent="0.35">
      <c r="B228" s="43" t="s">
        <v>29</v>
      </c>
      <c r="C228" s="7">
        <f>'12thR'!C$14</f>
        <v>0</v>
      </c>
      <c r="D228" s="7">
        <f>'12thR'!D$14</f>
        <v>0</v>
      </c>
      <c r="E228" s="7">
        <f>'12thR'!E$14</f>
        <v>0</v>
      </c>
      <c r="F228" s="7">
        <f>'12thR'!F$14</f>
        <v>0</v>
      </c>
      <c r="G228" s="7">
        <f>'12thR'!G$14</f>
        <v>0</v>
      </c>
      <c r="H228" s="7">
        <f>'12thR'!H$14</f>
        <v>0</v>
      </c>
      <c r="I228" s="7">
        <f>'12thR'!I$14</f>
        <v>0</v>
      </c>
      <c r="J228" s="7">
        <f>'12thR'!J$14</f>
        <v>0</v>
      </c>
      <c r="K228" s="7">
        <f>'12thR'!K$14</f>
        <v>0</v>
      </c>
      <c r="L228" s="7">
        <f>'12thR'!L$14</f>
        <v>0</v>
      </c>
      <c r="M228" s="7">
        <f>'12thR'!M$14</f>
        <v>0</v>
      </c>
      <c r="N228" s="7">
        <f>'12thR'!N$14</f>
        <v>0</v>
      </c>
      <c r="O228" s="7">
        <f>'12thR'!O$14</f>
        <v>0</v>
      </c>
      <c r="P228" s="7">
        <f>'12thR'!P$14</f>
        <v>0</v>
      </c>
      <c r="Q228" s="7">
        <f>'12thR'!Q$14</f>
        <v>0</v>
      </c>
      <c r="R228" s="7">
        <f>'12thR'!R$14</f>
        <v>0</v>
      </c>
      <c r="S228" s="7">
        <f>'12thR'!S$14</f>
        <v>0</v>
      </c>
      <c r="T228" s="7">
        <f>'12thR'!T$14</f>
        <v>0</v>
      </c>
    </row>
    <row r="229" spans="1:20" ht="15" customHeight="1" x14ac:dyDescent="0.35">
      <c r="A229" s="17" t="s">
        <v>15</v>
      </c>
      <c r="B229" s="43" t="s">
        <v>30</v>
      </c>
      <c r="C229" s="7">
        <f>'13thR'!C$14</f>
        <v>7</v>
      </c>
      <c r="D229" s="7">
        <f>'13thR'!D$14</f>
        <v>4</v>
      </c>
      <c r="E229" s="7">
        <f>'13thR'!E$14</f>
        <v>4</v>
      </c>
      <c r="F229" s="7">
        <f>'13thR'!F$14</f>
        <v>8</v>
      </c>
      <c r="G229" s="7">
        <f>'13thR'!G$14</f>
        <v>7</v>
      </c>
      <c r="H229" s="7">
        <f>'13thR'!H$14</f>
        <v>5</v>
      </c>
      <c r="I229" s="7">
        <f>'13thR'!I$14</f>
        <v>5</v>
      </c>
      <c r="J229" s="7">
        <f>'13thR'!J$14</f>
        <v>9</v>
      </c>
      <c r="K229" s="7">
        <f>'13thR'!K$14</f>
        <v>3</v>
      </c>
      <c r="L229" s="7">
        <f>'13thR'!L$14</f>
        <v>6</v>
      </c>
      <c r="M229" s="7">
        <f>'13thR'!M$14</f>
        <v>6</v>
      </c>
      <c r="N229" s="7">
        <f>'13thR'!N$14</f>
        <v>3</v>
      </c>
      <c r="O229" s="7">
        <f>'13thR'!O$14</f>
        <v>7</v>
      </c>
      <c r="P229" s="7">
        <f>'13thR'!P$14</f>
        <v>6</v>
      </c>
      <c r="Q229" s="7">
        <f>'13thR'!Q$14</f>
        <v>6</v>
      </c>
      <c r="R229" s="7">
        <f>'13thR'!R$14</f>
        <v>4</v>
      </c>
      <c r="S229" s="7">
        <f>'13thR'!S$14</f>
        <v>8</v>
      </c>
      <c r="T229" s="7">
        <f>'13thR'!T$14</f>
        <v>5</v>
      </c>
    </row>
    <row r="230" spans="1:20" ht="15" customHeight="1" x14ac:dyDescent="0.35">
      <c r="A230" s="17"/>
      <c r="B230" s="43" t="s">
        <v>31</v>
      </c>
      <c r="C230" s="7">
        <f>'14thR'!C$14</f>
        <v>6</v>
      </c>
      <c r="D230" s="7">
        <f>'14thR'!D$14</f>
        <v>6</v>
      </c>
      <c r="E230" s="7">
        <f>'14thR'!E$14</f>
        <v>6</v>
      </c>
      <c r="F230" s="7">
        <f>'14thR'!F$14</f>
        <v>6</v>
      </c>
      <c r="G230" s="7">
        <f>'14thR'!G$14</f>
        <v>8</v>
      </c>
      <c r="H230" s="7">
        <f>'14thR'!H$14</f>
        <v>6</v>
      </c>
      <c r="I230" s="7">
        <f>'14thR'!I$14</f>
        <v>6</v>
      </c>
      <c r="J230" s="7">
        <f>'14thR'!J$14</f>
        <v>5</v>
      </c>
      <c r="K230" s="7">
        <f>'14thR'!K$14</f>
        <v>4</v>
      </c>
      <c r="L230" s="7">
        <f>'14thR'!L$14</f>
        <v>5</v>
      </c>
      <c r="M230" s="7">
        <f>'14thR'!M$14</f>
        <v>3</v>
      </c>
      <c r="N230" s="7">
        <f>'14thR'!N$14</f>
        <v>5</v>
      </c>
      <c r="O230" s="7">
        <f>'14thR'!O$14</f>
        <v>7</v>
      </c>
      <c r="P230" s="7">
        <f>'14thR'!P$14</f>
        <v>6</v>
      </c>
      <c r="Q230" s="7">
        <f>'14thR'!Q$14</f>
        <v>4</v>
      </c>
      <c r="R230" s="7">
        <f>'14thR'!R$14</f>
        <v>7</v>
      </c>
      <c r="S230" s="7">
        <f>'14thR'!S$14</f>
        <v>8</v>
      </c>
      <c r="T230" s="7">
        <f>'14thR'!T$14</f>
        <v>5</v>
      </c>
    </row>
    <row r="231" spans="1:20" ht="15.5" x14ac:dyDescent="0.35">
      <c r="B231" s="43" t="s">
        <v>32</v>
      </c>
      <c r="C231" s="7">
        <f>'15thR'!C$14</f>
        <v>9</v>
      </c>
      <c r="D231" s="7">
        <f>'15thR'!D$14</f>
        <v>4</v>
      </c>
      <c r="E231" s="7">
        <f>'15thR'!E$14</f>
        <v>5</v>
      </c>
      <c r="F231" s="7">
        <f>'15thR'!F$14</f>
        <v>5</v>
      </c>
      <c r="G231" s="7">
        <f>'15thR'!G$14</f>
        <v>9</v>
      </c>
      <c r="H231" s="7">
        <f>'15thR'!H$14</f>
        <v>7</v>
      </c>
      <c r="I231" s="7">
        <f>'15thR'!I$14</f>
        <v>4</v>
      </c>
      <c r="J231" s="7">
        <f>'15thR'!J$14</f>
        <v>4</v>
      </c>
      <c r="K231" s="7">
        <f>'15thR'!K$14</f>
        <v>4</v>
      </c>
      <c r="L231" s="7">
        <f>'15thR'!L$14</f>
        <v>6</v>
      </c>
      <c r="M231" s="7">
        <f>'15thR'!M$14</f>
        <v>5</v>
      </c>
      <c r="N231" s="7">
        <f>'15thR'!N$14</f>
        <v>6</v>
      </c>
      <c r="O231" s="7">
        <f>'15thR'!O$14</f>
        <v>6</v>
      </c>
      <c r="P231" s="7">
        <f>'15thR'!P$14</f>
        <v>6</v>
      </c>
      <c r="Q231" s="7">
        <f>'15thR'!Q$14</f>
        <v>6</v>
      </c>
      <c r="R231" s="7">
        <f>'15thR'!R$14</f>
        <v>6</v>
      </c>
      <c r="S231" s="7">
        <f>'15thR'!S$14</f>
        <v>5</v>
      </c>
      <c r="T231" s="7">
        <f>'15thR'!T$14</f>
        <v>3</v>
      </c>
    </row>
    <row r="232" spans="1:20" ht="15.5" x14ac:dyDescent="0.35">
      <c r="B232" s="43" t="s">
        <v>33</v>
      </c>
      <c r="C232" s="7">
        <f>'16thR'!C$14</f>
        <v>7</v>
      </c>
      <c r="D232" s="7">
        <f>'16thR'!D$14</f>
        <v>5</v>
      </c>
      <c r="E232" s="7">
        <f>'16thR'!E$14</f>
        <v>4</v>
      </c>
      <c r="F232" s="7">
        <f>'16thR'!F$14</f>
        <v>9</v>
      </c>
      <c r="G232" s="7">
        <f>'16thR'!G$14</f>
        <v>9</v>
      </c>
      <c r="H232" s="7">
        <f>'16thR'!H$14</f>
        <v>8</v>
      </c>
      <c r="I232" s="7">
        <f>'16thR'!I$14</f>
        <v>5</v>
      </c>
      <c r="J232" s="7">
        <f>'16thR'!J$14</f>
        <v>8</v>
      </c>
      <c r="K232" s="7">
        <f>'16thR'!K$14</f>
        <v>3</v>
      </c>
      <c r="L232" s="7">
        <f>'16thR'!L$14</f>
        <v>5</v>
      </c>
      <c r="M232" s="7">
        <f>'16thR'!M$14</f>
        <v>5</v>
      </c>
      <c r="N232" s="7">
        <f>'16thR'!N$14</f>
        <v>5</v>
      </c>
      <c r="O232" s="7">
        <f>'16thR'!O$14</f>
        <v>8</v>
      </c>
      <c r="P232" s="7">
        <f>'16thR'!P$14</f>
        <v>9</v>
      </c>
      <c r="Q232" s="7">
        <f>'16thR'!Q$14</f>
        <v>6</v>
      </c>
      <c r="R232" s="7">
        <f>'16thR'!R$14</f>
        <v>6</v>
      </c>
      <c r="S232" s="7">
        <f>'16thR'!S$14</f>
        <v>6</v>
      </c>
      <c r="T232" s="7">
        <f>'16thR'!T$14</f>
        <v>3</v>
      </c>
    </row>
    <row r="233" spans="1:20" ht="15.5" x14ac:dyDescent="0.35">
      <c r="B233" s="43" t="s">
        <v>34</v>
      </c>
      <c r="C233" s="7">
        <f>'17thR'!C$14</f>
        <v>0</v>
      </c>
      <c r="D233" s="7">
        <f>'17thR'!D$14</f>
        <v>0</v>
      </c>
      <c r="E233" s="7">
        <f>'17thR'!E$14</f>
        <v>0</v>
      </c>
      <c r="F233" s="7">
        <f>'17thR'!F$14</f>
        <v>0</v>
      </c>
      <c r="G233" s="7">
        <f>'17thR'!G$14</f>
        <v>0</v>
      </c>
      <c r="H233" s="7">
        <f>'17thR'!H$14</f>
        <v>0</v>
      </c>
      <c r="I233" s="7">
        <f>'17thR'!I$14</f>
        <v>0</v>
      </c>
      <c r="J233" s="7">
        <f>'17thR'!J$14</f>
        <v>0</v>
      </c>
      <c r="K233" s="7">
        <f>'17thR'!K$14</f>
        <v>0</v>
      </c>
      <c r="L233" s="7">
        <f>'17thR'!L$14</f>
        <v>0</v>
      </c>
      <c r="M233" s="7">
        <f>'17thR'!M$14</f>
        <v>0</v>
      </c>
      <c r="N233" s="7">
        <f>'17thR'!N$14</f>
        <v>0</v>
      </c>
      <c r="O233" s="7">
        <f>'17thR'!O$14</f>
        <v>0</v>
      </c>
      <c r="P233" s="7">
        <f>'17thR'!P$14</f>
        <v>0</v>
      </c>
      <c r="Q233" s="7">
        <f>'17thR'!Q$14</f>
        <v>0</v>
      </c>
      <c r="R233" s="7">
        <f>'17thR'!R$14</f>
        <v>0</v>
      </c>
      <c r="S233" s="7">
        <f>'17thR'!S$14</f>
        <v>0</v>
      </c>
      <c r="T233" s="7">
        <f>'17thR'!T$14</f>
        <v>0</v>
      </c>
    </row>
    <row r="234" spans="1:20" ht="15.5" x14ac:dyDescent="0.35">
      <c r="B234" s="43" t="s">
        <v>35</v>
      </c>
      <c r="C234" s="7">
        <f>'18thR'!C$14</f>
        <v>8</v>
      </c>
      <c r="D234" s="7">
        <f>'18thR'!D$14</f>
        <v>5</v>
      </c>
      <c r="E234" s="7">
        <f>'18thR'!E$14</f>
        <v>5</v>
      </c>
      <c r="F234" s="7">
        <f>'18thR'!F$14</f>
        <v>8</v>
      </c>
      <c r="G234" s="7">
        <f>'18thR'!G$14</f>
        <v>8</v>
      </c>
      <c r="H234" s="7">
        <f>'18thR'!H$14</f>
        <v>9</v>
      </c>
      <c r="I234" s="7">
        <f>'18thR'!I$14</f>
        <v>5</v>
      </c>
      <c r="J234" s="7">
        <f>'18thR'!J$14</f>
        <v>8</v>
      </c>
      <c r="K234" s="7">
        <f>'18thR'!K$14</f>
        <v>5</v>
      </c>
      <c r="L234" s="7">
        <f>'18thR'!L$14</f>
        <v>7</v>
      </c>
      <c r="M234" s="7">
        <f>'18thR'!M$14</f>
        <v>6</v>
      </c>
      <c r="N234" s="7">
        <f>'18thR'!N$14</f>
        <v>7</v>
      </c>
      <c r="O234" s="7">
        <f>'18thR'!O$14</f>
        <v>7</v>
      </c>
      <c r="P234" s="7">
        <f>'18thR'!P$14</f>
        <v>5</v>
      </c>
      <c r="Q234" s="7">
        <f>'18thR'!Q$14</f>
        <v>6</v>
      </c>
      <c r="R234" s="7">
        <f>'18thR'!R$14</f>
        <v>5</v>
      </c>
      <c r="S234" s="7">
        <f>'18thR'!S$14</f>
        <v>7</v>
      </c>
      <c r="T234" s="7">
        <f>'18thR'!T$14</f>
        <v>5</v>
      </c>
    </row>
    <row r="235" spans="1:20" ht="15.5" x14ac:dyDescent="0.35">
      <c r="B235" s="43" t="s">
        <v>36</v>
      </c>
      <c r="C235" s="7">
        <f>'19thR'!C$14</f>
        <v>0</v>
      </c>
      <c r="D235" s="7">
        <f>'19thR'!D$14</f>
        <v>0</v>
      </c>
      <c r="E235" s="7">
        <f>'19thR'!E$14</f>
        <v>0</v>
      </c>
      <c r="F235" s="7">
        <f>'19thR'!F$14</f>
        <v>0</v>
      </c>
      <c r="G235" s="7">
        <f>'19thR'!G$14</f>
        <v>0</v>
      </c>
      <c r="H235" s="7">
        <f>'19thR'!H$14</f>
        <v>0</v>
      </c>
      <c r="I235" s="7">
        <f>'19thR'!I$14</f>
        <v>0</v>
      </c>
      <c r="J235" s="7">
        <f>'19thR'!J$14</f>
        <v>0</v>
      </c>
      <c r="K235" s="7">
        <f>'19thR'!K$14</f>
        <v>0</v>
      </c>
      <c r="L235" s="7">
        <f>'19thR'!L$14</f>
        <v>0</v>
      </c>
      <c r="M235" s="7">
        <f>'19thR'!M$14</f>
        <v>0</v>
      </c>
      <c r="N235" s="7">
        <f>'19thR'!N$14</f>
        <v>0</v>
      </c>
      <c r="O235" s="7">
        <f>'19thR'!O$14</f>
        <v>0</v>
      </c>
      <c r="P235" s="7">
        <f>'19thR'!P$14</f>
        <v>0</v>
      </c>
      <c r="Q235" s="7">
        <f>'19thR'!Q$14</f>
        <v>0</v>
      </c>
      <c r="R235" s="7">
        <f>'19thR'!R$14</f>
        <v>0</v>
      </c>
      <c r="S235" s="7">
        <f>'19thR'!S$14</f>
        <v>0</v>
      </c>
      <c r="T235" s="7">
        <f>'19thR'!T$14</f>
        <v>0</v>
      </c>
    </row>
    <row r="236" spans="1:20" ht="15.5" x14ac:dyDescent="0.35">
      <c r="B236" s="43" t="s">
        <v>37</v>
      </c>
      <c r="C236" s="7">
        <f>'20thR'!C$14</f>
        <v>0</v>
      </c>
      <c r="D236" s="7">
        <f>'20thR'!D$14</f>
        <v>0</v>
      </c>
      <c r="E236" s="7">
        <f>'20thR'!E$14</f>
        <v>0</v>
      </c>
      <c r="F236" s="7">
        <f>'20thR'!F$14</f>
        <v>0</v>
      </c>
      <c r="G236" s="7">
        <f>'20thR'!G$14</f>
        <v>0</v>
      </c>
      <c r="H236" s="7">
        <f>'20thR'!H$14</f>
        <v>0</v>
      </c>
      <c r="I236" s="7">
        <f>'20thR'!I$14</f>
        <v>0</v>
      </c>
      <c r="J236" s="7">
        <f>'20thR'!J$14</f>
        <v>0</v>
      </c>
      <c r="K236" s="7">
        <f>'20thR'!K$14</f>
        <v>0</v>
      </c>
      <c r="L236" s="7">
        <f>'20thR'!L$14</f>
        <v>0</v>
      </c>
      <c r="M236" s="7">
        <f>'20thR'!M$14</f>
        <v>0</v>
      </c>
      <c r="N236" s="7">
        <f>'20thR'!N$14</f>
        <v>0</v>
      </c>
      <c r="O236" s="7">
        <f>'20thR'!O$14</f>
        <v>0</v>
      </c>
      <c r="P236" s="7">
        <f>'20thR'!P$14</f>
        <v>0</v>
      </c>
      <c r="Q236" s="7">
        <f>'20thR'!Q$14</f>
        <v>0</v>
      </c>
      <c r="R236" s="7">
        <f>'20thR'!R$14</f>
        <v>0</v>
      </c>
      <c r="S236" s="7">
        <f>'20thR'!S$14</f>
        <v>0</v>
      </c>
      <c r="T236" s="7">
        <f>'20thR'!T$14</f>
        <v>0</v>
      </c>
    </row>
    <row r="237" spans="1:20" ht="15.5" x14ac:dyDescent="0.35">
      <c r="B237" s="43" t="s">
        <v>38</v>
      </c>
      <c r="C237" s="7">
        <f>'21thR'!C$14</f>
        <v>0</v>
      </c>
      <c r="D237" s="7">
        <f>'21thR'!D$14</f>
        <v>0</v>
      </c>
      <c r="E237" s="7">
        <f>'21thR'!E$14</f>
        <v>0</v>
      </c>
      <c r="F237" s="7">
        <f>'21thR'!F$14</f>
        <v>0</v>
      </c>
      <c r="G237" s="7">
        <f>'21thR'!G$14</f>
        <v>0</v>
      </c>
      <c r="H237" s="7">
        <f>'21thR'!H$14</f>
        <v>0</v>
      </c>
      <c r="I237" s="7">
        <f>'21thR'!I$14</f>
        <v>0</v>
      </c>
      <c r="J237" s="7">
        <f>'21thR'!J$14</f>
        <v>0</v>
      </c>
      <c r="K237" s="7">
        <f>'21thR'!K$14</f>
        <v>0</v>
      </c>
      <c r="L237" s="7">
        <f>'21thR'!L$14</f>
        <v>0</v>
      </c>
      <c r="M237" s="7">
        <f>'21thR'!M$14</f>
        <v>0</v>
      </c>
      <c r="N237" s="7">
        <f>'21thR'!N$14</f>
        <v>0</v>
      </c>
      <c r="O237" s="7">
        <f>'21thR'!O$14</f>
        <v>0</v>
      </c>
      <c r="P237" s="7">
        <f>'21thR'!P$14</f>
        <v>0</v>
      </c>
      <c r="Q237" s="7">
        <f>'21thR'!Q$14</f>
        <v>0</v>
      </c>
      <c r="R237" s="7">
        <f>'21thR'!R$14</f>
        <v>0</v>
      </c>
      <c r="S237" s="7">
        <f>'21thR'!S$14</f>
        <v>0</v>
      </c>
      <c r="T237" s="7">
        <f>'21thR'!T$14</f>
        <v>0</v>
      </c>
    </row>
    <row r="238" spans="1:20" ht="15.5" x14ac:dyDescent="0.35">
      <c r="B238" s="43" t="s">
        <v>39</v>
      </c>
      <c r="C238" s="7">
        <f>'22thR'!C$14</f>
        <v>0</v>
      </c>
      <c r="D238" s="7">
        <f>'22thR'!D$14</f>
        <v>0</v>
      </c>
      <c r="E238" s="7">
        <f>'22thR'!E$14</f>
        <v>0</v>
      </c>
      <c r="F238" s="7">
        <f>'22thR'!F$14</f>
        <v>0</v>
      </c>
      <c r="G238" s="7">
        <f>'22thR'!G$14</f>
        <v>0</v>
      </c>
      <c r="H238" s="7">
        <f>'22thR'!H$14</f>
        <v>0</v>
      </c>
      <c r="I238" s="7">
        <f>'22thR'!I$14</f>
        <v>0</v>
      </c>
      <c r="J238" s="7">
        <f>'22thR'!J$14</f>
        <v>0</v>
      </c>
      <c r="K238" s="7">
        <f>'22thR'!K$14</f>
        <v>0</v>
      </c>
      <c r="L238" s="7">
        <f>'22thR'!L$14</f>
        <v>0</v>
      </c>
      <c r="M238" s="7">
        <f>'22thR'!M$14</f>
        <v>0</v>
      </c>
      <c r="N238" s="7">
        <f>'22thR'!N$14</f>
        <v>0</v>
      </c>
      <c r="O238" s="7">
        <f>'22thR'!O$14</f>
        <v>0</v>
      </c>
      <c r="P238" s="7">
        <f>'22thR'!P$14</f>
        <v>0</v>
      </c>
      <c r="Q238" s="7">
        <f>'22thR'!Q$14</f>
        <v>0</v>
      </c>
      <c r="R238" s="7">
        <f>'22thR'!R$14</f>
        <v>0</v>
      </c>
      <c r="S238" s="7">
        <f>'22thR'!S$14</f>
        <v>0</v>
      </c>
      <c r="T238" s="7">
        <f>'22thR'!T$14</f>
        <v>0</v>
      </c>
    </row>
    <row r="239" spans="1:20" ht="15.5" x14ac:dyDescent="0.35">
      <c r="B239" s="43" t="s">
        <v>40</v>
      </c>
      <c r="C239" s="7">
        <f>'23thR'!C$14</f>
        <v>0</v>
      </c>
      <c r="D239" s="7">
        <f>'23thR'!D$14</f>
        <v>0</v>
      </c>
      <c r="E239" s="7">
        <f>'23thR'!E$14</f>
        <v>0</v>
      </c>
      <c r="F239" s="7">
        <f>'23thR'!F$14</f>
        <v>0</v>
      </c>
      <c r="G239" s="7">
        <f>'23thR'!G$14</f>
        <v>0</v>
      </c>
      <c r="H239" s="7">
        <f>'23thR'!H$14</f>
        <v>0</v>
      </c>
      <c r="I239" s="7">
        <f>'23thR'!I$14</f>
        <v>0</v>
      </c>
      <c r="J239" s="7">
        <f>'23thR'!J$14</f>
        <v>0</v>
      </c>
      <c r="K239" s="7">
        <f>'23thR'!K$14</f>
        <v>0</v>
      </c>
      <c r="L239" s="7">
        <f>'23thR'!L$14</f>
        <v>0</v>
      </c>
      <c r="M239" s="7">
        <f>'23thR'!M$14</f>
        <v>0</v>
      </c>
      <c r="N239" s="7">
        <f>'23thR'!N$14</f>
        <v>0</v>
      </c>
      <c r="O239" s="7">
        <f>'23thR'!O$14</f>
        <v>0</v>
      </c>
      <c r="P239" s="7">
        <f>'23thR'!P$14</f>
        <v>0</v>
      </c>
      <c r="Q239" s="7">
        <f>'23thR'!Q$14</f>
        <v>0</v>
      </c>
      <c r="R239" s="7">
        <f>'23thR'!R$14</f>
        <v>0</v>
      </c>
      <c r="S239" s="7">
        <f>'23thR'!S$14</f>
        <v>0</v>
      </c>
      <c r="T239" s="7">
        <f>'23thR'!T$14</f>
        <v>0</v>
      </c>
    </row>
    <row r="240" spans="1:20" ht="16" thickBot="1" x14ac:dyDescent="0.4">
      <c r="B240" s="48" t="s">
        <v>41</v>
      </c>
      <c r="C240" s="47">
        <f>'24thR'!C$14</f>
        <v>0</v>
      </c>
      <c r="D240" s="47">
        <f>'24thR'!D$14</f>
        <v>0</v>
      </c>
      <c r="E240" s="47">
        <f>'24thR'!E$14</f>
        <v>0</v>
      </c>
      <c r="F240" s="47">
        <f>'24thR'!F$14</f>
        <v>0</v>
      </c>
      <c r="G240" s="47">
        <f>'24thR'!G$14</f>
        <v>0</v>
      </c>
      <c r="H240" s="47">
        <f>'24thR'!H$14</f>
        <v>0</v>
      </c>
      <c r="I240" s="47">
        <f>'24thR'!I$14</f>
        <v>0</v>
      </c>
      <c r="J240" s="47">
        <f>'24thR'!J$14</f>
        <v>0</v>
      </c>
      <c r="K240" s="47">
        <f>'24thR'!K$14</f>
        <v>0</v>
      </c>
      <c r="L240" s="47">
        <f>'24thR'!L$14</f>
        <v>0</v>
      </c>
      <c r="M240" s="47">
        <f>'24thR'!M$14</f>
        <v>0</v>
      </c>
      <c r="N240" s="47">
        <f>'24thR'!N$14</f>
        <v>0</v>
      </c>
      <c r="O240" s="47">
        <f>'24thR'!O$14</f>
        <v>0</v>
      </c>
      <c r="P240" s="47">
        <f>'24thR'!P$14</f>
        <v>0</v>
      </c>
      <c r="Q240" s="47">
        <f>'24thR'!Q$14</f>
        <v>0</v>
      </c>
      <c r="R240" s="47">
        <f>'24thR'!R$14</f>
        <v>0</v>
      </c>
      <c r="S240" s="47">
        <f>'24thR'!S$14</f>
        <v>0</v>
      </c>
      <c r="T240" s="47">
        <f>'24thR'!T$14</f>
        <v>0</v>
      </c>
    </row>
    <row r="241" spans="1:20" ht="15.5" x14ac:dyDescent="0.35">
      <c r="B241" s="38" t="s">
        <v>17</v>
      </c>
      <c r="C241" s="45">
        <f>score!H$14</f>
        <v>5</v>
      </c>
      <c r="D241" s="45">
        <f>score!I$14</f>
        <v>3</v>
      </c>
      <c r="E241" s="45">
        <f>score!J$14</f>
        <v>4</v>
      </c>
      <c r="F241" s="45">
        <f>score!K$14</f>
        <v>5</v>
      </c>
      <c r="G241" s="45">
        <f>score!L$14</f>
        <v>4</v>
      </c>
      <c r="H241" s="45">
        <f>score!M$14</f>
        <v>4</v>
      </c>
      <c r="I241" s="45">
        <f>score!N$14</f>
        <v>3</v>
      </c>
      <c r="J241" s="45">
        <f>score!O$14</f>
        <v>4</v>
      </c>
      <c r="K241" s="45">
        <f>score!P$14</f>
        <v>3</v>
      </c>
      <c r="L241" s="45">
        <f>score!Q$14</f>
        <v>5</v>
      </c>
      <c r="M241" s="45">
        <f>score!R$14</f>
        <v>3</v>
      </c>
      <c r="N241" s="45">
        <f>score!S$14</f>
        <v>3</v>
      </c>
      <c r="O241" s="45">
        <f>score!T$14</f>
        <v>5</v>
      </c>
      <c r="P241" s="45">
        <f>score!U$14</f>
        <v>5</v>
      </c>
      <c r="Q241" s="45">
        <f>score!V$14</f>
        <v>4</v>
      </c>
      <c r="R241" s="45">
        <f>score!W$14</f>
        <v>3</v>
      </c>
      <c r="S241" s="45">
        <f>score!X$14</f>
        <v>4</v>
      </c>
      <c r="T241" s="45">
        <f>score!Y$14</f>
        <v>3</v>
      </c>
    </row>
    <row r="242" spans="1:20" ht="15.5" x14ac:dyDescent="0.35">
      <c r="B242" s="39" t="s">
        <v>6</v>
      </c>
      <c r="C242" s="42">
        <v>4</v>
      </c>
      <c r="D242" s="42">
        <v>3</v>
      </c>
      <c r="E242" s="42">
        <v>3</v>
      </c>
      <c r="F242" s="42">
        <v>4</v>
      </c>
      <c r="G242" s="42">
        <v>4</v>
      </c>
      <c r="H242" s="42">
        <v>4</v>
      </c>
      <c r="I242" s="42">
        <v>3</v>
      </c>
      <c r="J242" s="42">
        <v>8</v>
      </c>
      <c r="K242" s="42">
        <v>3</v>
      </c>
      <c r="L242" s="42">
        <v>4</v>
      </c>
      <c r="M242" s="42">
        <v>3</v>
      </c>
      <c r="N242" s="42">
        <v>3</v>
      </c>
      <c r="O242" s="42">
        <v>4</v>
      </c>
      <c r="P242" s="42">
        <v>4</v>
      </c>
      <c r="Q242" s="42">
        <v>4</v>
      </c>
      <c r="R242" s="42">
        <v>3</v>
      </c>
      <c r="S242" s="42">
        <v>4</v>
      </c>
      <c r="T242" s="42">
        <v>3</v>
      </c>
    </row>
    <row r="243" spans="1:20" ht="15" customHeight="1" x14ac:dyDescent="0.35">
      <c r="A243" s="17" t="s">
        <v>15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" customHeight="1" x14ac:dyDescent="0.35">
      <c r="A244" s="17"/>
      <c r="C244" s="142" t="s">
        <v>5</v>
      </c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</row>
    <row r="245" spans="1:20" x14ac:dyDescent="0.35">
      <c r="A245" s="137">
        <v>9</v>
      </c>
      <c r="B245" s="138" t="str">
        <f>score!F15</f>
        <v>MARINA RAVNIKAR</v>
      </c>
      <c r="C245" s="140">
        <v>1</v>
      </c>
      <c r="D245" s="140">
        <v>2</v>
      </c>
      <c r="E245" s="140">
        <v>3</v>
      </c>
      <c r="F245" s="140">
        <v>4</v>
      </c>
      <c r="G245" s="140">
        <v>5</v>
      </c>
      <c r="H245" s="140">
        <v>6</v>
      </c>
      <c r="I245" s="140">
        <v>7</v>
      </c>
      <c r="J245" s="140">
        <v>8</v>
      </c>
      <c r="K245" s="140">
        <v>9</v>
      </c>
      <c r="L245" s="140">
        <v>10</v>
      </c>
      <c r="M245" s="140">
        <v>11</v>
      </c>
      <c r="N245" s="140">
        <v>12</v>
      </c>
      <c r="O245" s="140">
        <v>13</v>
      </c>
      <c r="P245" s="140">
        <v>14</v>
      </c>
      <c r="Q245" s="140">
        <v>15</v>
      </c>
      <c r="R245" s="140">
        <v>16</v>
      </c>
      <c r="S245" s="140">
        <v>17</v>
      </c>
      <c r="T245" s="140">
        <v>18</v>
      </c>
    </row>
    <row r="246" spans="1:20" x14ac:dyDescent="0.35">
      <c r="A246" s="137"/>
      <c r="B246" s="13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</row>
    <row r="247" spans="1:20" ht="15.5" x14ac:dyDescent="0.35">
      <c r="B247" s="43" t="s">
        <v>7</v>
      </c>
      <c r="C247" s="7">
        <f>'1stR'!C$15</f>
        <v>7</v>
      </c>
      <c r="D247" s="7">
        <f>'1stR'!D$15</f>
        <v>5</v>
      </c>
      <c r="E247" s="7">
        <f>'1stR'!E$15</f>
        <v>9</v>
      </c>
      <c r="F247" s="7">
        <f>'1stR'!F$15</f>
        <v>9</v>
      </c>
      <c r="G247" s="7">
        <f>'1stR'!G$15</f>
        <v>8</v>
      </c>
      <c r="H247" s="7">
        <f>'1stR'!H$15</f>
        <v>6</v>
      </c>
      <c r="I247" s="7">
        <f>'1stR'!I$15</f>
        <v>4</v>
      </c>
      <c r="J247" s="7">
        <f>'1stR'!J$15</f>
        <v>9</v>
      </c>
      <c r="K247" s="7">
        <f>'1stR'!K$15</f>
        <v>4</v>
      </c>
      <c r="L247" s="7">
        <f>'1stR'!L$15</f>
        <v>6</v>
      </c>
      <c r="M247" s="7">
        <f>'1stR'!M$15</f>
        <v>5</v>
      </c>
      <c r="N247" s="7">
        <f>'1stR'!N$15</f>
        <v>4</v>
      </c>
      <c r="O247" s="7">
        <f>'1stR'!O$15</f>
        <v>5</v>
      </c>
      <c r="P247" s="7">
        <f>'1stR'!P$15</f>
        <v>9</v>
      </c>
      <c r="Q247" s="7">
        <f>'1stR'!Q$15</f>
        <v>6</v>
      </c>
      <c r="R247" s="7">
        <f>'1stR'!R$15</f>
        <v>4</v>
      </c>
      <c r="S247" s="7">
        <f>'1stR'!S$15</f>
        <v>9</v>
      </c>
      <c r="T247" s="7">
        <f>'1stR'!T$15</f>
        <v>3</v>
      </c>
    </row>
    <row r="248" spans="1:20" ht="15.5" x14ac:dyDescent="0.35">
      <c r="B248" s="43" t="s">
        <v>8</v>
      </c>
      <c r="C248" s="7">
        <f>'2ndR'!C$15</f>
        <v>6</v>
      </c>
      <c r="D248" s="7">
        <f>'2ndR'!D$15</f>
        <v>5</v>
      </c>
      <c r="E248" s="7">
        <f>'2ndR'!E$15</f>
        <v>4</v>
      </c>
      <c r="F248" s="7">
        <f>'2ndR'!F$15</f>
        <v>5</v>
      </c>
      <c r="G248" s="7">
        <f>'2ndR'!G$15</f>
        <v>5</v>
      </c>
      <c r="H248" s="7">
        <f>'2ndR'!H$15</f>
        <v>7</v>
      </c>
      <c r="I248" s="7">
        <f>'2ndR'!I$15</f>
        <v>5</v>
      </c>
      <c r="J248" s="7">
        <f>'2ndR'!J$15</f>
        <v>6</v>
      </c>
      <c r="K248" s="7">
        <f>'2ndR'!K$15</f>
        <v>3</v>
      </c>
      <c r="L248" s="7">
        <f>'2ndR'!L$15</f>
        <v>6</v>
      </c>
      <c r="M248" s="7">
        <f>'2ndR'!M$15</f>
        <v>4</v>
      </c>
      <c r="N248" s="7">
        <f>'2ndR'!N$15</f>
        <v>4</v>
      </c>
      <c r="O248" s="7">
        <f>'2ndR'!O$15</f>
        <v>5</v>
      </c>
      <c r="P248" s="7">
        <f>'2ndR'!P$15</f>
        <v>5</v>
      </c>
      <c r="Q248" s="7">
        <f>'2ndR'!Q$15</f>
        <v>6</v>
      </c>
      <c r="R248" s="7">
        <f>'2ndR'!R$15</f>
        <v>4</v>
      </c>
      <c r="S248" s="7">
        <f>'2ndR'!S$15</f>
        <v>9</v>
      </c>
      <c r="T248" s="7">
        <f>'2ndR'!T$15</f>
        <v>6</v>
      </c>
    </row>
    <row r="249" spans="1:20" ht="15.5" x14ac:dyDescent="0.35">
      <c r="B249" s="43" t="s">
        <v>9</v>
      </c>
      <c r="C249" s="7">
        <f>'3rdR'!C$15</f>
        <v>6</v>
      </c>
      <c r="D249" s="7">
        <f>'3rdR'!D$15</f>
        <v>5</v>
      </c>
      <c r="E249" s="7">
        <f>'3rdR'!E$15</f>
        <v>4</v>
      </c>
      <c r="F249" s="7">
        <f>'3rdR'!F$15</f>
        <v>5</v>
      </c>
      <c r="G249" s="7">
        <f>'3rdR'!G$15</f>
        <v>5</v>
      </c>
      <c r="H249" s="7">
        <f>'3rdR'!H$15</f>
        <v>6</v>
      </c>
      <c r="I249" s="7">
        <f>'3rdR'!I$15</f>
        <v>4</v>
      </c>
      <c r="J249" s="7">
        <f>'3rdR'!J$15</f>
        <v>9</v>
      </c>
      <c r="K249" s="7">
        <f>'3rdR'!K$15</f>
        <v>4</v>
      </c>
      <c r="L249" s="7">
        <f>'3rdR'!L$15</f>
        <v>5</v>
      </c>
      <c r="M249" s="7">
        <f>'3rdR'!M$15</f>
        <v>4</v>
      </c>
      <c r="N249" s="7">
        <f>'3rdR'!N$15</f>
        <v>4</v>
      </c>
      <c r="O249" s="7">
        <f>'3rdR'!O$15</f>
        <v>6</v>
      </c>
      <c r="P249" s="7">
        <f>'3rdR'!P$15</f>
        <v>5</v>
      </c>
      <c r="Q249" s="7">
        <f>'3rdR'!Q$15</f>
        <v>5</v>
      </c>
      <c r="R249" s="7">
        <f>'3rdR'!R$15</f>
        <v>6</v>
      </c>
      <c r="S249" s="7">
        <f>'3rdR'!S$15</f>
        <v>5</v>
      </c>
      <c r="T249" s="7">
        <f>'3rdR'!T$15</f>
        <v>4</v>
      </c>
    </row>
    <row r="250" spans="1:20" ht="15.5" x14ac:dyDescent="0.35">
      <c r="B250" s="43" t="s">
        <v>10</v>
      </c>
      <c r="C250" s="7">
        <f>'4thR'!C$15</f>
        <v>0</v>
      </c>
      <c r="D250" s="7">
        <f>'4thR'!D$15</f>
        <v>0</v>
      </c>
      <c r="E250" s="7">
        <f>'4thR'!E$15</f>
        <v>0</v>
      </c>
      <c r="F250" s="7">
        <f>'4thR'!F$15</f>
        <v>0</v>
      </c>
      <c r="G250" s="7">
        <f>'4thR'!G$15</f>
        <v>0</v>
      </c>
      <c r="H250" s="7">
        <f>'4thR'!H$15</f>
        <v>0</v>
      </c>
      <c r="I250" s="7">
        <f>'4thR'!I$15</f>
        <v>0</v>
      </c>
      <c r="J250" s="7">
        <f>'4thR'!J$15</f>
        <v>0</v>
      </c>
      <c r="K250" s="7">
        <f>'4thR'!K$15</f>
        <v>0</v>
      </c>
      <c r="L250" s="7">
        <f>'4thR'!L$15</f>
        <v>0</v>
      </c>
      <c r="M250" s="7">
        <f>'4thR'!M$15</f>
        <v>0</v>
      </c>
      <c r="N250" s="7">
        <f>'4thR'!N$15</f>
        <v>0</v>
      </c>
      <c r="O250" s="7">
        <f>'4thR'!O$15</f>
        <v>0</v>
      </c>
      <c r="P250" s="7">
        <f>'4thR'!P$15</f>
        <v>0</v>
      </c>
      <c r="Q250" s="7">
        <f>'4thR'!Q$15</f>
        <v>0</v>
      </c>
      <c r="R250" s="7">
        <f>'4thR'!R$15</f>
        <v>0</v>
      </c>
      <c r="S250" s="7">
        <f>'4thR'!S$15</f>
        <v>0</v>
      </c>
      <c r="T250" s="7">
        <f>'4thR'!T$15</f>
        <v>0</v>
      </c>
    </row>
    <row r="251" spans="1:20" ht="15.5" x14ac:dyDescent="0.35">
      <c r="B251" s="43" t="s">
        <v>11</v>
      </c>
      <c r="C251" s="7">
        <f>'5thR'!C$15</f>
        <v>6</v>
      </c>
      <c r="D251" s="7">
        <f>'5thR'!D$15</f>
        <v>5</v>
      </c>
      <c r="E251" s="7">
        <f>'5thR'!E$15</f>
        <v>5</v>
      </c>
      <c r="F251" s="7">
        <f>'5thR'!F$15</f>
        <v>4</v>
      </c>
      <c r="G251" s="7">
        <f>'5thR'!G$15</f>
        <v>6</v>
      </c>
      <c r="H251" s="7">
        <f>'5thR'!H$15</f>
        <v>6</v>
      </c>
      <c r="I251" s="7">
        <f>'5thR'!I$15</f>
        <v>3</v>
      </c>
      <c r="J251" s="7">
        <f>'5thR'!J$15</f>
        <v>5</v>
      </c>
      <c r="K251" s="7">
        <f>'5thR'!K$15</f>
        <v>4</v>
      </c>
      <c r="L251" s="7">
        <f>'5thR'!L$15</f>
        <v>6</v>
      </c>
      <c r="M251" s="7">
        <f>'5thR'!M$15</f>
        <v>3</v>
      </c>
      <c r="N251" s="7">
        <f>'5thR'!N$15</f>
        <v>4</v>
      </c>
      <c r="O251" s="7">
        <f>'5thR'!O$15</f>
        <v>5</v>
      </c>
      <c r="P251" s="7">
        <f>'5thR'!P$15</f>
        <v>7</v>
      </c>
      <c r="Q251" s="7">
        <f>'5thR'!Q$15</f>
        <v>5</v>
      </c>
      <c r="R251" s="7">
        <f>'5thR'!R$15</f>
        <v>5</v>
      </c>
      <c r="S251" s="7">
        <f>'5thR'!S$15</f>
        <v>9</v>
      </c>
      <c r="T251" s="7">
        <f>'5thR'!T$15</f>
        <v>3</v>
      </c>
    </row>
    <row r="252" spans="1:20" ht="15.5" x14ac:dyDescent="0.35">
      <c r="B252" s="43" t="s">
        <v>12</v>
      </c>
      <c r="C252" s="7">
        <f>'6thR'!C$15</f>
        <v>0</v>
      </c>
      <c r="D252" s="7">
        <f>'6thR'!D$15</f>
        <v>0</v>
      </c>
      <c r="E252" s="7">
        <f>'6thR'!E$15</f>
        <v>0</v>
      </c>
      <c r="F252" s="7">
        <f>'6thR'!F$15</f>
        <v>0</v>
      </c>
      <c r="G252" s="7">
        <f>'6thR'!G$15</f>
        <v>0</v>
      </c>
      <c r="H252" s="7">
        <f>'6thR'!H$15</f>
        <v>0</v>
      </c>
      <c r="I252" s="7">
        <f>'6thR'!I$15</f>
        <v>0</v>
      </c>
      <c r="J252" s="7">
        <f>'6thR'!J$15</f>
        <v>0</v>
      </c>
      <c r="K252" s="7">
        <f>'6thR'!K$15</f>
        <v>0</v>
      </c>
      <c r="L252" s="7">
        <f>'6thR'!L$15</f>
        <v>0</v>
      </c>
      <c r="M252" s="7">
        <f>'6thR'!M$15</f>
        <v>0</v>
      </c>
      <c r="N252" s="7">
        <f>'6thR'!N$15</f>
        <v>0</v>
      </c>
      <c r="O252" s="7">
        <f>'6thR'!O$15</f>
        <v>0</v>
      </c>
      <c r="P252" s="7">
        <f>'6thR'!P$15</f>
        <v>0</v>
      </c>
      <c r="Q252" s="7">
        <f>'6thR'!Q$15</f>
        <v>0</v>
      </c>
      <c r="R252" s="7">
        <f>'6thR'!R$15</f>
        <v>0</v>
      </c>
      <c r="S252" s="7">
        <f>'6thR'!S$15</f>
        <v>0</v>
      </c>
      <c r="T252" s="7">
        <f>'6thR'!T$15</f>
        <v>0</v>
      </c>
    </row>
    <row r="253" spans="1:20" ht="15.5" x14ac:dyDescent="0.35">
      <c r="B253" s="43" t="s">
        <v>13</v>
      </c>
      <c r="C253" s="7">
        <f>'7thR'!C$15</f>
        <v>0</v>
      </c>
      <c r="D253" s="7">
        <f>'7thR'!D$15</f>
        <v>0</v>
      </c>
      <c r="E253" s="7">
        <f>'7thR'!E$15</f>
        <v>0</v>
      </c>
      <c r="F253" s="7">
        <f>'7thR'!F$15</f>
        <v>0</v>
      </c>
      <c r="G253" s="7">
        <f>'7thR'!G$15</f>
        <v>0</v>
      </c>
      <c r="H253" s="7">
        <f>'7thR'!H$15</f>
        <v>0</v>
      </c>
      <c r="I253" s="7">
        <f>'7thR'!I$15</f>
        <v>0</v>
      </c>
      <c r="J253" s="7">
        <f>'7thR'!J$15</f>
        <v>0</v>
      </c>
      <c r="K253" s="7">
        <f>'7thR'!K$15</f>
        <v>0</v>
      </c>
      <c r="L253" s="7">
        <f>'7thR'!L$15</f>
        <v>0</v>
      </c>
      <c r="M253" s="7">
        <f>'7thR'!M$15</f>
        <v>0</v>
      </c>
      <c r="N253" s="7">
        <f>'7thR'!N$15</f>
        <v>0</v>
      </c>
      <c r="O253" s="7">
        <f>'7thR'!O$15</f>
        <v>0</v>
      </c>
      <c r="P253" s="7">
        <f>'7thR'!P$15</f>
        <v>0</v>
      </c>
      <c r="Q253" s="7">
        <f>'7thR'!Q$15</f>
        <v>0</v>
      </c>
      <c r="R253" s="7">
        <f>'7thR'!R$15</f>
        <v>0</v>
      </c>
      <c r="S253" s="7">
        <f>'7thR'!S$15</f>
        <v>0</v>
      </c>
      <c r="T253" s="7">
        <f>'7thR'!T$15</f>
        <v>0</v>
      </c>
    </row>
    <row r="254" spans="1:20" ht="15.5" x14ac:dyDescent="0.35">
      <c r="B254" s="43" t="s">
        <v>14</v>
      </c>
      <c r="C254" s="7">
        <f>'8thR'!C$15</f>
        <v>0</v>
      </c>
      <c r="D254" s="7">
        <f>'8thR'!D$15</f>
        <v>0</v>
      </c>
      <c r="E254" s="7">
        <f>'8thR'!E$15</f>
        <v>0</v>
      </c>
      <c r="F254" s="7">
        <f>'8thR'!F$15</f>
        <v>0</v>
      </c>
      <c r="G254" s="7">
        <f>'8thR'!G$15</f>
        <v>0</v>
      </c>
      <c r="H254" s="7">
        <f>'8thR'!H$15</f>
        <v>0</v>
      </c>
      <c r="I254" s="7">
        <f>'8thR'!I$15</f>
        <v>0</v>
      </c>
      <c r="J254" s="7">
        <f>'8thR'!J$15</f>
        <v>0</v>
      </c>
      <c r="K254" s="7">
        <f>'8thR'!K$15</f>
        <v>0</v>
      </c>
      <c r="L254" s="7">
        <f>'8thR'!L$15</f>
        <v>0</v>
      </c>
      <c r="M254" s="7">
        <f>'8thR'!M$15</f>
        <v>0</v>
      </c>
      <c r="N254" s="7">
        <f>'8thR'!N$15</f>
        <v>0</v>
      </c>
      <c r="O254" s="7">
        <f>'8thR'!O$15</f>
        <v>0</v>
      </c>
      <c r="P254" s="7">
        <f>'8thR'!P$15</f>
        <v>0</v>
      </c>
      <c r="Q254" s="7">
        <f>'8thR'!Q$15</f>
        <v>0</v>
      </c>
      <c r="R254" s="7">
        <f>'8thR'!R$15</f>
        <v>0</v>
      </c>
      <c r="S254" s="7">
        <f>'8thR'!S$15</f>
        <v>0</v>
      </c>
      <c r="T254" s="7">
        <f>'8thR'!T$15</f>
        <v>0</v>
      </c>
    </row>
    <row r="255" spans="1:20" ht="15.5" x14ac:dyDescent="0.35">
      <c r="B255" s="43" t="s">
        <v>26</v>
      </c>
      <c r="C255" s="7">
        <f>'9thR'!C$15</f>
        <v>5</v>
      </c>
      <c r="D255" s="7">
        <f>'9thR'!D$15</f>
        <v>5</v>
      </c>
      <c r="E255" s="7">
        <f>'9thR'!E$15</f>
        <v>4</v>
      </c>
      <c r="F255" s="7">
        <f>'9thR'!F$15</f>
        <v>4</v>
      </c>
      <c r="G255" s="7">
        <f>'9thR'!G$15</f>
        <v>5</v>
      </c>
      <c r="H255" s="7">
        <f>'9thR'!H$15</f>
        <v>5</v>
      </c>
      <c r="I255" s="7">
        <f>'9thR'!I$15</f>
        <v>4</v>
      </c>
      <c r="J255" s="7">
        <f>'9thR'!J$15</f>
        <v>6</v>
      </c>
      <c r="K255" s="7">
        <f>'9thR'!K$15</f>
        <v>2</v>
      </c>
      <c r="L255" s="7">
        <f>'9thR'!L$15</f>
        <v>6</v>
      </c>
      <c r="M255" s="7">
        <f>'9thR'!M$15</f>
        <v>4</v>
      </c>
      <c r="N255" s="7">
        <f>'9thR'!N$15</f>
        <v>4</v>
      </c>
      <c r="O255" s="7">
        <f>'9thR'!O$15</f>
        <v>5</v>
      </c>
      <c r="P255" s="7">
        <f>'9thR'!P$15</f>
        <v>4</v>
      </c>
      <c r="Q255" s="7">
        <f>'9thR'!Q$15</f>
        <v>7</v>
      </c>
      <c r="R255" s="7">
        <f>'9thR'!R$15</f>
        <v>3</v>
      </c>
      <c r="S255" s="7">
        <f>'9thR'!S$15</f>
        <v>6</v>
      </c>
      <c r="T255" s="7">
        <f>'9thR'!T$15</f>
        <v>4</v>
      </c>
    </row>
    <row r="256" spans="1:20" ht="15.5" x14ac:dyDescent="0.35">
      <c r="B256" s="43" t="s">
        <v>27</v>
      </c>
      <c r="C256" s="7">
        <f>'10thR'!C$15</f>
        <v>6</v>
      </c>
      <c r="D256" s="7">
        <f>'10thR'!D$15</f>
        <v>3</v>
      </c>
      <c r="E256" s="7">
        <f>'10thR'!E$15</f>
        <v>4</v>
      </c>
      <c r="F256" s="7">
        <f>'10thR'!F$15</f>
        <v>6</v>
      </c>
      <c r="G256" s="7">
        <f>'10thR'!G$15</f>
        <v>6</v>
      </c>
      <c r="H256" s="7">
        <f>'10thR'!H$15</f>
        <v>6</v>
      </c>
      <c r="I256" s="7">
        <f>'10thR'!I$15</f>
        <v>3</v>
      </c>
      <c r="J256" s="7">
        <f>'10thR'!J$15</f>
        <v>9</v>
      </c>
      <c r="K256" s="7">
        <f>'10thR'!K$15</f>
        <v>3</v>
      </c>
      <c r="L256" s="7">
        <f>'10thR'!L$15</f>
        <v>8</v>
      </c>
      <c r="M256" s="7">
        <f>'10thR'!M$15</f>
        <v>5</v>
      </c>
      <c r="N256" s="7">
        <f>'10thR'!N$15</f>
        <v>3</v>
      </c>
      <c r="O256" s="7">
        <f>'10thR'!O$15</f>
        <v>6</v>
      </c>
      <c r="P256" s="7">
        <f>'10thR'!P$15</f>
        <v>6</v>
      </c>
      <c r="Q256" s="7">
        <f>'10thR'!Q$15</f>
        <v>6</v>
      </c>
      <c r="R256" s="7">
        <f>'10thR'!R$15</f>
        <v>3</v>
      </c>
      <c r="S256" s="7">
        <f>'10thR'!S$15</f>
        <v>9</v>
      </c>
      <c r="T256" s="7">
        <f>'10thR'!T$15</f>
        <v>4</v>
      </c>
    </row>
    <row r="257" spans="1:20" ht="15" customHeight="1" x14ac:dyDescent="0.35">
      <c r="A257" s="17" t="s">
        <v>15</v>
      </c>
      <c r="B257" s="43" t="s">
        <v>28</v>
      </c>
      <c r="C257" s="7">
        <f>'11thR'!C$15</f>
        <v>6</v>
      </c>
      <c r="D257" s="7">
        <f>'11thR'!D$15</f>
        <v>4</v>
      </c>
      <c r="E257" s="7">
        <f>'11thR'!E$15</f>
        <v>4</v>
      </c>
      <c r="F257" s="7">
        <f>'11thR'!F$15</f>
        <v>4</v>
      </c>
      <c r="G257" s="7">
        <f>'11thR'!G$15</f>
        <v>6</v>
      </c>
      <c r="H257" s="7">
        <f>'11thR'!H$15</f>
        <v>6</v>
      </c>
      <c r="I257" s="7">
        <f>'11thR'!I$15</f>
        <v>4</v>
      </c>
      <c r="J257" s="7">
        <f>'11thR'!J$15</f>
        <v>9</v>
      </c>
      <c r="K257" s="7">
        <f>'11thR'!K$15</f>
        <v>4</v>
      </c>
      <c r="L257" s="7">
        <f>'11thR'!L$15</f>
        <v>6</v>
      </c>
      <c r="M257" s="7">
        <f>'11thR'!M$15</f>
        <v>5</v>
      </c>
      <c r="N257" s="7">
        <f>'11thR'!N$15</f>
        <v>5</v>
      </c>
      <c r="O257" s="7">
        <f>'11thR'!O$15</f>
        <v>6</v>
      </c>
      <c r="P257" s="7">
        <f>'11thR'!P$15</f>
        <v>6</v>
      </c>
      <c r="Q257" s="7">
        <f>'11thR'!Q$15</f>
        <v>6</v>
      </c>
      <c r="R257" s="7">
        <f>'11thR'!R$15</f>
        <v>5</v>
      </c>
      <c r="S257" s="7">
        <f>'11thR'!S$15</f>
        <v>9</v>
      </c>
      <c r="T257" s="7">
        <f>'11thR'!T$15</f>
        <v>3</v>
      </c>
    </row>
    <row r="258" spans="1:20" ht="15" customHeight="1" x14ac:dyDescent="0.35">
      <c r="A258" s="17"/>
      <c r="B258" s="43" t="s">
        <v>29</v>
      </c>
      <c r="C258" s="7">
        <f>'12thR'!C$15</f>
        <v>8</v>
      </c>
      <c r="D258" s="7">
        <f>'12thR'!D$15</f>
        <v>5</v>
      </c>
      <c r="E258" s="7">
        <f>'12thR'!E$15</f>
        <v>4</v>
      </c>
      <c r="F258" s="7">
        <f>'12thR'!F$15</f>
        <v>5</v>
      </c>
      <c r="G258" s="7">
        <f>'12thR'!G$15</f>
        <v>5</v>
      </c>
      <c r="H258" s="7">
        <f>'12thR'!H$15</f>
        <v>7</v>
      </c>
      <c r="I258" s="7">
        <f>'12thR'!I$15</f>
        <v>3</v>
      </c>
      <c r="J258" s="7">
        <f>'12thR'!J$15</f>
        <v>6</v>
      </c>
      <c r="K258" s="7">
        <f>'12thR'!K$15</f>
        <v>3</v>
      </c>
      <c r="L258" s="7">
        <f>'12thR'!L$15</f>
        <v>4</v>
      </c>
      <c r="M258" s="7">
        <f>'12thR'!M$15</f>
        <v>4</v>
      </c>
      <c r="N258" s="7">
        <f>'12thR'!N$15</f>
        <v>4</v>
      </c>
      <c r="O258" s="7">
        <f>'12thR'!O$15</f>
        <v>6</v>
      </c>
      <c r="P258" s="7">
        <f>'12thR'!P$15</f>
        <v>6</v>
      </c>
      <c r="Q258" s="7">
        <f>'12thR'!Q$15</f>
        <v>8</v>
      </c>
      <c r="R258" s="7">
        <f>'12thR'!R$15</f>
        <v>3</v>
      </c>
      <c r="S258" s="7">
        <f>'12thR'!S$15</f>
        <v>9</v>
      </c>
      <c r="T258" s="7">
        <f>'12thR'!T$15</f>
        <v>5</v>
      </c>
    </row>
    <row r="259" spans="1:20" ht="15.5" x14ac:dyDescent="0.35">
      <c r="B259" s="43" t="s">
        <v>30</v>
      </c>
      <c r="C259" s="7">
        <f>'13thR'!C$15</f>
        <v>7</v>
      </c>
      <c r="D259" s="7">
        <f>'13thR'!D$15</f>
        <v>4</v>
      </c>
      <c r="E259" s="7">
        <f>'13thR'!E$15</f>
        <v>3</v>
      </c>
      <c r="F259" s="7">
        <f>'13thR'!F$15</f>
        <v>6</v>
      </c>
      <c r="G259" s="7">
        <f>'13thR'!G$15</f>
        <v>6</v>
      </c>
      <c r="H259" s="7">
        <f>'13thR'!H$15</f>
        <v>6</v>
      </c>
      <c r="I259" s="7">
        <f>'13thR'!I$15</f>
        <v>4</v>
      </c>
      <c r="J259" s="7">
        <f>'13thR'!J$15</f>
        <v>5</v>
      </c>
      <c r="K259" s="7">
        <f>'13thR'!K$15</f>
        <v>3</v>
      </c>
      <c r="L259" s="7">
        <f>'13thR'!L$15</f>
        <v>7</v>
      </c>
      <c r="M259" s="7">
        <f>'13thR'!M$15</f>
        <v>5</v>
      </c>
      <c r="N259" s="7">
        <f>'13thR'!N$15</f>
        <v>4</v>
      </c>
      <c r="O259" s="7">
        <f>'13thR'!O$15</f>
        <v>5</v>
      </c>
      <c r="P259" s="7">
        <f>'13thR'!P$15</f>
        <v>5</v>
      </c>
      <c r="Q259" s="7">
        <f>'13thR'!Q$15</f>
        <v>7</v>
      </c>
      <c r="R259" s="7">
        <f>'13thR'!R$15</f>
        <v>5</v>
      </c>
      <c r="S259" s="7">
        <f>'13thR'!S$15</f>
        <v>9</v>
      </c>
      <c r="T259" s="7">
        <f>'13thR'!T$15</f>
        <v>4</v>
      </c>
    </row>
    <row r="260" spans="1:20" ht="15.5" x14ac:dyDescent="0.35">
      <c r="B260" s="43" t="s">
        <v>31</v>
      </c>
      <c r="C260" s="7">
        <f>'14thR'!C$15</f>
        <v>8</v>
      </c>
      <c r="D260" s="7">
        <f>'14thR'!D$15</f>
        <v>7</v>
      </c>
      <c r="E260" s="7">
        <f>'14thR'!E$15</f>
        <v>4</v>
      </c>
      <c r="F260" s="7">
        <f>'14thR'!F$15</f>
        <v>5</v>
      </c>
      <c r="G260" s="7">
        <f>'14thR'!G$15</f>
        <v>6</v>
      </c>
      <c r="H260" s="7">
        <f>'14thR'!H$15</f>
        <v>5</v>
      </c>
      <c r="I260" s="7">
        <f>'14thR'!I$15</f>
        <v>3</v>
      </c>
      <c r="J260" s="7">
        <f>'14thR'!J$15</f>
        <v>4</v>
      </c>
      <c r="K260" s="7">
        <f>'14thR'!K$15</f>
        <v>5</v>
      </c>
      <c r="L260" s="7">
        <f>'14thR'!L$15</f>
        <v>6</v>
      </c>
      <c r="M260" s="7">
        <f>'14thR'!M$15</f>
        <v>4</v>
      </c>
      <c r="N260" s="7">
        <f>'14thR'!N$15</f>
        <v>4</v>
      </c>
      <c r="O260" s="7">
        <f>'14thR'!O$15</f>
        <v>5</v>
      </c>
      <c r="P260" s="7">
        <f>'14thR'!P$15</f>
        <v>5</v>
      </c>
      <c r="Q260" s="7">
        <f>'14thR'!Q$15</f>
        <v>6</v>
      </c>
      <c r="R260" s="7">
        <f>'14thR'!R$15</f>
        <v>3</v>
      </c>
      <c r="S260" s="7">
        <f>'14thR'!S$15</f>
        <v>4</v>
      </c>
      <c r="T260" s="7">
        <f>'14thR'!T$15</f>
        <v>6</v>
      </c>
    </row>
    <row r="261" spans="1:20" ht="15.5" x14ac:dyDescent="0.35">
      <c r="B261" s="43" t="s">
        <v>32</v>
      </c>
      <c r="C261" s="7">
        <f>'15thR'!C$15</f>
        <v>0</v>
      </c>
      <c r="D261" s="7">
        <f>'15thR'!D$15</f>
        <v>0</v>
      </c>
      <c r="E261" s="7">
        <f>'15thR'!E$15</f>
        <v>0</v>
      </c>
      <c r="F261" s="7">
        <f>'15thR'!F$15</f>
        <v>0</v>
      </c>
      <c r="G261" s="7">
        <f>'15thR'!G$15</f>
        <v>0</v>
      </c>
      <c r="H261" s="7">
        <f>'15thR'!H$15</f>
        <v>0</v>
      </c>
      <c r="I261" s="7">
        <f>'15thR'!I$15</f>
        <v>0</v>
      </c>
      <c r="J261" s="7">
        <f>'15thR'!J$15</f>
        <v>0</v>
      </c>
      <c r="K261" s="7">
        <f>'15thR'!K$15</f>
        <v>0</v>
      </c>
      <c r="L261" s="7">
        <f>'15thR'!L$15</f>
        <v>0</v>
      </c>
      <c r="M261" s="7">
        <f>'15thR'!M$15</f>
        <v>0</v>
      </c>
      <c r="N261" s="7">
        <f>'15thR'!N$15</f>
        <v>0</v>
      </c>
      <c r="O261" s="7">
        <f>'15thR'!O$15</f>
        <v>0</v>
      </c>
      <c r="P261" s="7">
        <f>'15thR'!P$15</f>
        <v>0</v>
      </c>
      <c r="Q261" s="7">
        <f>'15thR'!Q$15</f>
        <v>0</v>
      </c>
      <c r="R261" s="7">
        <f>'15thR'!R$15</f>
        <v>0</v>
      </c>
      <c r="S261" s="7">
        <f>'15thR'!S$15</f>
        <v>0</v>
      </c>
      <c r="T261" s="7">
        <f>'15thR'!T$15</f>
        <v>0</v>
      </c>
    </row>
    <row r="262" spans="1:20" ht="15.5" x14ac:dyDescent="0.35">
      <c r="B262" s="43" t="s">
        <v>33</v>
      </c>
      <c r="C262" s="7">
        <f>'16thR'!C$15</f>
        <v>6</v>
      </c>
      <c r="D262" s="7">
        <f>'16thR'!D$15</f>
        <v>4</v>
      </c>
      <c r="E262" s="7">
        <f>'16thR'!E$15</f>
        <v>3</v>
      </c>
      <c r="F262" s="7">
        <f>'16thR'!F$15</f>
        <v>7</v>
      </c>
      <c r="G262" s="7">
        <f>'16thR'!G$15</f>
        <v>5</v>
      </c>
      <c r="H262" s="7">
        <f>'16thR'!H$15</f>
        <v>6</v>
      </c>
      <c r="I262" s="7">
        <f>'16thR'!I$15</f>
        <v>5</v>
      </c>
      <c r="J262" s="7">
        <f>'16thR'!J$15</f>
        <v>7</v>
      </c>
      <c r="K262" s="7">
        <f>'16thR'!K$15</f>
        <v>4</v>
      </c>
      <c r="L262" s="7">
        <f>'16thR'!L$15</f>
        <v>6</v>
      </c>
      <c r="M262" s="7">
        <f>'16thR'!M$15</f>
        <v>4</v>
      </c>
      <c r="N262" s="7">
        <f>'16thR'!N$15</f>
        <v>4</v>
      </c>
      <c r="O262" s="7">
        <f>'16thR'!O$15</f>
        <v>6</v>
      </c>
      <c r="P262" s="7">
        <f>'16thR'!P$15</f>
        <v>6</v>
      </c>
      <c r="Q262" s="7">
        <f>'16thR'!Q$15</f>
        <v>5</v>
      </c>
      <c r="R262" s="7">
        <f>'16thR'!R$15</f>
        <v>5</v>
      </c>
      <c r="S262" s="7">
        <f>'16thR'!S$15</f>
        <v>9</v>
      </c>
      <c r="T262" s="7">
        <f>'16thR'!T$15</f>
        <v>4</v>
      </c>
    </row>
    <row r="263" spans="1:20" ht="15.5" x14ac:dyDescent="0.35">
      <c r="B263" s="43" t="s">
        <v>34</v>
      </c>
      <c r="C263" s="7">
        <f>'17thR'!C$15</f>
        <v>6</v>
      </c>
      <c r="D263" s="7">
        <f>'17thR'!D$15</f>
        <v>4</v>
      </c>
      <c r="E263" s="7">
        <f>'17thR'!E$15</f>
        <v>3</v>
      </c>
      <c r="F263" s="7">
        <f>'17thR'!F$15</f>
        <v>5</v>
      </c>
      <c r="G263" s="7">
        <f>'17thR'!G$15</f>
        <v>5</v>
      </c>
      <c r="H263" s="7">
        <f>'17thR'!H$15</f>
        <v>6</v>
      </c>
      <c r="I263" s="7">
        <f>'17thR'!I$15</f>
        <v>3</v>
      </c>
      <c r="J263" s="7">
        <f>'17thR'!J$15</f>
        <v>6</v>
      </c>
      <c r="K263" s="7">
        <f>'17thR'!K$15</f>
        <v>5</v>
      </c>
      <c r="L263" s="7">
        <f>'17thR'!L$15</f>
        <v>5</v>
      </c>
      <c r="M263" s="7">
        <f>'17thR'!M$15</f>
        <v>3</v>
      </c>
      <c r="N263" s="7">
        <f>'17thR'!N$15</f>
        <v>5</v>
      </c>
      <c r="O263" s="7">
        <f>'17thR'!O$15</f>
        <v>5</v>
      </c>
      <c r="P263" s="7">
        <f>'17thR'!P$15</f>
        <v>5</v>
      </c>
      <c r="Q263" s="7">
        <f>'17thR'!Q$15</f>
        <v>6</v>
      </c>
      <c r="R263" s="7">
        <f>'17thR'!R$15</f>
        <v>6</v>
      </c>
      <c r="S263" s="7">
        <f>'17thR'!S$15</f>
        <v>7</v>
      </c>
      <c r="T263" s="7">
        <f>'17thR'!T$15</f>
        <v>3</v>
      </c>
    </row>
    <row r="264" spans="1:20" ht="15.5" x14ac:dyDescent="0.35">
      <c r="B264" s="43" t="s">
        <v>35</v>
      </c>
      <c r="C264" s="7">
        <f>'18thR'!C$15</f>
        <v>8</v>
      </c>
      <c r="D264" s="7">
        <f>'18thR'!D$15</f>
        <v>5</v>
      </c>
      <c r="E264" s="7">
        <f>'18thR'!E$15</f>
        <v>4</v>
      </c>
      <c r="F264" s="7">
        <f>'18thR'!F$15</f>
        <v>7</v>
      </c>
      <c r="G264" s="7">
        <f>'18thR'!G$15</f>
        <v>6</v>
      </c>
      <c r="H264" s="7">
        <f>'18thR'!H$15</f>
        <v>5</v>
      </c>
      <c r="I264" s="7">
        <f>'18thR'!I$15</f>
        <v>5</v>
      </c>
      <c r="J264" s="7">
        <f>'18thR'!J$15</f>
        <v>5</v>
      </c>
      <c r="K264" s="7">
        <f>'18thR'!K$15</f>
        <v>3</v>
      </c>
      <c r="L264" s="7">
        <f>'18thR'!L$15</f>
        <v>5</v>
      </c>
      <c r="M264" s="7">
        <f>'18thR'!M$15</f>
        <v>4</v>
      </c>
      <c r="N264" s="7">
        <f>'18thR'!N$15</f>
        <v>5</v>
      </c>
      <c r="O264" s="7">
        <f>'18thR'!O$15</f>
        <v>4</v>
      </c>
      <c r="P264" s="7">
        <f>'18thR'!P$15</f>
        <v>5</v>
      </c>
      <c r="Q264" s="7">
        <f>'18thR'!Q$15</f>
        <v>4</v>
      </c>
      <c r="R264" s="7">
        <f>'18thR'!R$15</f>
        <v>4</v>
      </c>
      <c r="S264" s="7">
        <f>'18thR'!S$15</f>
        <v>9</v>
      </c>
      <c r="T264" s="7">
        <f>'18thR'!T$15</f>
        <v>4</v>
      </c>
    </row>
    <row r="265" spans="1:20" ht="15.5" x14ac:dyDescent="0.35">
      <c r="B265" s="43" t="s">
        <v>36</v>
      </c>
      <c r="C265" s="7">
        <f>'19thR'!C$15</f>
        <v>6</v>
      </c>
      <c r="D265" s="7">
        <f>'19thR'!D$15</f>
        <v>6</v>
      </c>
      <c r="E265" s="7">
        <f>'19thR'!E$15</f>
        <v>4</v>
      </c>
      <c r="F265" s="7">
        <f>'19thR'!F$15</f>
        <v>5</v>
      </c>
      <c r="G265" s="7">
        <f>'19thR'!G$15</f>
        <v>6</v>
      </c>
      <c r="H265" s="7">
        <f>'19thR'!H$15</f>
        <v>5</v>
      </c>
      <c r="I265" s="7">
        <f>'19thR'!I$15</f>
        <v>5</v>
      </c>
      <c r="J265" s="7">
        <f>'19thR'!J$15</f>
        <v>6</v>
      </c>
      <c r="K265" s="7">
        <f>'19thR'!K$15</f>
        <v>2</v>
      </c>
      <c r="L265" s="7">
        <f>'19thR'!L$15</f>
        <v>5</v>
      </c>
      <c r="M265" s="7">
        <f>'19thR'!M$15</f>
        <v>4</v>
      </c>
      <c r="N265" s="7">
        <f>'19thR'!N$15</f>
        <v>4</v>
      </c>
      <c r="O265" s="7">
        <f>'19thR'!O$15</f>
        <v>6</v>
      </c>
      <c r="P265" s="7">
        <f>'19thR'!P$15</f>
        <v>6</v>
      </c>
      <c r="Q265" s="7">
        <f>'19thR'!Q$15</f>
        <v>6</v>
      </c>
      <c r="R265" s="7">
        <f>'19thR'!R$15</f>
        <v>2</v>
      </c>
      <c r="S265" s="7">
        <f>'19thR'!S$15</f>
        <v>5</v>
      </c>
      <c r="T265" s="7">
        <f>'19thR'!T$15</f>
        <v>3</v>
      </c>
    </row>
    <row r="266" spans="1:20" ht="15.5" x14ac:dyDescent="0.35">
      <c r="B266" s="43" t="s">
        <v>37</v>
      </c>
      <c r="C266" s="7">
        <f>'20thR'!C$15</f>
        <v>5</v>
      </c>
      <c r="D266" s="7">
        <f>'20thR'!D$15</f>
        <v>3</v>
      </c>
      <c r="E266" s="7">
        <f>'20thR'!E$15</f>
        <v>6</v>
      </c>
      <c r="F266" s="7">
        <f>'20thR'!F$15</f>
        <v>7</v>
      </c>
      <c r="G266" s="7">
        <f>'20thR'!G$15</f>
        <v>5</v>
      </c>
      <c r="H266" s="7">
        <f>'20thR'!H$15</f>
        <v>5</v>
      </c>
      <c r="I266" s="7">
        <f>'20thR'!I$15</f>
        <v>4</v>
      </c>
      <c r="J266" s="7">
        <f>'20thR'!J$15</f>
        <v>4</v>
      </c>
      <c r="K266" s="7">
        <f>'20thR'!K$15</f>
        <v>3</v>
      </c>
      <c r="L266" s="7">
        <f>'20thR'!L$15</f>
        <v>6</v>
      </c>
      <c r="M266" s="7">
        <f>'20thR'!M$15</f>
        <v>5</v>
      </c>
      <c r="N266" s="7">
        <f>'20thR'!N$15</f>
        <v>4</v>
      </c>
      <c r="O266" s="7">
        <f>'20thR'!O$15</f>
        <v>6</v>
      </c>
      <c r="P266" s="7">
        <f>'20thR'!P$15</f>
        <v>7</v>
      </c>
      <c r="Q266" s="7">
        <f>'20thR'!Q$15</f>
        <v>5</v>
      </c>
      <c r="R266" s="7">
        <f>'20thR'!R$15</f>
        <v>4</v>
      </c>
      <c r="S266" s="7">
        <f>'20thR'!S$15</f>
        <v>9</v>
      </c>
      <c r="T266" s="7">
        <f>'20thR'!T$15</f>
        <v>5</v>
      </c>
    </row>
    <row r="267" spans="1:20" ht="15.5" x14ac:dyDescent="0.35">
      <c r="B267" s="43" t="s">
        <v>38</v>
      </c>
      <c r="C267" s="7">
        <f>'21thR'!C$15</f>
        <v>0</v>
      </c>
      <c r="D267" s="7">
        <f>'21thR'!D$15</f>
        <v>0</v>
      </c>
      <c r="E267" s="7">
        <f>'21thR'!E$15</f>
        <v>0</v>
      </c>
      <c r="F267" s="7">
        <f>'21thR'!F$15</f>
        <v>0</v>
      </c>
      <c r="G267" s="7">
        <f>'21thR'!G$15</f>
        <v>0</v>
      </c>
      <c r="H267" s="7">
        <f>'21thR'!H$15</f>
        <v>0</v>
      </c>
      <c r="I267" s="7">
        <f>'21thR'!I$15</f>
        <v>0</v>
      </c>
      <c r="J267" s="7">
        <f>'21thR'!J$15</f>
        <v>0</v>
      </c>
      <c r="K267" s="7">
        <f>'21thR'!K$15</f>
        <v>0</v>
      </c>
      <c r="L267" s="7">
        <f>'21thR'!L$15</f>
        <v>0</v>
      </c>
      <c r="M267" s="7">
        <f>'21thR'!M$15</f>
        <v>0</v>
      </c>
      <c r="N267" s="7">
        <f>'21thR'!N$15</f>
        <v>0</v>
      </c>
      <c r="O267" s="7">
        <f>'21thR'!O$15</f>
        <v>0</v>
      </c>
      <c r="P267" s="7">
        <f>'21thR'!P$15</f>
        <v>0</v>
      </c>
      <c r="Q267" s="7">
        <f>'21thR'!Q$15</f>
        <v>0</v>
      </c>
      <c r="R267" s="7">
        <f>'21thR'!R$15</f>
        <v>0</v>
      </c>
      <c r="S267" s="7">
        <f>'21thR'!S$15</f>
        <v>0</v>
      </c>
      <c r="T267" s="7">
        <f>'21thR'!T$15</f>
        <v>0</v>
      </c>
    </row>
    <row r="268" spans="1:20" ht="15.5" x14ac:dyDescent="0.35">
      <c r="B268" s="43" t="s">
        <v>39</v>
      </c>
      <c r="C268" s="7">
        <f>'22thR'!C$15</f>
        <v>0</v>
      </c>
      <c r="D268" s="7">
        <f>'22thR'!D$15</f>
        <v>0</v>
      </c>
      <c r="E268" s="7">
        <f>'22thR'!E$15</f>
        <v>0</v>
      </c>
      <c r="F268" s="7">
        <f>'22thR'!F$15</f>
        <v>0</v>
      </c>
      <c r="G268" s="7">
        <f>'22thR'!G$15</f>
        <v>0</v>
      </c>
      <c r="H268" s="7">
        <f>'22thR'!H$15</f>
        <v>0</v>
      </c>
      <c r="I268" s="7">
        <f>'22thR'!I$15</f>
        <v>0</v>
      </c>
      <c r="J268" s="7">
        <f>'22thR'!J$15</f>
        <v>0</v>
      </c>
      <c r="K268" s="7">
        <f>'22thR'!K$15</f>
        <v>0</v>
      </c>
      <c r="L268" s="7">
        <f>'22thR'!L$15</f>
        <v>0</v>
      </c>
      <c r="M268" s="7">
        <f>'22thR'!M$15</f>
        <v>0</v>
      </c>
      <c r="N268" s="7">
        <f>'22thR'!N$15</f>
        <v>0</v>
      </c>
      <c r="O268" s="7">
        <f>'22thR'!O$15</f>
        <v>0</v>
      </c>
      <c r="P268" s="7">
        <f>'22thR'!P$15</f>
        <v>0</v>
      </c>
      <c r="Q268" s="7">
        <f>'22thR'!Q$15</f>
        <v>0</v>
      </c>
      <c r="R268" s="7">
        <f>'22thR'!R$15</f>
        <v>0</v>
      </c>
      <c r="S268" s="7">
        <f>'22thR'!S$15</f>
        <v>0</v>
      </c>
      <c r="T268" s="7">
        <f>'22thR'!T$15</f>
        <v>0</v>
      </c>
    </row>
    <row r="269" spans="1:20" ht="15.5" x14ac:dyDescent="0.35">
      <c r="B269" s="43" t="s">
        <v>40</v>
      </c>
      <c r="C269" s="7">
        <f>'23thR'!C$15</f>
        <v>0</v>
      </c>
      <c r="D269" s="7">
        <f>'23thR'!D$15</f>
        <v>0</v>
      </c>
      <c r="E269" s="7">
        <f>'23thR'!E$15</f>
        <v>0</v>
      </c>
      <c r="F269" s="7">
        <f>'23thR'!F$15</f>
        <v>0</v>
      </c>
      <c r="G269" s="7">
        <f>'23thR'!G$15</f>
        <v>0</v>
      </c>
      <c r="H269" s="7">
        <f>'23thR'!H$15</f>
        <v>0</v>
      </c>
      <c r="I269" s="7">
        <f>'23thR'!I$15</f>
        <v>0</v>
      </c>
      <c r="J269" s="7">
        <f>'23thR'!J$15</f>
        <v>0</v>
      </c>
      <c r="K269" s="7">
        <f>'23thR'!K$15</f>
        <v>0</v>
      </c>
      <c r="L269" s="7">
        <f>'23thR'!L$15</f>
        <v>0</v>
      </c>
      <c r="M269" s="7">
        <f>'23thR'!M$15</f>
        <v>0</v>
      </c>
      <c r="N269" s="7">
        <f>'23thR'!N$15</f>
        <v>0</v>
      </c>
      <c r="O269" s="7">
        <f>'23thR'!O$15</f>
        <v>0</v>
      </c>
      <c r="P269" s="7">
        <f>'23thR'!P$15</f>
        <v>0</v>
      </c>
      <c r="Q269" s="7">
        <f>'23thR'!Q$15</f>
        <v>0</v>
      </c>
      <c r="R269" s="7">
        <f>'23thR'!R$15</f>
        <v>0</v>
      </c>
      <c r="S269" s="7">
        <f>'23thR'!S$15</f>
        <v>0</v>
      </c>
      <c r="T269" s="7">
        <f>'23thR'!T$15</f>
        <v>0</v>
      </c>
    </row>
    <row r="270" spans="1:20" ht="16" thickBot="1" x14ac:dyDescent="0.4">
      <c r="B270" s="48" t="s">
        <v>41</v>
      </c>
      <c r="C270" s="47">
        <f>'24thR'!C$15</f>
        <v>0</v>
      </c>
      <c r="D270" s="47">
        <f>'24thR'!D$15</f>
        <v>0</v>
      </c>
      <c r="E270" s="47">
        <f>'24thR'!E$15</f>
        <v>0</v>
      </c>
      <c r="F270" s="47">
        <f>'24thR'!F$15</f>
        <v>0</v>
      </c>
      <c r="G270" s="47">
        <f>'24thR'!G$15</f>
        <v>0</v>
      </c>
      <c r="H270" s="47">
        <f>'24thR'!H$15</f>
        <v>0</v>
      </c>
      <c r="I270" s="47">
        <f>'24thR'!I$15</f>
        <v>0</v>
      </c>
      <c r="J270" s="47">
        <f>'24thR'!J$15</f>
        <v>0</v>
      </c>
      <c r="K270" s="47">
        <f>'24thR'!K$15</f>
        <v>0</v>
      </c>
      <c r="L270" s="47">
        <f>'24thR'!L$15</f>
        <v>0</v>
      </c>
      <c r="M270" s="47">
        <f>'24thR'!M$15</f>
        <v>0</v>
      </c>
      <c r="N270" s="47">
        <f>'24thR'!N$15</f>
        <v>0</v>
      </c>
      <c r="O270" s="47">
        <f>'24thR'!O$15</f>
        <v>0</v>
      </c>
      <c r="P270" s="47">
        <f>'24thR'!P$15</f>
        <v>0</v>
      </c>
      <c r="Q270" s="47">
        <f>'24thR'!Q$15</f>
        <v>0</v>
      </c>
      <c r="R270" s="47">
        <f>'24thR'!R$15</f>
        <v>0</v>
      </c>
      <c r="S270" s="47">
        <f>'24thR'!S$15</f>
        <v>0</v>
      </c>
      <c r="T270" s="47">
        <f>'24thR'!T$15</f>
        <v>0</v>
      </c>
    </row>
    <row r="271" spans="1:20" ht="15.75" customHeight="1" x14ac:dyDescent="0.35">
      <c r="A271" s="17" t="s">
        <v>15</v>
      </c>
      <c r="B271" s="38" t="s">
        <v>17</v>
      </c>
      <c r="C271" s="45">
        <f>score!H$15</f>
        <v>5</v>
      </c>
      <c r="D271" s="45">
        <f>score!I$15</f>
        <v>3</v>
      </c>
      <c r="E271" s="45">
        <f>score!J$15</f>
        <v>3</v>
      </c>
      <c r="F271" s="45">
        <f>score!K$15</f>
        <v>4</v>
      </c>
      <c r="G271" s="45">
        <f>score!L$15</f>
        <v>5</v>
      </c>
      <c r="H271" s="45">
        <f>score!M$15</f>
        <v>5</v>
      </c>
      <c r="I271" s="45">
        <f>score!N$15</f>
        <v>3</v>
      </c>
      <c r="J271" s="45">
        <f>score!O$15</f>
        <v>4</v>
      </c>
      <c r="K271" s="45">
        <f>score!P$15</f>
        <v>2</v>
      </c>
      <c r="L271" s="45">
        <f>score!Q$15</f>
        <v>4</v>
      </c>
      <c r="M271" s="45">
        <f>score!R$15</f>
        <v>3</v>
      </c>
      <c r="N271" s="45">
        <f>score!S$15</f>
        <v>3</v>
      </c>
      <c r="O271" s="45">
        <f>score!T$15</f>
        <v>4</v>
      </c>
      <c r="P271" s="45">
        <f>score!U$15</f>
        <v>4</v>
      </c>
      <c r="Q271" s="45">
        <f>score!V$15</f>
        <v>4</v>
      </c>
      <c r="R271" s="45">
        <f>score!W$15</f>
        <v>2</v>
      </c>
      <c r="S271" s="45">
        <f>score!X$15</f>
        <v>4</v>
      </c>
      <c r="T271" s="45">
        <f>score!Y$15</f>
        <v>3</v>
      </c>
    </row>
    <row r="272" spans="1:20" ht="15.75" customHeight="1" x14ac:dyDescent="0.35">
      <c r="A272" s="17"/>
      <c r="B272" s="39" t="s">
        <v>6</v>
      </c>
      <c r="C272" s="42">
        <v>4</v>
      </c>
      <c r="D272" s="42">
        <v>3</v>
      </c>
      <c r="E272" s="42">
        <v>3</v>
      </c>
      <c r="F272" s="42">
        <v>4</v>
      </c>
      <c r="G272" s="42">
        <v>4</v>
      </c>
      <c r="H272" s="42">
        <v>4</v>
      </c>
      <c r="I272" s="42">
        <v>3</v>
      </c>
      <c r="J272" s="42">
        <v>8</v>
      </c>
      <c r="K272" s="42">
        <v>3</v>
      </c>
      <c r="L272" s="42">
        <v>4</v>
      </c>
      <c r="M272" s="42">
        <v>3</v>
      </c>
      <c r="N272" s="42">
        <v>3</v>
      </c>
      <c r="O272" s="42">
        <v>4</v>
      </c>
      <c r="P272" s="42">
        <v>4</v>
      </c>
      <c r="Q272" s="42">
        <v>4</v>
      </c>
      <c r="R272" s="42">
        <v>3</v>
      </c>
      <c r="S272" s="42">
        <v>4</v>
      </c>
      <c r="T272" s="42">
        <v>3</v>
      </c>
    </row>
    <row r="273" spans="1:20" x14ac:dyDescent="0.3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5" x14ac:dyDescent="0.35">
      <c r="C274" s="139" t="s">
        <v>5</v>
      </c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</row>
    <row r="275" spans="1:20" x14ac:dyDescent="0.35">
      <c r="A275" s="137">
        <v>10</v>
      </c>
      <c r="B275" s="138" t="str">
        <f>score!F16</f>
        <v>CVETKA BURJA</v>
      </c>
      <c r="C275" s="109">
        <v>1</v>
      </c>
      <c r="D275" s="109">
        <v>2</v>
      </c>
      <c r="E275" s="109">
        <v>3</v>
      </c>
      <c r="F275" s="109">
        <v>4</v>
      </c>
      <c r="G275" s="109">
        <v>5</v>
      </c>
      <c r="H275" s="109">
        <v>6</v>
      </c>
      <c r="I275" s="109">
        <v>7</v>
      </c>
      <c r="J275" s="109">
        <v>8</v>
      </c>
      <c r="K275" s="109">
        <v>9</v>
      </c>
      <c r="L275" s="109">
        <v>10</v>
      </c>
      <c r="M275" s="109">
        <v>11</v>
      </c>
      <c r="N275" s="109">
        <v>12</v>
      </c>
      <c r="O275" s="109">
        <v>13</v>
      </c>
      <c r="P275" s="109">
        <v>14</v>
      </c>
      <c r="Q275" s="109">
        <v>15</v>
      </c>
      <c r="R275" s="109">
        <v>16</v>
      </c>
      <c r="S275" s="109">
        <v>17</v>
      </c>
      <c r="T275" s="109">
        <v>18</v>
      </c>
    </row>
    <row r="276" spans="1:20" x14ac:dyDescent="0.35">
      <c r="A276" s="137"/>
      <c r="B276" s="13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</row>
    <row r="277" spans="1:20" ht="15.5" x14ac:dyDescent="0.35">
      <c r="B277" s="43" t="s">
        <v>7</v>
      </c>
      <c r="C277" s="7">
        <f>'1stR'!C$16</f>
        <v>0</v>
      </c>
      <c r="D277" s="7">
        <f>'1stR'!D$16</f>
        <v>0</v>
      </c>
      <c r="E277" s="7">
        <f>'1stR'!E$16</f>
        <v>0</v>
      </c>
      <c r="F277" s="7">
        <f>'1stR'!F$16</f>
        <v>0</v>
      </c>
      <c r="G277" s="7">
        <f>'1stR'!G$16</f>
        <v>0</v>
      </c>
      <c r="H277" s="7">
        <f>'1stR'!H$16</f>
        <v>0</v>
      </c>
      <c r="I277" s="7">
        <f>'1stR'!I$16</f>
        <v>0</v>
      </c>
      <c r="J277" s="7">
        <f>'1stR'!J$16</f>
        <v>0</v>
      </c>
      <c r="K277" s="7">
        <f>'1stR'!K$16</f>
        <v>0</v>
      </c>
      <c r="L277" s="7">
        <f>'1stR'!L$16</f>
        <v>0</v>
      </c>
      <c r="M277" s="7">
        <f>'1stR'!M$16</f>
        <v>0</v>
      </c>
      <c r="N277" s="7">
        <f>'1stR'!N$16</f>
        <v>0</v>
      </c>
      <c r="O277" s="7">
        <f>'1stR'!O$16</f>
        <v>0</v>
      </c>
      <c r="P277" s="7">
        <f>'1stR'!P$16</f>
        <v>0</v>
      </c>
      <c r="Q277" s="7">
        <f>'1stR'!Q$16</f>
        <v>0</v>
      </c>
      <c r="R277" s="7">
        <f>'1stR'!R$16</f>
        <v>0</v>
      </c>
      <c r="S277" s="7">
        <f>'1stR'!S$16</f>
        <v>0</v>
      </c>
      <c r="T277" s="7">
        <f>'1stR'!T$16</f>
        <v>0</v>
      </c>
    </row>
    <row r="278" spans="1:20" ht="15.5" x14ac:dyDescent="0.35">
      <c r="B278" s="43" t="s">
        <v>8</v>
      </c>
      <c r="C278" s="7">
        <f>'2ndR'!C$16</f>
        <v>0</v>
      </c>
      <c r="D278" s="7">
        <f>'2ndR'!D$16</f>
        <v>0</v>
      </c>
      <c r="E278" s="7">
        <f>'2ndR'!E$16</f>
        <v>0</v>
      </c>
      <c r="F278" s="7">
        <f>'2ndR'!F$16</f>
        <v>0</v>
      </c>
      <c r="G278" s="7">
        <f>'2ndR'!G$16</f>
        <v>0</v>
      </c>
      <c r="H278" s="7">
        <f>'2ndR'!H$16</f>
        <v>0</v>
      </c>
      <c r="I278" s="7">
        <f>'2ndR'!I$16</f>
        <v>0</v>
      </c>
      <c r="J278" s="7">
        <f>'2ndR'!J$16</f>
        <v>0</v>
      </c>
      <c r="K278" s="7">
        <f>'2ndR'!K$16</f>
        <v>0</v>
      </c>
      <c r="L278" s="7">
        <f>'2ndR'!L$16</f>
        <v>0</v>
      </c>
      <c r="M278" s="7">
        <f>'2ndR'!M$16</f>
        <v>0</v>
      </c>
      <c r="N278" s="7">
        <f>'2ndR'!N$16</f>
        <v>0</v>
      </c>
      <c r="O278" s="7">
        <f>'2ndR'!O$16</f>
        <v>0</v>
      </c>
      <c r="P278" s="7">
        <f>'2ndR'!P$16</f>
        <v>0</v>
      </c>
      <c r="Q278" s="7">
        <f>'2ndR'!Q$16</f>
        <v>0</v>
      </c>
      <c r="R278" s="7">
        <f>'2ndR'!R$16</f>
        <v>0</v>
      </c>
      <c r="S278" s="7">
        <f>'2ndR'!S$16</f>
        <v>0</v>
      </c>
      <c r="T278" s="7">
        <f>'2ndR'!T$16</f>
        <v>0</v>
      </c>
    </row>
    <row r="279" spans="1:20" ht="15.5" x14ac:dyDescent="0.35">
      <c r="B279" s="43" t="s">
        <v>9</v>
      </c>
      <c r="C279" s="7">
        <f>'3rdR'!C$16</f>
        <v>6</v>
      </c>
      <c r="D279" s="7">
        <f>'3rdR'!D$16</f>
        <v>3</v>
      </c>
      <c r="E279" s="7">
        <f>'3rdR'!E$16</f>
        <v>3</v>
      </c>
      <c r="F279" s="7">
        <f>'3rdR'!F$16</f>
        <v>5</v>
      </c>
      <c r="G279" s="7">
        <f>'3rdR'!G$16</f>
        <v>6</v>
      </c>
      <c r="H279" s="7">
        <f>'3rdR'!H$16</f>
        <v>6</v>
      </c>
      <c r="I279" s="7">
        <f>'3rdR'!I$16</f>
        <v>3</v>
      </c>
      <c r="J279" s="7">
        <f>'3rdR'!J$16</f>
        <v>9</v>
      </c>
      <c r="K279" s="7">
        <f>'3rdR'!K$16</f>
        <v>4</v>
      </c>
      <c r="L279" s="7">
        <f>'3rdR'!L$16</f>
        <v>8</v>
      </c>
      <c r="M279" s="7">
        <f>'3rdR'!M$16</f>
        <v>5</v>
      </c>
      <c r="N279" s="7">
        <f>'3rdR'!N$16</f>
        <v>4</v>
      </c>
      <c r="O279" s="7">
        <f>'3rdR'!O$16</f>
        <v>6</v>
      </c>
      <c r="P279" s="7">
        <f>'3rdR'!P$16</f>
        <v>6</v>
      </c>
      <c r="Q279" s="7">
        <f>'3rdR'!Q$16</f>
        <v>7</v>
      </c>
      <c r="R279" s="7">
        <f>'3rdR'!R$16</f>
        <v>4</v>
      </c>
      <c r="S279" s="7">
        <f>'3rdR'!S$16</f>
        <v>9</v>
      </c>
      <c r="T279" s="7">
        <f>'3rdR'!T$16</f>
        <v>3</v>
      </c>
    </row>
    <row r="280" spans="1:20" ht="15.5" x14ac:dyDescent="0.35">
      <c r="B280" s="43" t="s">
        <v>10</v>
      </c>
      <c r="C280" s="7">
        <f>'4thR'!C$16</f>
        <v>0</v>
      </c>
      <c r="D280" s="7">
        <f>'4thR'!D$16</f>
        <v>0</v>
      </c>
      <c r="E280" s="7">
        <f>'4thR'!E$16</f>
        <v>0</v>
      </c>
      <c r="F280" s="7">
        <f>'4thR'!F$16</f>
        <v>0</v>
      </c>
      <c r="G280" s="7">
        <f>'4thR'!G$16</f>
        <v>0</v>
      </c>
      <c r="H280" s="7">
        <f>'4thR'!H$16</f>
        <v>0</v>
      </c>
      <c r="I280" s="7">
        <f>'4thR'!I$16</f>
        <v>0</v>
      </c>
      <c r="J280" s="7">
        <f>'4thR'!J$16</f>
        <v>0</v>
      </c>
      <c r="K280" s="7">
        <f>'4thR'!K$16</f>
        <v>0</v>
      </c>
      <c r="L280" s="7">
        <f>'4thR'!L$16</f>
        <v>0</v>
      </c>
      <c r="M280" s="7">
        <f>'4thR'!M$16</f>
        <v>0</v>
      </c>
      <c r="N280" s="7">
        <f>'4thR'!N$16</f>
        <v>0</v>
      </c>
      <c r="O280" s="7">
        <f>'4thR'!O$16</f>
        <v>0</v>
      </c>
      <c r="P280" s="7">
        <f>'4thR'!P$16</f>
        <v>0</v>
      </c>
      <c r="Q280" s="7">
        <f>'4thR'!Q$16</f>
        <v>0</v>
      </c>
      <c r="R280" s="7">
        <f>'4thR'!R$16</f>
        <v>0</v>
      </c>
      <c r="S280" s="7">
        <f>'4thR'!S$16</f>
        <v>0</v>
      </c>
      <c r="T280" s="7">
        <f>'4thR'!T$16</f>
        <v>0</v>
      </c>
    </row>
    <row r="281" spans="1:20" ht="15.5" x14ac:dyDescent="0.35">
      <c r="B281" s="43" t="s">
        <v>11</v>
      </c>
      <c r="C281" s="7">
        <f>'5thR'!C$16</f>
        <v>6</v>
      </c>
      <c r="D281" s="7">
        <f>'5thR'!D$16</f>
        <v>5</v>
      </c>
      <c r="E281" s="7">
        <f>'5thR'!E$16</f>
        <v>4</v>
      </c>
      <c r="F281" s="7">
        <f>'5thR'!F$16</f>
        <v>7</v>
      </c>
      <c r="G281" s="7">
        <f>'5thR'!G$16</f>
        <v>6</v>
      </c>
      <c r="H281" s="7">
        <f>'5thR'!H$16</f>
        <v>6</v>
      </c>
      <c r="I281" s="7">
        <f>'5thR'!I$16</f>
        <v>5</v>
      </c>
      <c r="J281" s="7">
        <f>'5thR'!J$16</f>
        <v>9</v>
      </c>
      <c r="K281" s="7">
        <f>'5thR'!K$16</f>
        <v>5</v>
      </c>
      <c r="L281" s="7">
        <f>'5thR'!L$16</f>
        <v>6</v>
      </c>
      <c r="M281" s="7">
        <f>'5thR'!M$16</f>
        <v>5</v>
      </c>
      <c r="N281" s="7">
        <f>'5thR'!N$16</f>
        <v>5</v>
      </c>
      <c r="O281" s="7">
        <f>'5thR'!O$16</f>
        <v>6</v>
      </c>
      <c r="P281" s="7">
        <f>'5thR'!P$16</f>
        <v>8</v>
      </c>
      <c r="Q281" s="7">
        <f>'5thR'!Q$16</f>
        <v>6</v>
      </c>
      <c r="R281" s="7">
        <f>'5thR'!R$16</f>
        <v>5</v>
      </c>
      <c r="S281" s="7">
        <f>'5thR'!S$16</f>
        <v>9</v>
      </c>
      <c r="T281" s="7">
        <f>'5thR'!T$16</f>
        <v>3</v>
      </c>
    </row>
    <row r="282" spans="1:20" ht="15.5" x14ac:dyDescent="0.35">
      <c r="B282" s="43" t="s">
        <v>12</v>
      </c>
      <c r="C282" s="7">
        <f>'6thR'!C$16</f>
        <v>7</v>
      </c>
      <c r="D282" s="7">
        <f>'6thR'!D$16</f>
        <v>3</v>
      </c>
      <c r="E282" s="7">
        <f>'6thR'!E$16</f>
        <v>4</v>
      </c>
      <c r="F282" s="7">
        <f>'6thR'!F$16</f>
        <v>7</v>
      </c>
      <c r="G282" s="7">
        <f>'6thR'!G$16</f>
        <v>6</v>
      </c>
      <c r="H282" s="7">
        <f>'6thR'!H$16</f>
        <v>7</v>
      </c>
      <c r="I282" s="7">
        <f>'6thR'!I$16</f>
        <v>5</v>
      </c>
      <c r="J282" s="7">
        <f>'6thR'!J$16</f>
        <v>9</v>
      </c>
      <c r="K282" s="7">
        <f>'6thR'!K$16</f>
        <v>4</v>
      </c>
      <c r="L282" s="7">
        <f>'6thR'!L$16</f>
        <v>6</v>
      </c>
      <c r="M282" s="7">
        <f>'6thR'!M$16</f>
        <v>5</v>
      </c>
      <c r="N282" s="7">
        <f>'6thR'!N$16</f>
        <v>6</v>
      </c>
      <c r="O282" s="7">
        <f>'6thR'!O$16</f>
        <v>6</v>
      </c>
      <c r="P282" s="7">
        <f>'6thR'!P$16</f>
        <v>9</v>
      </c>
      <c r="Q282" s="7">
        <f>'6thR'!Q$16</f>
        <v>7</v>
      </c>
      <c r="R282" s="7">
        <f>'6thR'!R$16</f>
        <v>4</v>
      </c>
      <c r="S282" s="7">
        <f>'6thR'!S$16</f>
        <v>9</v>
      </c>
      <c r="T282" s="7">
        <f>'6thR'!T$16</f>
        <v>5</v>
      </c>
    </row>
    <row r="283" spans="1:20" ht="15.5" x14ac:dyDescent="0.35">
      <c r="B283" s="43" t="s">
        <v>13</v>
      </c>
      <c r="C283" s="7">
        <f>'7thR'!C$16</f>
        <v>7</v>
      </c>
      <c r="D283" s="7">
        <f>'7thR'!D$16</f>
        <v>5</v>
      </c>
      <c r="E283" s="7">
        <f>'7thR'!E$16</f>
        <v>4</v>
      </c>
      <c r="F283" s="7">
        <f>'7thR'!F$16</f>
        <v>8</v>
      </c>
      <c r="G283" s="7">
        <f>'7thR'!G$16</f>
        <v>5</v>
      </c>
      <c r="H283" s="7">
        <f>'7thR'!H$16</f>
        <v>8</v>
      </c>
      <c r="I283" s="7">
        <f>'7thR'!I$16</f>
        <v>4</v>
      </c>
      <c r="J283" s="7">
        <f>'7thR'!J$16</f>
        <v>9</v>
      </c>
      <c r="K283" s="7">
        <f>'7thR'!K$16</f>
        <v>3</v>
      </c>
      <c r="L283" s="7">
        <f>'7thR'!L$16</f>
        <v>7</v>
      </c>
      <c r="M283" s="7">
        <f>'7thR'!M$16</f>
        <v>5</v>
      </c>
      <c r="N283" s="7">
        <f>'7thR'!N$16</f>
        <v>4</v>
      </c>
      <c r="O283" s="7">
        <f>'7thR'!O$16</f>
        <v>6</v>
      </c>
      <c r="P283" s="7">
        <f>'7thR'!P$16</f>
        <v>6</v>
      </c>
      <c r="Q283" s="7">
        <f>'7thR'!Q$16</f>
        <v>5</v>
      </c>
      <c r="R283" s="7">
        <f>'7thR'!R$16</f>
        <v>4</v>
      </c>
      <c r="S283" s="7">
        <f>'7thR'!S$16</f>
        <v>9</v>
      </c>
      <c r="T283" s="7">
        <f>'7thR'!T$16</f>
        <v>4</v>
      </c>
    </row>
    <row r="284" spans="1:20" ht="15.5" x14ac:dyDescent="0.35">
      <c r="B284" s="43" t="s">
        <v>14</v>
      </c>
      <c r="C284" s="7">
        <f>'8thR'!C$16</f>
        <v>7</v>
      </c>
      <c r="D284" s="7">
        <f>'8thR'!D$16</f>
        <v>3</v>
      </c>
      <c r="E284" s="7">
        <f>'8thR'!E$16</f>
        <v>5</v>
      </c>
      <c r="F284" s="7">
        <f>'8thR'!F$16</f>
        <v>6</v>
      </c>
      <c r="G284" s="7">
        <f>'8thR'!G$16</f>
        <v>5</v>
      </c>
      <c r="H284" s="7">
        <f>'8thR'!H$16</f>
        <v>5</v>
      </c>
      <c r="I284" s="7">
        <f>'8thR'!I$16</f>
        <v>4</v>
      </c>
      <c r="J284" s="7">
        <f>'8thR'!J$16</f>
        <v>9</v>
      </c>
      <c r="K284" s="7">
        <f>'8thR'!K$16</f>
        <v>4</v>
      </c>
      <c r="L284" s="7">
        <f>'8thR'!L$16</f>
        <v>7</v>
      </c>
      <c r="M284" s="7">
        <f>'8thR'!M$16</f>
        <v>4</v>
      </c>
      <c r="N284" s="7">
        <f>'8thR'!N$16</f>
        <v>3</v>
      </c>
      <c r="O284" s="7">
        <f>'8thR'!O$16</f>
        <v>6</v>
      </c>
      <c r="P284" s="7">
        <f>'8thR'!P$16</f>
        <v>7</v>
      </c>
      <c r="Q284" s="7">
        <f>'8thR'!Q$16</f>
        <v>5</v>
      </c>
      <c r="R284" s="7">
        <f>'8thR'!R$16</f>
        <v>5</v>
      </c>
      <c r="S284" s="7">
        <f>'8thR'!S$16</f>
        <v>7</v>
      </c>
      <c r="T284" s="7">
        <f>'8thR'!T$16</f>
        <v>4</v>
      </c>
    </row>
    <row r="285" spans="1:20" ht="15.5" x14ac:dyDescent="0.35">
      <c r="B285" s="43" t="s">
        <v>26</v>
      </c>
      <c r="C285" s="7">
        <f>'9thR'!C$16</f>
        <v>7</v>
      </c>
      <c r="D285" s="7">
        <f>'9thR'!D$16</f>
        <v>3</v>
      </c>
      <c r="E285" s="7">
        <f>'9thR'!E$16</f>
        <v>4</v>
      </c>
      <c r="F285" s="7">
        <f>'9thR'!F$16</f>
        <v>6</v>
      </c>
      <c r="G285" s="7">
        <f>'9thR'!G$16</f>
        <v>6</v>
      </c>
      <c r="H285" s="7">
        <f>'9thR'!H$16</f>
        <v>7</v>
      </c>
      <c r="I285" s="7">
        <f>'9thR'!I$16</f>
        <v>5</v>
      </c>
      <c r="J285" s="7">
        <f>'9thR'!J$16</f>
        <v>9</v>
      </c>
      <c r="K285" s="7">
        <f>'9thR'!K$16</f>
        <v>7</v>
      </c>
      <c r="L285" s="7">
        <f>'9thR'!L$16</f>
        <v>7</v>
      </c>
      <c r="M285" s="7">
        <f>'9thR'!M$16</f>
        <v>6</v>
      </c>
      <c r="N285" s="7">
        <f>'9thR'!N$16</f>
        <v>4</v>
      </c>
      <c r="O285" s="7">
        <f>'9thR'!O$16</f>
        <v>5</v>
      </c>
      <c r="P285" s="7">
        <f>'9thR'!P$16</f>
        <v>7</v>
      </c>
      <c r="Q285" s="7">
        <f>'9thR'!Q$16</f>
        <v>5</v>
      </c>
      <c r="R285" s="7">
        <f>'9thR'!R$16</f>
        <v>6</v>
      </c>
      <c r="S285" s="7">
        <f>'9thR'!S$16</f>
        <v>7</v>
      </c>
      <c r="T285" s="7">
        <f>'9thR'!T$16</f>
        <v>5</v>
      </c>
    </row>
    <row r="286" spans="1:20" ht="15.5" x14ac:dyDescent="0.35">
      <c r="B286" s="43" t="s">
        <v>27</v>
      </c>
      <c r="C286" s="7">
        <f>'10thR'!C$16</f>
        <v>0</v>
      </c>
      <c r="D286" s="7">
        <f>'10thR'!D$16</f>
        <v>0</v>
      </c>
      <c r="E286" s="7">
        <f>'10thR'!E$16</f>
        <v>0</v>
      </c>
      <c r="F286" s="7">
        <f>'10thR'!F$16</f>
        <v>0</v>
      </c>
      <c r="G286" s="7">
        <f>'10thR'!G$16</f>
        <v>0</v>
      </c>
      <c r="H286" s="7">
        <f>'10thR'!H$16</f>
        <v>0</v>
      </c>
      <c r="I286" s="7">
        <f>'10thR'!I$16</f>
        <v>0</v>
      </c>
      <c r="J286" s="7">
        <f>'10thR'!J$16</f>
        <v>0</v>
      </c>
      <c r="K286" s="7">
        <f>'10thR'!K$16</f>
        <v>0</v>
      </c>
      <c r="L286" s="7">
        <f>'10thR'!L$16</f>
        <v>0</v>
      </c>
      <c r="M286" s="7">
        <f>'10thR'!M$16</f>
        <v>0</v>
      </c>
      <c r="N286" s="7">
        <f>'10thR'!N$16</f>
        <v>0</v>
      </c>
      <c r="O286" s="7">
        <f>'10thR'!O$16</f>
        <v>0</v>
      </c>
      <c r="P286" s="7">
        <f>'10thR'!P$16</f>
        <v>0</v>
      </c>
      <c r="Q286" s="7">
        <f>'10thR'!Q$16</f>
        <v>0</v>
      </c>
      <c r="R286" s="7">
        <f>'10thR'!R$16</f>
        <v>0</v>
      </c>
      <c r="S286" s="7">
        <f>'10thR'!S$16</f>
        <v>0</v>
      </c>
      <c r="T286" s="7">
        <f>'10thR'!T$16</f>
        <v>0</v>
      </c>
    </row>
    <row r="287" spans="1:20" ht="15.5" x14ac:dyDescent="0.35">
      <c r="B287" s="43" t="s">
        <v>28</v>
      </c>
      <c r="C287" s="7">
        <f>'11thR'!C$16</f>
        <v>7</v>
      </c>
      <c r="D287" s="7">
        <f>'11thR'!D$16</f>
        <v>4</v>
      </c>
      <c r="E287" s="7">
        <f>'11thR'!E$16</f>
        <v>5</v>
      </c>
      <c r="F287" s="7">
        <f>'11thR'!F$16</f>
        <v>5</v>
      </c>
      <c r="G287" s="7">
        <f>'11thR'!G$16</f>
        <v>6</v>
      </c>
      <c r="H287" s="7">
        <f>'11thR'!H$16</f>
        <v>9</v>
      </c>
      <c r="I287" s="7">
        <f>'11thR'!I$16</f>
        <v>8</v>
      </c>
      <c r="J287" s="7">
        <f>'11thR'!J$16</f>
        <v>6</v>
      </c>
      <c r="K287" s="7">
        <f>'11thR'!K$16</f>
        <v>3</v>
      </c>
      <c r="L287" s="7">
        <f>'11thR'!L$16</f>
        <v>6</v>
      </c>
      <c r="M287" s="7">
        <f>'11thR'!M$16</f>
        <v>5</v>
      </c>
      <c r="N287" s="7">
        <f>'11thR'!N$16</f>
        <v>5</v>
      </c>
      <c r="O287" s="7">
        <f>'11thR'!O$16</f>
        <v>5</v>
      </c>
      <c r="P287" s="7">
        <f>'11thR'!P$16</f>
        <v>6</v>
      </c>
      <c r="Q287" s="7">
        <f>'11thR'!Q$16</f>
        <v>7</v>
      </c>
      <c r="R287" s="7">
        <f>'11thR'!R$16</f>
        <v>3</v>
      </c>
      <c r="S287" s="7">
        <f>'11thR'!S$16</f>
        <v>5</v>
      </c>
      <c r="T287" s="7">
        <f>'11thR'!T$16</f>
        <v>3</v>
      </c>
    </row>
    <row r="288" spans="1:20" ht="15.5" x14ac:dyDescent="0.35">
      <c r="B288" s="43" t="s">
        <v>29</v>
      </c>
      <c r="C288" s="7">
        <f>'12thR'!C$16</f>
        <v>7</v>
      </c>
      <c r="D288" s="7">
        <f>'12thR'!D$16</f>
        <v>5</v>
      </c>
      <c r="E288" s="7">
        <f>'12thR'!E$16</f>
        <v>4</v>
      </c>
      <c r="F288" s="7">
        <f>'12thR'!F$16</f>
        <v>7</v>
      </c>
      <c r="G288" s="7">
        <f>'12thR'!G$16</f>
        <v>6</v>
      </c>
      <c r="H288" s="7">
        <f>'12thR'!H$16</f>
        <v>8</v>
      </c>
      <c r="I288" s="7">
        <f>'12thR'!I$16</f>
        <v>4</v>
      </c>
      <c r="J288" s="7">
        <f>'12thR'!J$16</f>
        <v>9</v>
      </c>
      <c r="K288" s="7">
        <f>'12thR'!K$16</f>
        <v>5</v>
      </c>
      <c r="L288" s="7">
        <f>'12thR'!L$16</f>
        <v>6</v>
      </c>
      <c r="M288" s="7">
        <f>'12thR'!M$16</f>
        <v>5</v>
      </c>
      <c r="N288" s="7">
        <f>'12thR'!N$16</f>
        <v>4</v>
      </c>
      <c r="O288" s="7">
        <f>'12thR'!O$16</f>
        <v>6</v>
      </c>
      <c r="P288" s="7">
        <f>'12thR'!P$16</f>
        <v>6</v>
      </c>
      <c r="Q288" s="7">
        <f>'12thR'!Q$16</f>
        <v>6</v>
      </c>
      <c r="R288" s="7">
        <f>'12thR'!R$16</f>
        <v>7</v>
      </c>
      <c r="S288" s="7">
        <f>'12thR'!S$16</f>
        <v>9</v>
      </c>
      <c r="T288" s="7">
        <f>'12thR'!T$16</f>
        <v>4</v>
      </c>
    </row>
    <row r="289" spans="2:20" ht="15.5" x14ac:dyDescent="0.35">
      <c r="B289" s="43" t="s">
        <v>30</v>
      </c>
      <c r="C289" s="7">
        <f>'13thR'!C$16</f>
        <v>0</v>
      </c>
      <c r="D289" s="7">
        <f>'13thR'!D$16</f>
        <v>0</v>
      </c>
      <c r="E289" s="7">
        <f>'13thR'!E$16</f>
        <v>0</v>
      </c>
      <c r="F289" s="7">
        <f>'13thR'!F$16</f>
        <v>0</v>
      </c>
      <c r="G289" s="7">
        <f>'13thR'!G$16</f>
        <v>0</v>
      </c>
      <c r="H289" s="7">
        <f>'13thR'!H$16</f>
        <v>0</v>
      </c>
      <c r="I289" s="7">
        <f>'13thR'!I$16</f>
        <v>0</v>
      </c>
      <c r="J289" s="7">
        <f>'13thR'!J$16</f>
        <v>0</v>
      </c>
      <c r="K289" s="7">
        <f>'13thR'!K$16</f>
        <v>0</v>
      </c>
      <c r="L289" s="7">
        <f>'13thR'!L$16</f>
        <v>0</v>
      </c>
      <c r="M289" s="7">
        <f>'13thR'!M$16</f>
        <v>0</v>
      </c>
      <c r="N289" s="7">
        <f>'13thR'!N$16</f>
        <v>0</v>
      </c>
      <c r="O289" s="7">
        <f>'13thR'!O$16</f>
        <v>0</v>
      </c>
      <c r="P289" s="7">
        <f>'13thR'!P$16</f>
        <v>0</v>
      </c>
      <c r="Q289" s="7">
        <f>'13thR'!Q$16</f>
        <v>0</v>
      </c>
      <c r="R289" s="7">
        <f>'13thR'!R$16</f>
        <v>0</v>
      </c>
      <c r="S289" s="7">
        <f>'13thR'!S$16</f>
        <v>0</v>
      </c>
      <c r="T289" s="7">
        <f>'13thR'!T$16</f>
        <v>0</v>
      </c>
    </row>
    <row r="290" spans="2:20" ht="15.5" x14ac:dyDescent="0.35">
      <c r="B290" s="43" t="s">
        <v>31</v>
      </c>
      <c r="C290" s="7">
        <f>'14thR'!C$16</f>
        <v>0</v>
      </c>
      <c r="D290" s="7">
        <f>'14thR'!D$16</f>
        <v>0</v>
      </c>
      <c r="E290" s="7">
        <f>'14thR'!E$16</f>
        <v>0</v>
      </c>
      <c r="F290" s="7">
        <f>'14thR'!F$16</f>
        <v>0</v>
      </c>
      <c r="G290" s="7">
        <f>'14thR'!G$16</f>
        <v>0</v>
      </c>
      <c r="H290" s="7">
        <f>'14thR'!H$16</f>
        <v>0</v>
      </c>
      <c r="I290" s="7">
        <f>'14thR'!I$16</f>
        <v>0</v>
      </c>
      <c r="J290" s="7">
        <f>'14thR'!J$16</f>
        <v>0</v>
      </c>
      <c r="K290" s="7">
        <f>'14thR'!K$16</f>
        <v>0</v>
      </c>
      <c r="L290" s="7">
        <f>'14thR'!L$16</f>
        <v>0</v>
      </c>
      <c r="M290" s="7">
        <f>'14thR'!M$16</f>
        <v>0</v>
      </c>
      <c r="N290" s="7">
        <f>'14thR'!N$16</f>
        <v>0</v>
      </c>
      <c r="O290" s="7">
        <f>'14thR'!O$16</f>
        <v>0</v>
      </c>
      <c r="P290" s="7">
        <f>'14thR'!P$16</f>
        <v>0</v>
      </c>
      <c r="Q290" s="7">
        <f>'14thR'!Q$16</f>
        <v>0</v>
      </c>
      <c r="R290" s="7">
        <f>'14thR'!R$16</f>
        <v>0</v>
      </c>
      <c r="S290" s="7">
        <f>'14thR'!S$16</f>
        <v>0</v>
      </c>
      <c r="T290" s="7">
        <f>'14thR'!T$16</f>
        <v>0</v>
      </c>
    </row>
    <row r="291" spans="2:20" ht="15.5" x14ac:dyDescent="0.35">
      <c r="B291" s="43" t="s">
        <v>32</v>
      </c>
      <c r="C291" s="7">
        <f>'15thR'!C$16</f>
        <v>5</v>
      </c>
      <c r="D291" s="7">
        <f>'15thR'!D$16</f>
        <v>4</v>
      </c>
      <c r="E291" s="7">
        <f>'15thR'!E$16</f>
        <v>5</v>
      </c>
      <c r="F291" s="7">
        <f>'15thR'!F$16</f>
        <v>6</v>
      </c>
      <c r="G291" s="7">
        <f>'15thR'!G$16</f>
        <v>8</v>
      </c>
      <c r="H291" s="7">
        <f>'15thR'!H$16</f>
        <v>8</v>
      </c>
      <c r="I291" s="7">
        <f>'15thR'!I$16</f>
        <v>4</v>
      </c>
      <c r="J291" s="7">
        <f>'15thR'!J$16</f>
        <v>9</v>
      </c>
      <c r="K291" s="7">
        <f>'15thR'!K$16</f>
        <v>2</v>
      </c>
      <c r="L291" s="7">
        <f>'15thR'!L$16</f>
        <v>6</v>
      </c>
      <c r="M291" s="7">
        <f>'15thR'!M$16</f>
        <v>3</v>
      </c>
      <c r="N291" s="7">
        <f>'15thR'!N$16</f>
        <v>3</v>
      </c>
      <c r="O291" s="7">
        <f>'15thR'!O$16</f>
        <v>4</v>
      </c>
      <c r="P291" s="7">
        <f>'15thR'!P$16</f>
        <v>4</v>
      </c>
      <c r="Q291" s="7">
        <f>'15thR'!Q$16</f>
        <v>5</v>
      </c>
      <c r="R291" s="7">
        <f>'15thR'!R$16</f>
        <v>5</v>
      </c>
      <c r="S291" s="7">
        <f>'15thR'!S$16</f>
        <v>9</v>
      </c>
      <c r="T291" s="7">
        <f>'15thR'!T$16</f>
        <v>3</v>
      </c>
    </row>
    <row r="292" spans="2:20" ht="15.5" x14ac:dyDescent="0.35">
      <c r="B292" s="43" t="s">
        <v>33</v>
      </c>
      <c r="C292" s="7">
        <f>'16thR'!C$16</f>
        <v>0</v>
      </c>
      <c r="D292" s="7">
        <f>'16thR'!D$16</f>
        <v>0</v>
      </c>
      <c r="E292" s="7">
        <f>'16thR'!E$16</f>
        <v>0</v>
      </c>
      <c r="F292" s="7">
        <f>'16thR'!F$16</f>
        <v>0</v>
      </c>
      <c r="G292" s="7">
        <f>'16thR'!G$16</f>
        <v>0</v>
      </c>
      <c r="H292" s="7">
        <f>'16thR'!H$16</f>
        <v>0</v>
      </c>
      <c r="I292" s="7">
        <f>'16thR'!I$16</f>
        <v>0</v>
      </c>
      <c r="J292" s="7">
        <f>'16thR'!J$16</f>
        <v>0</v>
      </c>
      <c r="K292" s="7">
        <f>'16thR'!K$16</f>
        <v>0</v>
      </c>
      <c r="L292" s="7">
        <f>'16thR'!L$16</f>
        <v>0</v>
      </c>
      <c r="M292" s="7">
        <f>'16thR'!M$16</f>
        <v>0</v>
      </c>
      <c r="N292" s="7">
        <f>'16thR'!N$16</f>
        <v>0</v>
      </c>
      <c r="O292" s="7">
        <f>'16thR'!O$16</f>
        <v>0</v>
      </c>
      <c r="P292" s="7">
        <f>'16thR'!P$16</f>
        <v>0</v>
      </c>
      <c r="Q292" s="7">
        <f>'16thR'!Q$16</f>
        <v>0</v>
      </c>
      <c r="R292" s="7">
        <f>'16thR'!R$16</f>
        <v>0</v>
      </c>
      <c r="S292" s="7">
        <f>'16thR'!S$16</f>
        <v>0</v>
      </c>
      <c r="T292" s="7">
        <f>'16thR'!T$16</f>
        <v>0</v>
      </c>
    </row>
    <row r="293" spans="2:20" ht="15.5" x14ac:dyDescent="0.35">
      <c r="B293" s="43" t="s">
        <v>34</v>
      </c>
      <c r="C293" s="7">
        <f>'17thR'!C$16</f>
        <v>0</v>
      </c>
      <c r="D293" s="7">
        <f>'17thR'!D$16</f>
        <v>0</v>
      </c>
      <c r="E293" s="7">
        <f>'17thR'!E$16</f>
        <v>0</v>
      </c>
      <c r="F293" s="7">
        <f>'17thR'!F$16</f>
        <v>0</v>
      </c>
      <c r="G293" s="7">
        <f>'17thR'!G$16</f>
        <v>0</v>
      </c>
      <c r="H293" s="7">
        <f>'17thR'!H$16</f>
        <v>0</v>
      </c>
      <c r="I293" s="7">
        <f>'17thR'!I$16</f>
        <v>0</v>
      </c>
      <c r="J293" s="7">
        <f>'17thR'!J$16</f>
        <v>0</v>
      </c>
      <c r="K293" s="7">
        <f>'17thR'!K$16</f>
        <v>0</v>
      </c>
      <c r="L293" s="7">
        <f>'17thR'!L$16</f>
        <v>0</v>
      </c>
      <c r="M293" s="7">
        <f>'17thR'!M$16</f>
        <v>0</v>
      </c>
      <c r="N293" s="7">
        <f>'17thR'!N$16</f>
        <v>0</v>
      </c>
      <c r="O293" s="7">
        <f>'17thR'!O$16</f>
        <v>0</v>
      </c>
      <c r="P293" s="7">
        <f>'17thR'!P$16</f>
        <v>0</v>
      </c>
      <c r="Q293" s="7">
        <f>'17thR'!Q$16</f>
        <v>0</v>
      </c>
      <c r="R293" s="7">
        <f>'17thR'!R$16</f>
        <v>0</v>
      </c>
      <c r="S293" s="7">
        <f>'17thR'!S$16</f>
        <v>0</v>
      </c>
      <c r="T293" s="7">
        <f>'17thR'!T$16</f>
        <v>0</v>
      </c>
    </row>
    <row r="294" spans="2:20" ht="15.5" x14ac:dyDescent="0.35">
      <c r="B294" s="43" t="s">
        <v>35</v>
      </c>
      <c r="C294" s="7">
        <f>'18thR'!C$16</f>
        <v>0</v>
      </c>
      <c r="D294" s="7">
        <f>'18thR'!D$16</f>
        <v>0</v>
      </c>
      <c r="E294" s="7">
        <f>'18thR'!E$16</f>
        <v>0</v>
      </c>
      <c r="F294" s="7">
        <f>'18thR'!F$16</f>
        <v>0</v>
      </c>
      <c r="G294" s="7">
        <f>'18thR'!G$16</f>
        <v>0</v>
      </c>
      <c r="H294" s="7">
        <f>'18thR'!H$16</f>
        <v>0</v>
      </c>
      <c r="I294" s="7">
        <f>'18thR'!I$16</f>
        <v>0</v>
      </c>
      <c r="J294" s="7">
        <f>'18thR'!J$16</f>
        <v>0</v>
      </c>
      <c r="K294" s="7">
        <f>'18thR'!K$16</f>
        <v>0</v>
      </c>
      <c r="L294" s="7">
        <f>'18thR'!L$16</f>
        <v>0</v>
      </c>
      <c r="M294" s="7">
        <f>'18thR'!M$16</f>
        <v>0</v>
      </c>
      <c r="N294" s="7">
        <f>'18thR'!N$16</f>
        <v>0</v>
      </c>
      <c r="O294" s="7">
        <f>'18thR'!O$16</f>
        <v>0</v>
      </c>
      <c r="P294" s="7">
        <f>'18thR'!P$16</f>
        <v>0</v>
      </c>
      <c r="Q294" s="7">
        <f>'18thR'!Q$16</f>
        <v>0</v>
      </c>
      <c r="R294" s="7">
        <f>'18thR'!R$16</f>
        <v>0</v>
      </c>
      <c r="S294" s="7">
        <f>'18thR'!S$16</f>
        <v>0</v>
      </c>
      <c r="T294" s="7">
        <f>'18thR'!T$16</f>
        <v>0</v>
      </c>
    </row>
    <row r="295" spans="2:20" ht="15.5" x14ac:dyDescent="0.35">
      <c r="B295" s="43" t="s">
        <v>36</v>
      </c>
      <c r="C295" s="7">
        <f>'19thR'!C$16</f>
        <v>0</v>
      </c>
      <c r="D295" s="7">
        <f>'19thR'!D$16</f>
        <v>0</v>
      </c>
      <c r="E295" s="7">
        <f>'19thR'!E$16</f>
        <v>0</v>
      </c>
      <c r="F295" s="7">
        <f>'19thR'!F$16</f>
        <v>0</v>
      </c>
      <c r="G295" s="7">
        <f>'19thR'!G$16</f>
        <v>0</v>
      </c>
      <c r="H295" s="7">
        <f>'19thR'!H$16</f>
        <v>0</v>
      </c>
      <c r="I295" s="7">
        <f>'19thR'!I$16</f>
        <v>0</v>
      </c>
      <c r="J295" s="7">
        <f>'19thR'!J$16</f>
        <v>0</v>
      </c>
      <c r="K295" s="7">
        <f>'19thR'!K$16</f>
        <v>0</v>
      </c>
      <c r="L295" s="7">
        <f>'19thR'!L$16</f>
        <v>0</v>
      </c>
      <c r="M295" s="7">
        <f>'19thR'!M$16</f>
        <v>0</v>
      </c>
      <c r="N295" s="7">
        <f>'19thR'!N$16</f>
        <v>0</v>
      </c>
      <c r="O295" s="7">
        <f>'19thR'!O$16</f>
        <v>0</v>
      </c>
      <c r="P295" s="7">
        <f>'19thR'!P$16</f>
        <v>0</v>
      </c>
      <c r="Q295" s="7">
        <f>'19thR'!Q$16</f>
        <v>0</v>
      </c>
      <c r="R295" s="7">
        <f>'19thR'!R$16</f>
        <v>0</v>
      </c>
      <c r="S295" s="7">
        <f>'19thR'!S$16</f>
        <v>0</v>
      </c>
      <c r="T295" s="7">
        <f>'19thR'!T$16</f>
        <v>0</v>
      </c>
    </row>
    <row r="296" spans="2:20" ht="15.5" x14ac:dyDescent="0.35">
      <c r="B296" s="43" t="s">
        <v>37</v>
      </c>
      <c r="C296" s="7">
        <f>'20thR'!C$16</f>
        <v>0</v>
      </c>
      <c r="D296" s="7">
        <f>'20thR'!D$16</f>
        <v>0</v>
      </c>
      <c r="E296" s="7">
        <f>'20thR'!E$16</f>
        <v>0</v>
      </c>
      <c r="F296" s="7">
        <f>'20thR'!F$16</f>
        <v>0</v>
      </c>
      <c r="G296" s="7">
        <f>'20thR'!G$16</f>
        <v>0</v>
      </c>
      <c r="H296" s="7">
        <f>'20thR'!H$16</f>
        <v>0</v>
      </c>
      <c r="I296" s="7">
        <f>'20thR'!I$16</f>
        <v>0</v>
      </c>
      <c r="J296" s="7">
        <f>'20thR'!J$16</f>
        <v>0</v>
      </c>
      <c r="K296" s="7">
        <f>'20thR'!K$16</f>
        <v>0</v>
      </c>
      <c r="L296" s="7">
        <f>'20thR'!L$16</f>
        <v>0</v>
      </c>
      <c r="M296" s="7">
        <f>'20thR'!M$16</f>
        <v>0</v>
      </c>
      <c r="N296" s="7">
        <f>'20thR'!N$16</f>
        <v>0</v>
      </c>
      <c r="O296" s="7">
        <f>'20thR'!O$16</f>
        <v>0</v>
      </c>
      <c r="P296" s="7">
        <f>'20thR'!P$16</f>
        <v>0</v>
      </c>
      <c r="Q296" s="7">
        <f>'20thR'!Q$16</f>
        <v>0</v>
      </c>
      <c r="R296" s="7">
        <f>'20thR'!R$16</f>
        <v>0</v>
      </c>
      <c r="S296" s="7">
        <f>'20thR'!S$16</f>
        <v>0</v>
      </c>
      <c r="T296" s="7">
        <f>'20thR'!T$16</f>
        <v>0</v>
      </c>
    </row>
    <row r="297" spans="2:20" ht="15.5" x14ac:dyDescent="0.35">
      <c r="B297" s="43" t="s">
        <v>38</v>
      </c>
      <c r="C297" s="7">
        <f>'21thR'!C$16</f>
        <v>0</v>
      </c>
      <c r="D297" s="7">
        <f>'21thR'!D$16</f>
        <v>0</v>
      </c>
      <c r="E297" s="7">
        <f>'21thR'!E$16</f>
        <v>0</v>
      </c>
      <c r="F297" s="7">
        <f>'21thR'!F$16</f>
        <v>0</v>
      </c>
      <c r="G297" s="7">
        <f>'21thR'!G$16</f>
        <v>0</v>
      </c>
      <c r="H297" s="7">
        <f>'21thR'!H$16</f>
        <v>0</v>
      </c>
      <c r="I297" s="7">
        <f>'21thR'!I$16</f>
        <v>0</v>
      </c>
      <c r="J297" s="7">
        <f>'21thR'!J$16</f>
        <v>0</v>
      </c>
      <c r="K297" s="7">
        <f>'21thR'!K$16</f>
        <v>0</v>
      </c>
      <c r="L297" s="7">
        <f>'21thR'!L$16</f>
        <v>0</v>
      </c>
      <c r="M297" s="7">
        <f>'21thR'!M$16</f>
        <v>0</v>
      </c>
      <c r="N297" s="7">
        <f>'21thR'!N$16</f>
        <v>0</v>
      </c>
      <c r="O297" s="7">
        <f>'21thR'!O$16</f>
        <v>0</v>
      </c>
      <c r="P297" s="7">
        <f>'21thR'!P$16</f>
        <v>0</v>
      </c>
      <c r="Q297" s="7">
        <f>'21thR'!Q$16</f>
        <v>0</v>
      </c>
      <c r="R297" s="7">
        <f>'21thR'!R$16</f>
        <v>0</v>
      </c>
      <c r="S297" s="7">
        <f>'21thR'!S$16</f>
        <v>0</v>
      </c>
      <c r="T297" s="7">
        <f>'21thR'!T$16</f>
        <v>0</v>
      </c>
    </row>
    <row r="298" spans="2:20" ht="15.5" x14ac:dyDescent="0.35">
      <c r="B298" s="43" t="s">
        <v>39</v>
      </c>
      <c r="C298" s="7">
        <f>'22thR'!C$16</f>
        <v>0</v>
      </c>
      <c r="D298" s="7">
        <f>'22thR'!D$16</f>
        <v>0</v>
      </c>
      <c r="E298" s="7">
        <f>'22thR'!E$16</f>
        <v>0</v>
      </c>
      <c r="F298" s="7">
        <f>'22thR'!F$16</f>
        <v>0</v>
      </c>
      <c r="G298" s="7">
        <f>'22thR'!G$16</f>
        <v>0</v>
      </c>
      <c r="H298" s="7">
        <f>'22thR'!H$16</f>
        <v>0</v>
      </c>
      <c r="I298" s="7">
        <f>'22thR'!I$16</f>
        <v>0</v>
      </c>
      <c r="J298" s="7">
        <f>'22thR'!J$16</f>
        <v>0</v>
      </c>
      <c r="K298" s="7">
        <f>'22thR'!K$16</f>
        <v>0</v>
      </c>
      <c r="L298" s="7">
        <f>'22thR'!L$16</f>
        <v>0</v>
      </c>
      <c r="M298" s="7">
        <f>'22thR'!M$16</f>
        <v>0</v>
      </c>
      <c r="N298" s="7">
        <f>'22thR'!N$16</f>
        <v>0</v>
      </c>
      <c r="O298" s="7">
        <f>'22thR'!O$16</f>
        <v>0</v>
      </c>
      <c r="P298" s="7">
        <f>'22thR'!P$16</f>
        <v>0</v>
      </c>
      <c r="Q298" s="7">
        <f>'22thR'!Q$16</f>
        <v>0</v>
      </c>
      <c r="R298" s="7">
        <f>'22thR'!R$16</f>
        <v>0</v>
      </c>
      <c r="S298" s="7">
        <f>'22thR'!S$16</f>
        <v>0</v>
      </c>
      <c r="T298" s="7">
        <f>'22thR'!T$16</f>
        <v>0</v>
      </c>
    </row>
    <row r="299" spans="2:20" ht="15.5" x14ac:dyDescent="0.35">
      <c r="B299" s="43" t="s">
        <v>40</v>
      </c>
      <c r="C299" s="7">
        <f>'23thR'!C$16</f>
        <v>0</v>
      </c>
      <c r="D299" s="7">
        <f>'23thR'!D$16</f>
        <v>0</v>
      </c>
      <c r="E299" s="7">
        <f>'23thR'!E$16</f>
        <v>0</v>
      </c>
      <c r="F299" s="7">
        <f>'23thR'!F$16</f>
        <v>0</v>
      </c>
      <c r="G299" s="7">
        <f>'23thR'!G$16</f>
        <v>0</v>
      </c>
      <c r="H299" s="7">
        <f>'23thR'!H$16</f>
        <v>0</v>
      </c>
      <c r="I299" s="7">
        <f>'23thR'!I$16</f>
        <v>0</v>
      </c>
      <c r="J299" s="7">
        <f>'23thR'!J$16</f>
        <v>0</v>
      </c>
      <c r="K299" s="7">
        <f>'23thR'!K$16</f>
        <v>0</v>
      </c>
      <c r="L299" s="7">
        <f>'23thR'!L$16</f>
        <v>0</v>
      </c>
      <c r="M299" s="7">
        <f>'23thR'!M$16</f>
        <v>0</v>
      </c>
      <c r="N299" s="7">
        <f>'23thR'!N$16</f>
        <v>0</v>
      </c>
      <c r="O299" s="7">
        <f>'23thR'!O$16</f>
        <v>0</v>
      </c>
      <c r="P299" s="7">
        <f>'23thR'!P$16</f>
        <v>0</v>
      </c>
      <c r="Q299" s="7">
        <f>'23thR'!Q$16</f>
        <v>0</v>
      </c>
      <c r="R299" s="7">
        <f>'23thR'!R$16</f>
        <v>0</v>
      </c>
      <c r="S299" s="7">
        <f>'23thR'!S$16</f>
        <v>0</v>
      </c>
      <c r="T299" s="7">
        <f>'23thR'!T$16</f>
        <v>0</v>
      </c>
    </row>
    <row r="300" spans="2:20" ht="16" thickBot="1" x14ac:dyDescent="0.4">
      <c r="B300" s="48" t="s">
        <v>41</v>
      </c>
      <c r="C300" s="47">
        <f>'24thR'!C$16</f>
        <v>0</v>
      </c>
      <c r="D300" s="47">
        <f>'24thR'!D$16</f>
        <v>0</v>
      </c>
      <c r="E300" s="47">
        <f>'24thR'!E$16</f>
        <v>0</v>
      </c>
      <c r="F300" s="47">
        <f>'24thR'!F$16</f>
        <v>0</v>
      </c>
      <c r="G300" s="47">
        <f>'24thR'!G$16</f>
        <v>0</v>
      </c>
      <c r="H300" s="47">
        <f>'24thR'!H$16</f>
        <v>0</v>
      </c>
      <c r="I300" s="47">
        <f>'24thR'!I$16</f>
        <v>0</v>
      </c>
      <c r="J300" s="47">
        <f>'24thR'!J$16</f>
        <v>0</v>
      </c>
      <c r="K300" s="47">
        <f>'24thR'!K$16</f>
        <v>0</v>
      </c>
      <c r="L300" s="47">
        <f>'24thR'!L$16</f>
        <v>0</v>
      </c>
      <c r="M300" s="47">
        <f>'24thR'!M$16</f>
        <v>0</v>
      </c>
      <c r="N300" s="47">
        <f>'24thR'!N$16</f>
        <v>0</v>
      </c>
      <c r="O300" s="47">
        <f>'24thR'!O$16</f>
        <v>0</v>
      </c>
      <c r="P300" s="47">
        <f>'24thR'!P$16</f>
        <v>0</v>
      </c>
      <c r="Q300" s="47">
        <f>'24thR'!Q$16</f>
        <v>0</v>
      </c>
      <c r="R300" s="47">
        <f>'24thR'!R$16</f>
        <v>0</v>
      </c>
      <c r="S300" s="47">
        <f>'24thR'!S$16</f>
        <v>0</v>
      </c>
      <c r="T300" s="47">
        <f>'24thR'!T$16</f>
        <v>0</v>
      </c>
    </row>
    <row r="301" spans="2:20" ht="15.5" x14ac:dyDescent="0.35">
      <c r="B301" s="38" t="s">
        <v>17</v>
      </c>
      <c r="C301" s="45">
        <f>score!H$16</f>
        <v>5</v>
      </c>
      <c r="D301" s="45">
        <f>score!I$16</f>
        <v>3</v>
      </c>
      <c r="E301" s="45">
        <f>score!J$16</f>
        <v>3</v>
      </c>
      <c r="F301" s="45">
        <f>score!K$16</f>
        <v>5</v>
      </c>
      <c r="G301" s="45">
        <f>score!L$16</f>
        <v>5</v>
      </c>
      <c r="H301" s="45">
        <f>score!M$16</f>
        <v>5</v>
      </c>
      <c r="I301" s="45">
        <f>score!N$16</f>
        <v>3</v>
      </c>
      <c r="J301" s="45">
        <f>score!O$16</f>
        <v>6</v>
      </c>
      <c r="K301" s="45">
        <f>score!P$16</f>
        <v>2</v>
      </c>
      <c r="L301" s="45">
        <f>score!Q$16</f>
        <v>6</v>
      </c>
      <c r="M301" s="45">
        <f>score!R$16</f>
        <v>3</v>
      </c>
      <c r="N301" s="45">
        <f>score!S$16</f>
        <v>3</v>
      </c>
      <c r="O301" s="45">
        <f>score!T$16</f>
        <v>4</v>
      </c>
      <c r="P301" s="45">
        <f>score!U$16</f>
        <v>4</v>
      </c>
      <c r="Q301" s="45">
        <f>score!V$16</f>
        <v>5</v>
      </c>
      <c r="R301" s="45">
        <f>score!W$16</f>
        <v>3</v>
      </c>
      <c r="S301" s="45">
        <f>score!X$16</f>
        <v>5</v>
      </c>
      <c r="T301" s="45">
        <f>score!Y$16</f>
        <v>3</v>
      </c>
    </row>
    <row r="302" spans="2:20" ht="15.5" x14ac:dyDescent="0.35">
      <c r="B302" s="39" t="s">
        <v>6</v>
      </c>
      <c r="C302" s="42">
        <v>4</v>
      </c>
      <c r="D302" s="42">
        <v>3</v>
      </c>
      <c r="E302" s="42">
        <v>3</v>
      </c>
      <c r="F302" s="42">
        <v>4</v>
      </c>
      <c r="G302" s="42">
        <v>4</v>
      </c>
      <c r="H302" s="42">
        <v>4</v>
      </c>
      <c r="I302" s="42">
        <v>3</v>
      </c>
      <c r="J302" s="42">
        <v>8</v>
      </c>
      <c r="K302" s="42">
        <v>3</v>
      </c>
      <c r="L302" s="42">
        <v>4</v>
      </c>
      <c r="M302" s="42">
        <v>3</v>
      </c>
      <c r="N302" s="42">
        <v>3</v>
      </c>
      <c r="O302" s="42">
        <v>4</v>
      </c>
      <c r="P302" s="42">
        <v>4</v>
      </c>
      <c r="Q302" s="42">
        <v>4</v>
      </c>
      <c r="R302" s="42">
        <v>3</v>
      </c>
      <c r="S302" s="42">
        <v>4</v>
      </c>
      <c r="T302" s="42">
        <v>3</v>
      </c>
    </row>
    <row r="303" spans="2:20" x14ac:dyDescent="0.3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 ht="15.5" x14ac:dyDescent="0.35">
      <c r="C304" s="139" t="s">
        <v>5</v>
      </c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</row>
    <row r="305" spans="1:20" x14ac:dyDescent="0.35">
      <c r="A305" s="137">
        <v>11</v>
      </c>
      <c r="B305" s="138" t="str">
        <f>score!F17</f>
        <v>IRENA MUSTER</v>
      </c>
      <c r="C305" s="109">
        <v>1</v>
      </c>
      <c r="D305" s="109">
        <v>2</v>
      </c>
      <c r="E305" s="109">
        <v>3</v>
      </c>
      <c r="F305" s="109">
        <v>4</v>
      </c>
      <c r="G305" s="109">
        <v>5</v>
      </c>
      <c r="H305" s="109">
        <v>6</v>
      </c>
      <c r="I305" s="109">
        <v>7</v>
      </c>
      <c r="J305" s="109">
        <v>8</v>
      </c>
      <c r="K305" s="109">
        <v>9</v>
      </c>
      <c r="L305" s="109">
        <v>10</v>
      </c>
      <c r="M305" s="109">
        <v>11</v>
      </c>
      <c r="N305" s="109">
        <v>12</v>
      </c>
      <c r="O305" s="109">
        <v>13</v>
      </c>
      <c r="P305" s="109">
        <v>14</v>
      </c>
      <c r="Q305" s="109">
        <v>15</v>
      </c>
      <c r="R305" s="109">
        <v>16</v>
      </c>
      <c r="S305" s="109">
        <v>17</v>
      </c>
      <c r="T305" s="109">
        <v>18</v>
      </c>
    </row>
    <row r="306" spans="1:20" x14ac:dyDescent="0.35">
      <c r="A306" s="137"/>
      <c r="B306" s="13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</row>
    <row r="307" spans="1:20" ht="15.5" x14ac:dyDescent="0.35">
      <c r="B307" s="43" t="s">
        <v>7</v>
      </c>
      <c r="C307" s="7">
        <f>'1stR'!C$17</f>
        <v>0</v>
      </c>
      <c r="D307" s="7">
        <f>'1stR'!D$17</f>
        <v>0</v>
      </c>
      <c r="E307" s="7">
        <f>'1stR'!E$17</f>
        <v>0</v>
      </c>
      <c r="F307" s="7">
        <f>'1stR'!F$17</f>
        <v>0</v>
      </c>
      <c r="G307" s="7">
        <f>'1stR'!G$17</f>
        <v>0</v>
      </c>
      <c r="H307" s="7">
        <f>'1stR'!H$17</f>
        <v>0</v>
      </c>
      <c r="I307" s="7">
        <f>'1stR'!I$17</f>
        <v>0</v>
      </c>
      <c r="J307" s="7">
        <f>'1stR'!J$17</f>
        <v>0</v>
      </c>
      <c r="K307" s="7">
        <f>'1stR'!K$17</f>
        <v>0</v>
      </c>
      <c r="L307" s="7">
        <f>'1stR'!L$17</f>
        <v>0</v>
      </c>
      <c r="M307" s="7">
        <f>'1stR'!M$17</f>
        <v>0</v>
      </c>
      <c r="N307" s="7">
        <f>'1stR'!N$17</f>
        <v>0</v>
      </c>
      <c r="O307" s="7">
        <f>'1stR'!O$17</f>
        <v>0</v>
      </c>
      <c r="P307" s="7">
        <f>'1stR'!P$17</f>
        <v>0</v>
      </c>
      <c r="Q307" s="7">
        <f>'1stR'!Q$17</f>
        <v>0</v>
      </c>
      <c r="R307" s="7">
        <f>'1stR'!R$17</f>
        <v>0</v>
      </c>
      <c r="S307" s="7">
        <f>'1stR'!S$17</f>
        <v>0</v>
      </c>
      <c r="T307" s="7">
        <f>'1stR'!T$17</f>
        <v>0</v>
      </c>
    </row>
    <row r="308" spans="1:20" ht="15.5" x14ac:dyDescent="0.35">
      <c r="B308" s="43" t="s">
        <v>8</v>
      </c>
      <c r="C308" s="7">
        <f>'2ndR'!C$17</f>
        <v>0</v>
      </c>
      <c r="D308" s="7">
        <f>'2ndR'!D$17</f>
        <v>0</v>
      </c>
      <c r="E308" s="7">
        <f>'2ndR'!E$17</f>
        <v>0</v>
      </c>
      <c r="F308" s="7">
        <f>'2ndR'!F$17</f>
        <v>0</v>
      </c>
      <c r="G308" s="7">
        <f>'2ndR'!G$17</f>
        <v>0</v>
      </c>
      <c r="H308" s="7">
        <f>'2ndR'!H$17</f>
        <v>0</v>
      </c>
      <c r="I308" s="7">
        <f>'2ndR'!I$17</f>
        <v>0</v>
      </c>
      <c r="J308" s="7">
        <f>'2ndR'!J$17</f>
        <v>0</v>
      </c>
      <c r="K308" s="7">
        <f>'2ndR'!K$17</f>
        <v>0</v>
      </c>
      <c r="L308" s="7">
        <f>'2ndR'!L$17</f>
        <v>0</v>
      </c>
      <c r="M308" s="7">
        <f>'2ndR'!M$17</f>
        <v>0</v>
      </c>
      <c r="N308" s="7">
        <f>'2ndR'!N$17</f>
        <v>0</v>
      </c>
      <c r="O308" s="7">
        <f>'2ndR'!O$17</f>
        <v>0</v>
      </c>
      <c r="P308" s="7">
        <f>'2ndR'!P$17</f>
        <v>0</v>
      </c>
      <c r="Q308" s="7">
        <f>'2ndR'!Q$17</f>
        <v>0</v>
      </c>
      <c r="R308" s="7">
        <f>'2ndR'!R$17</f>
        <v>0</v>
      </c>
      <c r="S308" s="7">
        <f>'2ndR'!S$17</f>
        <v>0</v>
      </c>
      <c r="T308" s="7">
        <f>'2ndR'!T$17</f>
        <v>0</v>
      </c>
    </row>
    <row r="309" spans="1:20" ht="15.5" x14ac:dyDescent="0.35">
      <c r="B309" s="43" t="s">
        <v>9</v>
      </c>
      <c r="C309" s="7">
        <f>'3rdR'!C$17</f>
        <v>0</v>
      </c>
      <c r="D309" s="7">
        <f>'3rdR'!D$17</f>
        <v>0</v>
      </c>
      <c r="E309" s="7">
        <f>'3rdR'!E$17</f>
        <v>0</v>
      </c>
      <c r="F309" s="7">
        <f>'3rdR'!F$17</f>
        <v>0</v>
      </c>
      <c r="G309" s="7">
        <f>'3rdR'!G$17</f>
        <v>0</v>
      </c>
      <c r="H309" s="7">
        <f>'3rdR'!H$17</f>
        <v>0</v>
      </c>
      <c r="I309" s="7">
        <f>'3rdR'!I$17</f>
        <v>0</v>
      </c>
      <c r="J309" s="7">
        <f>'3rdR'!J$17</f>
        <v>0</v>
      </c>
      <c r="K309" s="7">
        <f>'3rdR'!K$17</f>
        <v>0</v>
      </c>
      <c r="L309" s="7">
        <f>'3rdR'!L$17</f>
        <v>0</v>
      </c>
      <c r="M309" s="7">
        <f>'3rdR'!M$17</f>
        <v>0</v>
      </c>
      <c r="N309" s="7">
        <f>'3rdR'!N$17</f>
        <v>0</v>
      </c>
      <c r="O309" s="7">
        <f>'3rdR'!O$17</f>
        <v>0</v>
      </c>
      <c r="P309" s="7">
        <f>'3rdR'!P$17</f>
        <v>0</v>
      </c>
      <c r="Q309" s="7">
        <f>'3rdR'!Q$17</f>
        <v>0</v>
      </c>
      <c r="R309" s="7">
        <f>'3rdR'!R$17</f>
        <v>0</v>
      </c>
      <c r="S309" s="7">
        <f>'3rdR'!S$17</f>
        <v>0</v>
      </c>
      <c r="T309" s="7">
        <f>'3rdR'!T$17</f>
        <v>0</v>
      </c>
    </row>
    <row r="310" spans="1:20" ht="15.5" x14ac:dyDescent="0.35">
      <c r="B310" s="43" t="s">
        <v>10</v>
      </c>
      <c r="C310" s="7">
        <f>'4thR'!C$17</f>
        <v>8</v>
      </c>
      <c r="D310" s="7">
        <f>'4thR'!D$17</f>
        <v>3</v>
      </c>
      <c r="E310" s="7">
        <f>'4thR'!E$17</f>
        <v>6</v>
      </c>
      <c r="F310" s="7">
        <f>'4thR'!F$17</f>
        <v>8</v>
      </c>
      <c r="G310" s="7">
        <f>'4thR'!G$17</f>
        <v>9</v>
      </c>
      <c r="H310" s="7">
        <f>'4thR'!H$17</f>
        <v>6</v>
      </c>
      <c r="I310" s="7">
        <f>'4thR'!I$17</f>
        <v>5</v>
      </c>
      <c r="J310" s="7">
        <f>'4thR'!J$17</f>
        <v>9</v>
      </c>
      <c r="K310" s="7">
        <f>'4thR'!K$17</f>
        <v>4</v>
      </c>
      <c r="L310" s="7">
        <f>'4thR'!L$17</f>
        <v>7</v>
      </c>
      <c r="M310" s="7">
        <f>'4thR'!M$17</f>
        <v>2</v>
      </c>
      <c r="N310" s="7">
        <f>'4thR'!N$17</f>
        <v>5</v>
      </c>
      <c r="O310" s="7">
        <f>'4thR'!O$17</f>
        <v>7</v>
      </c>
      <c r="P310" s="7">
        <f>'4thR'!P$17</f>
        <v>9</v>
      </c>
      <c r="Q310" s="7">
        <f>'4thR'!Q$17</f>
        <v>6</v>
      </c>
      <c r="R310" s="7">
        <f>'4thR'!R$17</f>
        <v>8</v>
      </c>
      <c r="S310" s="7">
        <f>'4thR'!S$17</f>
        <v>9</v>
      </c>
      <c r="T310" s="7">
        <f>'4thR'!T$17</f>
        <v>3</v>
      </c>
    </row>
    <row r="311" spans="1:20" ht="15.5" x14ac:dyDescent="0.35">
      <c r="B311" s="43" t="s">
        <v>11</v>
      </c>
      <c r="C311" s="7">
        <f>'5thR'!C$17</f>
        <v>0</v>
      </c>
      <c r="D311" s="7">
        <f>'5thR'!D$17</f>
        <v>0</v>
      </c>
      <c r="E311" s="7">
        <f>'5thR'!E$17</f>
        <v>0</v>
      </c>
      <c r="F311" s="7">
        <f>'5thR'!F$17</f>
        <v>0</v>
      </c>
      <c r="G311" s="7">
        <f>'5thR'!G$17</f>
        <v>0</v>
      </c>
      <c r="H311" s="7">
        <f>'5thR'!H$17</f>
        <v>0</v>
      </c>
      <c r="I311" s="7">
        <f>'5thR'!I$17</f>
        <v>0</v>
      </c>
      <c r="J311" s="7">
        <f>'5thR'!J$17</f>
        <v>0</v>
      </c>
      <c r="K311" s="7">
        <f>'5thR'!K$17</f>
        <v>0</v>
      </c>
      <c r="L311" s="7">
        <f>'5thR'!L$17</f>
        <v>0</v>
      </c>
      <c r="M311" s="7">
        <f>'5thR'!M$17</f>
        <v>0</v>
      </c>
      <c r="N311" s="7">
        <f>'5thR'!N$17</f>
        <v>0</v>
      </c>
      <c r="O311" s="7">
        <f>'5thR'!O$17</f>
        <v>0</v>
      </c>
      <c r="P311" s="7">
        <f>'5thR'!P$17</f>
        <v>0</v>
      </c>
      <c r="Q311" s="7">
        <f>'5thR'!Q$17</f>
        <v>0</v>
      </c>
      <c r="R311" s="7">
        <f>'5thR'!R$17</f>
        <v>0</v>
      </c>
      <c r="S311" s="7">
        <f>'5thR'!S$17</f>
        <v>0</v>
      </c>
      <c r="T311" s="7">
        <f>'5thR'!T$17</f>
        <v>0</v>
      </c>
    </row>
    <row r="312" spans="1:20" ht="15.5" x14ac:dyDescent="0.35">
      <c r="B312" s="43" t="s">
        <v>12</v>
      </c>
      <c r="C312" s="7">
        <f>'6thR'!C$17</f>
        <v>0</v>
      </c>
      <c r="D312" s="7">
        <f>'6thR'!D$17</f>
        <v>0</v>
      </c>
      <c r="E312" s="7">
        <f>'6thR'!E$17</f>
        <v>0</v>
      </c>
      <c r="F312" s="7">
        <f>'6thR'!F$17</f>
        <v>0</v>
      </c>
      <c r="G312" s="7">
        <f>'6thR'!G$17</f>
        <v>0</v>
      </c>
      <c r="H312" s="7">
        <f>'6thR'!H$17</f>
        <v>0</v>
      </c>
      <c r="I312" s="7">
        <f>'6thR'!I$17</f>
        <v>0</v>
      </c>
      <c r="J312" s="7">
        <f>'6thR'!J$17</f>
        <v>0</v>
      </c>
      <c r="K312" s="7">
        <f>'6thR'!K$17</f>
        <v>0</v>
      </c>
      <c r="L312" s="7">
        <f>'6thR'!L$17</f>
        <v>0</v>
      </c>
      <c r="M312" s="7">
        <f>'6thR'!M$17</f>
        <v>0</v>
      </c>
      <c r="N312" s="7">
        <f>'6thR'!N$17</f>
        <v>0</v>
      </c>
      <c r="O312" s="7">
        <f>'6thR'!O$17</f>
        <v>0</v>
      </c>
      <c r="P312" s="7">
        <f>'6thR'!P$17</f>
        <v>0</v>
      </c>
      <c r="Q312" s="7">
        <f>'6thR'!Q$17</f>
        <v>0</v>
      </c>
      <c r="R312" s="7">
        <f>'6thR'!R$17</f>
        <v>0</v>
      </c>
      <c r="S312" s="7">
        <f>'6thR'!S$17</f>
        <v>0</v>
      </c>
      <c r="T312" s="7">
        <f>'6thR'!T$17</f>
        <v>0</v>
      </c>
    </row>
    <row r="313" spans="1:20" ht="15.5" x14ac:dyDescent="0.35">
      <c r="B313" s="43" t="s">
        <v>13</v>
      </c>
      <c r="C313" s="7">
        <f>'7thR'!C$17</f>
        <v>7</v>
      </c>
      <c r="D313" s="7">
        <f>'7thR'!D$17</f>
        <v>4</v>
      </c>
      <c r="E313" s="7">
        <f>'7thR'!E$17</f>
        <v>7</v>
      </c>
      <c r="F313" s="7">
        <f>'7thR'!F$17</f>
        <v>6</v>
      </c>
      <c r="G313" s="7">
        <f>'7thR'!G$17</f>
        <v>6</v>
      </c>
      <c r="H313" s="7">
        <f>'7thR'!H$17</f>
        <v>5</v>
      </c>
      <c r="I313" s="7">
        <f>'7thR'!I$17</f>
        <v>4</v>
      </c>
      <c r="J313" s="7">
        <f>'7thR'!J$17</f>
        <v>9</v>
      </c>
      <c r="K313" s="7">
        <f>'7thR'!K$17</f>
        <v>3</v>
      </c>
      <c r="L313" s="7">
        <f>'7thR'!L$17</f>
        <v>6</v>
      </c>
      <c r="M313" s="7">
        <f>'7thR'!M$17</f>
        <v>5</v>
      </c>
      <c r="N313" s="7">
        <f>'7thR'!N$17</f>
        <v>3</v>
      </c>
      <c r="O313" s="7">
        <f>'7thR'!O$17</f>
        <v>6</v>
      </c>
      <c r="P313" s="7">
        <f>'7thR'!P$17</f>
        <v>9</v>
      </c>
      <c r="Q313" s="7">
        <f>'7thR'!Q$17</f>
        <v>7</v>
      </c>
      <c r="R313" s="7">
        <f>'7thR'!R$17</f>
        <v>7</v>
      </c>
      <c r="S313" s="7">
        <f>'7thR'!S$17</f>
        <v>9</v>
      </c>
      <c r="T313" s="7">
        <f>'7thR'!T$17</f>
        <v>5</v>
      </c>
    </row>
    <row r="314" spans="1:20" ht="15.5" x14ac:dyDescent="0.35">
      <c r="B314" s="43" t="s">
        <v>14</v>
      </c>
      <c r="C314" s="7">
        <f>'8thR'!C$17</f>
        <v>5</v>
      </c>
      <c r="D314" s="7">
        <f>'8thR'!D$17</f>
        <v>3</v>
      </c>
      <c r="E314" s="7">
        <f>'8thR'!E$17</f>
        <v>4</v>
      </c>
      <c r="F314" s="7">
        <f>'8thR'!F$17</f>
        <v>5</v>
      </c>
      <c r="G314" s="7">
        <f>'8thR'!G$17</f>
        <v>5</v>
      </c>
      <c r="H314" s="7">
        <f>'8thR'!H$17</f>
        <v>5</v>
      </c>
      <c r="I314" s="7">
        <f>'8thR'!I$17</f>
        <v>4</v>
      </c>
      <c r="J314" s="7">
        <f>'8thR'!J$17</f>
        <v>7</v>
      </c>
      <c r="K314" s="7">
        <f>'8thR'!K$17</f>
        <v>3</v>
      </c>
      <c r="L314" s="7">
        <f>'8thR'!L$17</f>
        <v>5</v>
      </c>
      <c r="M314" s="7">
        <f>'8thR'!M$17</f>
        <v>4</v>
      </c>
      <c r="N314" s="7">
        <f>'8thR'!N$17</f>
        <v>5</v>
      </c>
      <c r="O314" s="7">
        <f>'8thR'!O$17</f>
        <v>9</v>
      </c>
      <c r="P314" s="7">
        <f>'8thR'!P$17</f>
        <v>8</v>
      </c>
      <c r="Q314" s="7">
        <f>'8thR'!Q$17</f>
        <v>6</v>
      </c>
      <c r="R314" s="7">
        <f>'8thR'!R$17</f>
        <v>5</v>
      </c>
      <c r="S314" s="7">
        <f>'8thR'!S$17</f>
        <v>7</v>
      </c>
      <c r="T314" s="7">
        <f>'8thR'!T$17</f>
        <v>3</v>
      </c>
    </row>
    <row r="315" spans="1:20" ht="15.5" x14ac:dyDescent="0.35">
      <c r="B315" s="43" t="s">
        <v>26</v>
      </c>
      <c r="C315" s="7">
        <f>'9thR'!C$17</f>
        <v>5</v>
      </c>
      <c r="D315" s="7">
        <f>'9thR'!D$17</f>
        <v>4</v>
      </c>
      <c r="E315" s="7">
        <f>'9thR'!E$17</f>
        <v>4</v>
      </c>
      <c r="F315" s="7">
        <f>'9thR'!F$17</f>
        <v>4</v>
      </c>
      <c r="G315" s="7">
        <f>'9thR'!G$17</f>
        <v>6</v>
      </c>
      <c r="H315" s="7">
        <f>'9thR'!H$17</f>
        <v>7</v>
      </c>
      <c r="I315" s="7">
        <f>'9thR'!I$17</f>
        <v>9</v>
      </c>
      <c r="J315" s="7">
        <f>'9thR'!J$17</f>
        <v>9</v>
      </c>
      <c r="K315" s="7">
        <f>'9thR'!K$17</f>
        <v>3</v>
      </c>
      <c r="L315" s="7">
        <f>'9thR'!L$17</f>
        <v>7</v>
      </c>
      <c r="M315" s="7">
        <f>'9thR'!M$17</f>
        <v>5</v>
      </c>
      <c r="N315" s="7">
        <f>'9thR'!N$17</f>
        <v>3</v>
      </c>
      <c r="O315" s="7">
        <f>'9thR'!O$17</f>
        <v>6</v>
      </c>
      <c r="P315" s="7">
        <f>'9thR'!P$17</f>
        <v>5</v>
      </c>
      <c r="Q315" s="7">
        <f>'9thR'!Q$17</f>
        <v>8</v>
      </c>
      <c r="R315" s="7">
        <f>'9thR'!R$17</f>
        <v>4</v>
      </c>
      <c r="S315" s="7">
        <f>'9thR'!S$17</f>
        <v>9</v>
      </c>
      <c r="T315" s="7">
        <f>'9thR'!T$17</f>
        <v>4</v>
      </c>
    </row>
    <row r="316" spans="1:20" ht="15.5" x14ac:dyDescent="0.35">
      <c r="B316" s="43" t="s">
        <v>27</v>
      </c>
      <c r="C316" s="7">
        <f>'10thR'!C$17</f>
        <v>8</v>
      </c>
      <c r="D316" s="7">
        <f>'10thR'!D$17</f>
        <v>5</v>
      </c>
      <c r="E316" s="7">
        <f>'10thR'!E$17</f>
        <v>3</v>
      </c>
      <c r="F316" s="7">
        <f>'10thR'!F$17</f>
        <v>6</v>
      </c>
      <c r="G316" s="7">
        <f>'10thR'!G$17</f>
        <v>7</v>
      </c>
      <c r="H316" s="7">
        <f>'10thR'!H$17</f>
        <v>5</v>
      </c>
      <c r="I316" s="7">
        <f>'10thR'!I$17</f>
        <v>4</v>
      </c>
      <c r="J316" s="7">
        <f>'10thR'!J$17</f>
        <v>6</v>
      </c>
      <c r="K316" s="7">
        <f>'10thR'!K$17</f>
        <v>4</v>
      </c>
      <c r="L316" s="7">
        <f>'10thR'!L$17</f>
        <v>7</v>
      </c>
      <c r="M316" s="7">
        <f>'10thR'!M$17</f>
        <v>5</v>
      </c>
      <c r="N316" s="7">
        <f>'10thR'!N$17</f>
        <v>4</v>
      </c>
      <c r="O316" s="7">
        <f>'10thR'!O$17</f>
        <v>6</v>
      </c>
      <c r="P316" s="7">
        <f>'10thR'!P$17</f>
        <v>5</v>
      </c>
      <c r="Q316" s="7">
        <f>'10thR'!Q$17</f>
        <v>7</v>
      </c>
      <c r="R316" s="7">
        <f>'10thR'!R$17</f>
        <v>6</v>
      </c>
      <c r="S316" s="7">
        <f>'10thR'!S$17</f>
        <v>7</v>
      </c>
      <c r="T316" s="7">
        <f>'10thR'!T$17</f>
        <v>4</v>
      </c>
    </row>
    <row r="317" spans="1:20" ht="15.5" x14ac:dyDescent="0.35">
      <c r="B317" s="43" t="s">
        <v>28</v>
      </c>
      <c r="C317" s="7">
        <f>'11thR'!C$17</f>
        <v>0</v>
      </c>
      <c r="D317" s="7">
        <f>'11thR'!D$17</f>
        <v>0</v>
      </c>
      <c r="E317" s="7">
        <f>'11thR'!E$17</f>
        <v>0</v>
      </c>
      <c r="F317" s="7">
        <f>'11thR'!F$17</f>
        <v>0</v>
      </c>
      <c r="G317" s="7">
        <f>'11thR'!G$17</f>
        <v>0</v>
      </c>
      <c r="H317" s="7">
        <f>'11thR'!H$17</f>
        <v>0</v>
      </c>
      <c r="I317" s="7">
        <f>'11thR'!I$17</f>
        <v>0</v>
      </c>
      <c r="J317" s="7">
        <f>'11thR'!J$17</f>
        <v>0</v>
      </c>
      <c r="K317" s="7">
        <f>'11thR'!K$17</f>
        <v>0</v>
      </c>
      <c r="L317" s="7">
        <f>'11thR'!L$17</f>
        <v>0</v>
      </c>
      <c r="M317" s="7">
        <f>'11thR'!M$17</f>
        <v>0</v>
      </c>
      <c r="N317" s="7">
        <f>'11thR'!N$17</f>
        <v>0</v>
      </c>
      <c r="O317" s="7">
        <f>'11thR'!O$17</f>
        <v>0</v>
      </c>
      <c r="P317" s="7">
        <f>'11thR'!P$17</f>
        <v>0</v>
      </c>
      <c r="Q317" s="7">
        <f>'11thR'!Q$17</f>
        <v>0</v>
      </c>
      <c r="R317" s="7">
        <f>'11thR'!R$17</f>
        <v>0</v>
      </c>
      <c r="S317" s="7">
        <f>'11thR'!S$17</f>
        <v>0</v>
      </c>
      <c r="T317" s="7">
        <f>'11thR'!T$17</f>
        <v>0</v>
      </c>
    </row>
    <row r="318" spans="1:20" ht="15.5" x14ac:dyDescent="0.35">
      <c r="B318" s="43" t="s">
        <v>29</v>
      </c>
      <c r="C318" s="7">
        <f>'12thR'!C$17</f>
        <v>9</v>
      </c>
      <c r="D318" s="7">
        <f>'12thR'!D$17</f>
        <v>5</v>
      </c>
      <c r="E318" s="7">
        <f>'12thR'!E$17</f>
        <v>4</v>
      </c>
      <c r="F318" s="7">
        <f>'12thR'!F$17</f>
        <v>5</v>
      </c>
      <c r="G318" s="7">
        <f>'12thR'!G$17</f>
        <v>6</v>
      </c>
      <c r="H318" s="7">
        <f>'12thR'!H$17</f>
        <v>7</v>
      </c>
      <c r="I318" s="7">
        <f>'12thR'!I$17</f>
        <v>4</v>
      </c>
      <c r="J318" s="7">
        <f>'12thR'!J$17</f>
        <v>7</v>
      </c>
      <c r="K318" s="7">
        <f>'12thR'!K$17</f>
        <v>4</v>
      </c>
      <c r="L318" s="7">
        <f>'12thR'!L$17</f>
        <v>8</v>
      </c>
      <c r="M318" s="7">
        <f>'12thR'!M$17</f>
        <v>6</v>
      </c>
      <c r="N318" s="7">
        <f>'12thR'!N$17</f>
        <v>9</v>
      </c>
      <c r="O318" s="7">
        <f>'12thR'!O$17</f>
        <v>6</v>
      </c>
      <c r="P318" s="7">
        <f>'12thR'!P$17</f>
        <v>6</v>
      </c>
      <c r="Q318" s="7">
        <f>'12thR'!Q$17</f>
        <v>5</v>
      </c>
      <c r="R318" s="7">
        <f>'12thR'!R$17</f>
        <v>7</v>
      </c>
      <c r="S318" s="7">
        <f>'12thR'!S$17</f>
        <v>9</v>
      </c>
      <c r="T318" s="7">
        <f>'12thR'!T$17</f>
        <v>3</v>
      </c>
    </row>
    <row r="319" spans="1:20" ht="15.5" x14ac:dyDescent="0.35">
      <c r="B319" s="43" t="s">
        <v>30</v>
      </c>
      <c r="C319" s="7">
        <f>'13thR'!C$17</f>
        <v>0</v>
      </c>
      <c r="D319" s="7">
        <f>'13thR'!D$17</f>
        <v>0</v>
      </c>
      <c r="E319" s="7">
        <f>'13thR'!E$17</f>
        <v>0</v>
      </c>
      <c r="F319" s="7">
        <f>'13thR'!F$17</f>
        <v>0</v>
      </c>
      <c r="G319" s="7">
        <f>'13thR'!G$17</f>
        <v>0</v>
      </c>
      <c r="H319" s="7">
        <f>'13thR'!H$17</f>
        <v>0</v>
      </c>
      <c r="I319" s="7">
        <f>'13thR'!I$17</f>
        <v>0</v>
      </c>
      <c r="J319" s="7">
        <f>'13thR'!J$17</f>
        <v>0</v>
      </c>
      <c r="K319" s="7">
        <f>'13thR'!K$17</f>
        <v>0</v>
      </c>
      <c r="L319" s="7">
        <f>'13thR'!L$17</f>
        <v>0</v>
      </c>
      <c r="M319" s="7">
        <f>'13thR'!M$17</f>
        <v>0</v>
      </c>
      <c r="N319" s="7">
        <f>'13thR'!N$17</f>
        <v>0</v>
      </c>
      <c r="O319" s="7">
        <f>'13thR'!O$17</f>
        <v>0</v>
      </c>
      <c r="P319" s="7">
        <f>'13thR'!P$17</f>
        <v>0</v>
      </c>
      <c r="Q319" s="7">
        <f>'13thR'!Q$17</f>
        <v>0</v>
      </c>
      <c r="R319" s="7">
        <f>'13thR'!R$17</f>
        <v>0</v>
      </c>
      <c r="S319" s="7">
        <f>'13thR'!S$17</f>
        <v>0</v>
      </c>
      <c r="T319" s="7">
        <f>'13thR'!T$17</f>
        <v>0</v>
      </c>
    </row>
    <row r="320" spans="1:20" ht="15.5" x14ac:dyDescent="0.35">
      <c r="B320" s="43" t="s">
        <v>31</v>
      </c>
      <c r="C320" s="7">
        <f>'14thR'!C$17</f>
        <v>0</v>
      </c>
      <c r="D320" s="7">
        <f>'14thR'!D$17</f>
        <v>0</v>
      </c>
      <c r="E320" s="7">
        <f>'14thR'!E$17</f>
        <v>0</v>
      </c>
      <c r="F320" s="7">
        <f>'14thR'!F$17</f>
        <v>0</v>
      </c>
      <c r="G320" s="7">
        <f>'14thR'!G$17</f>
        <v>0</v>
      </c>
      <c r="H320" s="7">
        <f>'14thR'!H$17</f>
        <v>0</v>
      </c>
      <c r="I320" s="7">
        <f>'14thR'!I$17</f>
        <v>0</v>
      </c>
      <c r="J320" s="7">
        <f>'14thR'!J$17</f>
        <v>0</v>
      </c>
      <c r="K320" s="7">
        <f>'14thR'!K$17</f>
        <v>0</v>
      </c>
      <c r="L320" s="7">
        <f>'14thR'!L$17</f>
        <v>0</v>
      </c>
      <c r="M320" s="7">
        <f>'14thR'!M$17</f>
        <v>0</v>
      </c>
      <c r="N320" s="7">
        <f>'14thR'!N$17</f>
        <v>0</v>
      </c>
      <c r="O320" s="7">
        <f>'14thR'!O$17</f>
        <v>0</v>
      </c>
      <c r="P320" s="7">
        <f>'14thR'!P$17</f>
        <v>0</v>
      </c>
      <c r="Q320" s="7">
        <f>'14thR'!Q$17</f>
        <v>0</v>
      </c>
      <c r="R320" s="7">
        <f>'14thR'!R$17</f>
        <v>0</v>
      </c>
      <c r="S320" s="7">
        <f>'14thR'!S$17</f>
        <v>0</v>
      </c>
      <c r="T320" s="7">
        <f>'14thR'!T$17</f>
        <v>0</v>
      </c>
    </row>
    <row r="321" spans="1:20" ht="15.5" x14ac:dyDescent="0.35">
      <c r="B321" s="43" t="s">
        <v>32</v>
      </c>
      <c r="C321" s="7">
        <f>'15thR'!C$17</f>
        <v>5</v>
      </c>
      <c r="D321" s="7">
        <f>'15thR'!D$17</f>
        <v>4</v>
      </c>
      <c r="E321" s="7">
        <f>'15thR'!E$17</f>
        <v>5</v>
      </c>
      <c r="F321" s="7">
        <f>'15thR'!F$17</f>
        <v>9</v>
      </c>
      <c r="G321" s="7">
        <f>'15thR'!G$17</f>
        <v>7</v>
      </c>
      <c r="H321" s="7">
        <f>'15thR'!H$17</f>
        <v>7</v>
      </c>
      <c r="I321" s="7">
        <f>'15thR'!I$17</f>
        <v>8</v>
      </c>
      <c r="J321" s="7">
        <f>'15thR'!J$17</f>
        <v>7</v>
      </c>
      <c r="K321" s="7">
        <f>'15thR'!K$17</f>
        <v>5</v>
      </c>
      <c r="L321" s="7">
        <f>'15thR'!L$17</f>
        <v>6</v>
      </c>
      <c r="M321" s="7">
        <f>'15thR'!M$17</f>
        <v>7</v>
      </c>
      <c r="N321" s="7">
        <f>'15thR'!N$17</f>
        <v>4</v>
      </c>
      <c r="O321" s="7">
        <f>'15thR'!O$17</f>
        <v>6</v>
      </c>
      <c r="P321" s="7">
        <f>'15thR'!P$17</f>
        <v>9</v>
      </c>
      <c r="Q321" s="7">
        <f>'15thR'!Q$17</f>
        <v>7</v>
      </c>
      <c r="R321" s="7">
        <f>'15thR'!R$17</f>
        <v>5</v>
      </c>
      <c r="S321" s="7">
        <f>'15thR'!S$17</f>
        <v>9</v>
      </c>
      <c r="T321" s="7">
        <f>'15thR'!T$17</f>
        <v>4</v>
      </c>
    </row>
    <row r="322" spans="1:20" ht="15.5" x14ac:dyDescent="0.35">
      <c r="B322" s="43" t="s">
        <v>33</v>
      </c>
      <c r="C322" s="7">
        <f>'16thR'!C$17</f>
        <v>0</v>
      </c>
      <c r="D322" s="7">
        <f>'16thR'!D$17</f>
        <v>0</v>
      </c>
      <c r="E322" s="7">
        <f>'16thR'!E$17</f>
        <v>0</v>
      </c>
      <c r="F322" s="7">
        <f>'16thR'!F$17</f>
        <v>0</v>
      </c>
      <c r="G322" s="7">
        <f>'16thR'!G$17</f>
        <v>0</v>
      </c>
      <c r="H322" s="7">
        <f>'16thR'!H$17</f>
        <v>0</v>
      </c>
      <c r="I322" s="7">
        <f>'16thR'!I$17</f>
        <v>0</v>
      </c>
      <c r="J322" s="7">
        <f>'16thR'!J$17</f>
        <v>0</v>
      </c>
      <c r="K322" s="7">
        <f>'16thR'!K$17</f>
        <v>0</v>
      </c>
      <c r="L322" s="7">
        <f>'16thR'!L$17</f>
        <v>0</v>
      </c>
      <c r="M322" s="7">
        <f>'16thR'!M$17</f>
        <v>0</v>
      </c>
      <c r="N322" s="7">
        <f>'16thR'!N$17</f>
        <v>0</v>
      </c>
      <c r="O322" s="7">
        <f>'16thR'!O$17</f>
        <v>0</v>
      </c>
      <c r="P322" s="7">
        <f>'16thR'!P$17</f>
        <v>0</v>
      </c>
      <c r="Q322" s="7">
        <f>'16thR'!Q$17</f>
        <v>0</v>
      </c>
      <c r="R322" s="7">
        <f>'16thR'!R$17</f>
        <v>0</v>
      </c>
      <c r="S322" s="7">
        <f>'16thR'!S$17</f>
        <v>0</v>
      </c>
      <c r="T322" s="7">
        <f>'16thR'!T$17</f>
        <v>0</v>
      </c>
    </row>
    <row r="323" spans="1:20" ht="15.5" x14ac:dyDescent="0.35">
      <c r="B323" s="43" t="s">
        <v>34</v>
      </c>
      <c r="C323" s="7">
        <f>'17thR'!C$17</f>
        <v>0</v>
      </c>
      <c r="D323" s="7">
        <f>'17thR'!D$17</f>
        <v>0</v>
      </c>
      <c r="E323" s="7">
        <f>'17thR'!E$17</f>
        <v>0</v>
      </c>
      <c r="F323" s="7">
        <f>'17thR'!F$17</f>
        <v>0</v>
      </c>
      <c r="G323" s="7">
        <f>'17thR'!G$17</f>
        <v>0</v>
      </c>
      <c r="H323" s="7">
        <f>'17thR'!H$17</f>
        <v>0</v>
      </c>
      <c r="I323" s="7">
        <f>'17thR'!I$17</f>
        <v>0</v>
      </c>
      <c r="J323" s="7">
        <f>'17thR'!J$17</f>
        <v>0</v>
      </c>
      <c r="K323" s="7">
        <f>'17thR'!K$17</f>
        <v>0</v>
      </c>
      <c r="L323" s="7">
        <f>'17thR'!L$17</f>
        <v>0</v>
      </c>
      <c r="M323" s="7">
        <f>'17thR'!M$17</f>
        <v>0</v>
      </c>
      <c r="N323" s="7">
        <f>'17thR'!N$17</f>
        <v>0</v>
      </c>
      <c r="O323" s="7">
        <f>'17thR'!O$17</f>
        <v>0</v>
      </c>
      <c r="P323" s="7">
        <f>'17thR'!P$17</f>
        <v>0</v>
      </c>
      <c r="Q323" s="7">
        <f>'17thR'!Q$17</f>
        <v>0</v>
      </c>
      <c r="R323" s="7">
        <f>'17thR'!R$17</f>
        <v>0</v>
      </c>
      <c r="S323" s="7">
        <f>'17thR'!S$17</f>
        <v>0</v>
      </c>
      <c r="T323" s="7">
        <f>'17thR'!T$17</f>
        <v>0</v>
      </c>
    </row>
    <row r="324" spans="1:20" ht="15.5" x14ac:dyDescent="0.35">
      <c r="B324" s="43" t="s">
        <v>35</v>
      </c>
      <c r="C324" s="7">
        <f>'18thR'!C$17</f>
        <v>0</v>
      </c>
      <c r="D324" s="7">
        <f>'18thR'!D$17</f>
        <v>0</v>
      </c>
      <c r="E324" s="7">
        <f>'18thR'!E$17</f>
        <v>0</v>
      </c>
      <c r="F324" s="7">
        <f>'18thR'!F$17</f>
        <v>0</v>
      </c>
      <c r="G324" s="7">
        <f>'18thR'!G$17</f>
        <v>0</v>
      </c>
      <c r="H324" s="7">
        <f>'18thR'!H$17</f>
        <v>0</v>
      </c>
      <c r="I324" s="7">
        <f>'18thR'!I$17</f>
        <v>0</v>
      </c>
      <c r="J324" s="7">
        <f>'18thR'!J$17</f>
        <v>0</v>
      </c>
      <c r="K324" s="7">
        <f>'18thR'!K$17</f>
        <v>0</v>
      </c>
      <c r="L324" s="7">
        <f>'18thR'!L$17</f>
        <v>0</v>
      </c>
      <c r="M324" s="7">
        <f>'18thR'!M$17</f>
        <v>0</v>
      </c>
      <c r="N324" s="7">
        <f>'18thR'!N$17</f>
        <v>0</v>
      </c>
      <c r="O324" s="7">
        <f>'18thR'!O$17</f>
        <v>0</v>
      </c>
      <c r="P324" s="7">
        <f>'18thR'!P$17</f>
        <v>0</v>
      </c>
      <c r="Q324" s="7">
        <f>'18thR'!Q$17</f>
        <v>0</v>
      </c>
      <c r="R324" s="7">
        <f>'18thR'!R$17</f>
        <v>0</v>
      </c>
      <c r="S324" s="7">
        <f>'18thR'!S$17</f>
        <v>0</v>
      </c>
      <c r="T324" s="7">
        <f>'18thR'!T$17</f>
        <v>0</v>
      </c>
    </row>
    <row r="325" spans="1:20" ht="15.5" x14ac:dyDescent="0.35">
      <c r="B325" s="43" t="s">
        <v>36</v>
      </c>
      <c r="C325" s="7">
        <f>'19thR'!C$17</f>
        <v>0</v>
      </c>
      <c r="D325" s="7">
        <f>'19thR'!D$17</f>
        <v>0</v>
      </c>
      <c r="E325" s="7">
        <f>'19thR'!E$17</f>
        <v>0</v>
      </c>
      <c r="F325" s="7">
        <f>'19thR'!F$17</f>
        <v>0</v>
      </c>
      <c r="G325" s="7">
        <f>'19thR'!G$17</f>
        <v>0</v>
      </c>
      <c r="H325" s="7">
        <f>'19thR'!H$17</f>
        <v>0</v>
      </c>
      <c r="I325" s="7">
        <f>'19thR'!I$17</f>
        <v>0</v>
      </c>
      <c r="J325" s="7">
        <f>'19thR'!J$17</f>
        <v>0</v>
      </c>
      <c r="K325" s="7">
        <f>'19thR'!K$17</f>
        <v>0</v>
      </c>
      <c r="L325" s="7">
        <f>'19thR'!L$17</f>
        <v>0</v>
      </c>
      <c r="M325" s="7">
        <f>'19thR'!M$17</f>
        <v>0</v>
      </c>
      <c r="N325" s="7">
        <f>'19thR'!N$17</f>
        <v>0</v>
      </c>
      <c r="O325" s="7">
        <f>'19thR'!O$17</f>
        <v>0</v>
      </c>
      <c r="P325" s="7">
        <f>'19thR'!P$17</f>
        <v>0</v>
      </c>
      <c r="Q325" s="7">
        <f>'19thR'!Q$17</f>
        <v>0</v>
      </c>
      <c r="R325" s="7">
        <f>'19thR'!R$17</f>
        <v>0</v>
      </c>
      <c r="S325" s="7">
        <f>'19thR'!S$17</f>
        <v>0</v>
      </c>
      <c r="T325" s="7">
        <f>'19thR'!T$17</f>
        <v>0</v>
      </c>
    </row>
    <row r="326" spans="1:20" ht="15.5" x14ac:dyDescent="0.35">
      <c r="B326" s="43" t="s">
        <v>37</v>
      </c>
      <c r="C326" s="7">
        <f>'20thR'!C$17</f>
        <v>0</v>
      </c>
      <c r="D326" s="7">
        <f>'20thR'!D$17</f>
        <v>0</v>
      </c>
      <c r="E326" s="7">
        <f>'20thR'!E$17</f>
        <v>0</v>
      </c>
      <c r="F326" s="7">
        <f>'20thR'!F$17</f>
        <v>0</v>
      </c>
      <c r="G326" s="7">
        <f>'20thR'!G$17</f>
        <v>0</v>
      </c>
      <c r="H326" s="7">
        <f>'20thR'!H$17</f>
        <v>0</v>
      </c>
      <c r="I326" s="7">
        <f>'20thR'!I$17</f>
        <v>0</v>
      </c>
      <c r="J326" s="7">
        <f>'20thR'!J$17</f>
        <v>0</v>
      </c>
      <c r="K326" s="7">
        <f>'20thR'!K$17</f>
        <v>0</v>
      </c>
      <c r="L326" s="7">
        <f>'20thR'!L$17</f>
        <v>0</v>
      </c>
      <c r="M326" s="7">
        <f>'20thR'!M$17</f>
        <v>0</v>
      </c>
      <c r="N326" s="7">
        <f>'20thR'!N$17</f>
        <v>0</v>
      </c>
      <c r="O326" s="7">
        <f>'20thR'!O$17</f>
        <v>0</v>
      </c>
      <c r="P326" s="7">
        <f>'20thR'!P$17</f>
        <v>0</v>
      </c>
      <c r="Q326" s="7">
        <f>'20thR'!Q$17</f>
        <v>0</v>
      </c>
      <c r="R326" s="7">
        <f>'20thR'!R$17</f>
        <v>0</v>
      </c>
      <c r="S326" s="7">
        <f>'20thR'!S$17</f>
        <v>0</v>
      </c>
      <c r="T326" s="7">
        <f>'20thR'!T$17</f>
        <v>0</v>
      </c>
    </row>
    <row r="327" spans="1:20" ht="15.5" x14ac:dyDescent="0.35">
      <c r="B327" s="43" t="s">
        <v>38</v>
      </c>
      <c r="C327" s="7">
        <f>'21thR'!C$17</f>
        <v>0</v>
      </c>
      <c r="D327" s="7">
        <f>'21thR'!D$17</f>
        <v>0</v>
      </c>
      <c r="E327" s="7">
        <f>'21thR'!E$17</f>
        <v>0</v>
      </c>
      <c r="F327" s="7">
        <f>'21thR'!F$17</f>
        <v>0</v>
      </c>
      <c r="G327" s="7">
        <f>'21thR'!G$17</f>
        <v>0</v>
      </c>
      <c r="H327" s="7">
        <f>'21thR'!H$17</f>
        <v>0</v>
      </c>
      <c r="I327" s="7">
        <f>'21thR'!I$17</f>
        <v>0</v>
      </c>
      <c r="J327" s="7">
        <f>'21thR'!J$17</f>
        <v>0</v>
      </c>
      <c r="K327" s="7">
        <f>'21thR'!K$17</f>
        <v>0</v>
      </c>
      <c r="L327" s="7">
        <f>'21thR'!L$17</f>
        <v>0</v>
      </c>
      <c r="M327" s="7">
        <f>'21thR'!M$17</f>
        <v>0</v>
      </c>
      <c r="N327" s="7">
        <f>'21thR'!N$17</f>
        <v>0</v>
      </c>
      <c r="O327" s="7">
        <f>'21thR'!O$17</f>
        <v>0</v>
      </c>
      <c r="P327" s="7">
        <f>'21thR'!P$17</f>
        <v>0</v>
      </c>
      <c r="Q327" s="7">
        <f>'21thR'!Q$17</f>
        <v>0</v>
      </c>
      <c r="R327" s="7">
        <f>'21thR'!R$17</f>
        <v>0</v>
      </c>
      <c r="S327" s="7">
        <f>'21thR'!S$17</f>
        <v>0</v>
      </c>
      <c r="T327" s="7">
        <f>'21thR'!T$17</f>
        <v>0</v>
      </c>
    </row>
    <row r="328" spans="1:20" ht="15.5" x14ac:dyDescent="0.35">
      <c r="B328" s="43" t="s">
        <v>39</v>
      </c>
      <c r="C328" s="7">
        <f>'22thR'!C$17</f>
        <v>0</v>
      </c>
      <c r="D328" s="7">
        <f>'22thR'!D$17</f>
        <v>0</v>
      </c>
      <c r="E328" s="7">
        <f>'22thR'!E$17</f>
        <v>0</v>
      </c>
      <c r="F328" s="7">
        <f>'22thR'!F$17</f>
        <v>0</v>
      </c>
      <c r="G328" s="7">
        <f>'22thR'!G$17</f>
        <v>0</v>
      </c>
      <c r="H328" s="7">
        <f>'22thR'!H$17</f>
        <v>0</v>
      </c>
      <c r="I328" s="7">
        <f>'22thR'!I$17</f>
        <v>0</v>
      </c>
      <c r="J328" s="7">
        <f>'22thR'!J$17</f>
        <v>0</v>
      </c>
      <c r="K328" s="7">
        <f>'22thR'!K$17</f>
        <v>0</v>
      </c>
      <c r="L328" s="7">
        <f>'22thR'!L$17</f>
        <v>0</v>
      </c>
      <c r="M328" s="7">
        <f>'22thR'!M$17</f>
        <v>0</v>
      </c>
      <c r="N328" s="7">
        <f>'22thR'!N$17</f>
        <v>0</v>
      </c>
      <c r="O328" s="7">
        <f>'22thR'!O$17</f>
        <v>0</v>
      </c>
      <c r="P328" s="7">
        <f>'22thR'!P$17</f>
        <v>0</v>
      </c>
      <c r="Q328" s="7">
        <f>'22thR'!Q$17</f>
        <v>0</v>
      </c>
      <c r="R328" s="7">
        <f>'22thR'!R$17</f>
        <v>0</v>
      </c>
      <c r="S328" s="7">
        <f>'22thR'!S$17</f>
        <v>0</v>
      </c>
      <c r="T328" s="7">
        <f>'22thR'!T$17</f>
        <v>0</v>
      </c>
    </row>
    <row r="329" spans="1:20" ht="15.5" x14ac:dyDescent="0.35">
      <c r="B329" s="43" t="s">
        <v>40</v>
      </c>
      <c r="C329" s="7">
        <f>'23thR'!C$17</f>
        <v>0</v>
      </c>
      <c r="D329" s="7">
        <f>'23thR'!D$17</f>
        <v>0</v>
      </c>
      <c r="E329" s="7">
        <f>'23thR'!E$17</f>
        <v>0</v>
      </c>
      <c r="F329" s="7">
        <f>'23thR'!F$17</f>
        <v>0</v>
      </c>
      <c r="G329" s="7">
        <f>'23thR'!G$17</f>
        <v>0</v>
      </c>
      <c r="H329" s="7">
        <f>'23thR'!H$17</f>
        <v>0</v>
      </c>
      <c r="I329" s="7">
        <f>'23thR'!I$17</f>
        <v>0</v>
      </c>
      <c r="J329" s="7">
        <f>'23thR'!J$17</f>
        <v>0</v>
      </c>
      <c r="K329" s="7">
        <f>'23thR'!K$17</f>
        <v>0</v>
      </c>
      <c r="L329" s="7">
        <f>'23thR'!L$17</f>
        <v>0</v>
      </c>
      <c r="M329" s="7">
        <f>'23thR'!M$17</f>
        <v>0</v>
      </c>
      <c r="N329" s="7">
        <f>'23thR'!N$17</f>
        <v>0</v>
      </c>
      <c r="O329" s="7">
        <f>'23thR'!O$17</f>
        <v>0</v>
      </c>
      <c r="P329" s="7">
        <f>'23thR'!P$17</f>
        <v>0</v>
      </c>
      <c r="Q329" s="7">
        <f>'23thR'!Q$17</f>
        <v>0</v>
      </c>
      <c r="R329" s="7">
        <f>'23thR'!R$17</f>
        <v>0</v>
      </c>
      <c r="S329" s="7">
        <f>'23thR'!S$17</f>
        <v>0</v>
      </c>
      <c r="T329" s="7">
        <f>'23thR'!T$17</f>
        <v>0</v>
      </c>
    </row>
    <row r="330" spans="1:20" ht="16" thickBot="1" x14ac:dyDescent="0.4">
      <c r="B330" s="48" t="s">
        <v>41</v>
      </c>
      <c r="C330" s="47">
        <f>'24thR'!C$17</f>
        <v>0</v>
      </c>
      <c r="D330" s="47">
        <f>'24thR'!D$17</f>
        <v>0</v>
      </c>
      <c r="E330" s="47">
        <f>'24thR'!E$17</f>
        <v>0</v>
      </c>
      <c r="F330" s="47">
        <f>'24thR'!F$17</f>
        <v>0</v>
      </c>
      <c r="G330" s="47">
        <f>'24thR'!G$17</f>
        <v>0</v>
      </c>
      <c r="H330" s="47">
        <f>'24thR'!H$17</f>
        <v>0</v>
      </c>
      <c r="I330" s="47">
        <f>'24thR'!I$17</f>
        <v>0</v>
      </c>
      <c r="J330" s="47">
        <f>'24thR'!J$17</f>
        <v>0</v>
      </c>
      <c r="K330" s="47">
        <f>'24thR'!K$17</f>
        <v>0</v>
      </c>
      <c r="L330" s="47">
        <f>'24thR'!L$17</f>
        <v>0</v>
      </c>
      <c r="M330" s="47">
        <f>'24thR'!M$17</f>
        <v>0</v>
      </c>
      <c r="N330" s="47">
        <f>'24thR'!N$17</f>
        <v>0</v>
      </c>
      <c r="O330" s="47">
        <f>'24thR'!O$17</f>
        <v>0</v>
      </c>
      <c r="P330" s="47">
        <f>'24thR'!P$17</f>
        <v>0</v>
      </c>
      <c r="Q330" s="47">
        <f>'24thR'!Q$17</f>
        <v>0</v>
      </c>
      <c r="R330" s="47">
        <f>'24thR'!R$17</f>
        <v>0</v>
      </c>
      <c r="S330" s="47">
        <f>'24thR'!S$17</f>
        <v>0</v>
      </c>
      <c r="T330" s="47">
        <f>'24thR'!T$17</f>
        <v>0</v>
      </c>
    </row>
    <row r="331" spans="1:20" ht="15.5" x14ac:dyDescent="0.35">
      <c r="B331" s="38" t="s">
        <v>17</v>
      </c>
      <c r="C331" s="45">
        <f>score!H$17</f>
        <v>5</v>
      </c>
      <c r="D331" s="45">
        <f>score!I$17</f>
        <v>3</v>
      </c>
      <c r="E331" s="45">
        <f>score!J$17</f>
        <v>3</v>
      </c>
      <c r="F331" s="45">
        <f>score!K$17</f>
        <v>4</v>
      </c>
      <c r="G331" s="45">
        <f>score!L$17</f>
        <v>5</v>
      </c>
      <c r="H331" s="45">
        <f>score!M$17</f>
        <v>5</v>
      </c>
      <c r="I331" s="45">
        <f>score!N$17</f>
        <v>4</v>
      </c>
      <c r="J331" s="45">
        <f>score!O$17</f>
        <v>6</v>
      </c>
      <c r="K331" s="45">
        <f>score!P$17</f>
        <v>3</v>
      </c>
      <c r="L331" s="45">
        <f>score!Q$17</f>
        <v>5</v>
      </c>
      <c r="M331" s="45">
        <f>score!R$17</f>
        <v>2</v>
      </c>
      <c r="N331" s="45">
        <f>score!S$17</f>
        <v>3</v>
      </c>
      <c r="O331" s="45">
        <f>score!T$17</f>
        <v>6</v>
      </c>
      <c r="P331" s="45">
        <f>score!U$17</f>
        <v>5</v>
      </c>
      <c r="Q331" s="45">
        <f>score!V$17</f>
        <v>5</v>
      </c>
      <c r="R331" s="45">
        <f>score!W$17</f>
        <v>4</v>
      </c>
      <c r="S331" s="45">
        <f>score!X$17</f>
        <v>7</v>
      </c>
      <c r="T331" s="45">
        <f>score!Y$17</f>
        <v>3</v>
      </c>
    </row>
    <row r="332" spans="1:20" ht="15.5" x14ac:dyDescent="0.35">
      <c r="B332" s="39" t="s">
        <v>6</v>
      </c>
      <c r="C332" s="42">
        <v>4</v>
      </c>
      <c r="D332" s="42">
        <v>3</v>
      </c>
      <c r="E332" s="42">
        <v>3</v>
      </c>
      <c r="F332" s="42">
        <v>4</v>
      </c>
      <c r="G332" s="42">
        <v>4</v>
      </c>
      <c r="H332" s="42">
        <v>4</v>
      </c>
      <c r="I332" s="42">
        <v>3</v>
      </c>
      <c r="J332" s="42">
        <v>8</v>
      </c>
      <c r="K332" s="42">
        <v>3</v>
      </c>
      <c r="L332" s="42">
        <v>4</v>
      </c>
      <c r="M332" s="42">
        <v>3</v>
      </c>
      <c r="N332" s="42">
        <v>3</v>
      </c>
      <c r="O332" s="42">
        <v>4</v>
      </c>
      <c r="P332" s="42">
        <v>4</v>
      </c>
      <c r="Q332" s="42">
        <v>4</v>
      </c>
      <c r="R332" s="42">
        <v>3</v>
      </c>
      <c r="S332" s="42">
        <v>4</v>
      </c>
      <c r="T332" s="42">
        <v>3</v>
      </c>
    </row>
    <row r="333" spans="1:20" x14ac:dyDescent="0.3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5" x14ac:dyDescent="0.35">
      <c r="C334" s="139" t="s">
        <v>5</v>
      </c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</row>
    <row r="335" spans="1:20" x14ac:dyDescent="0.35">
      <c r="A335" s="137">
        <v>12</v>
      </c>
      <c r="B335" s="138" t="str">
        <f>score!F18</f>
        <v>CENA ŠTRAVS</v>
      </c>
      <c r="C335" s="109">
        <v>1</v>
      </c>
      <c r="D335" s="109">
        <v>2</v>
      </c>
      <c r="E335" s="109">
        <v>3</v>
      </c>
      <c r="F335" s="109">
        <v>4</v>
      </c>
      <c r="G335" s="109">
        <v>5</v>
      </c>
      <c r="H335" s="109">
        <v>6</v>
      </c>
      <c r="I335" s="109">
        <v>7</v>
      </c>
      <c r="J335" s="109">
        <v>8</v>
      </c>
      <c r="K335" s="109">
        <v>9</v>
      </c>
      <c r="L335" s="109">
        <v>10</v>
      </c>
      <c r="M335" s="109">
        <v>11</v>
      </c>
      <c r="N335" s="109">
        <v>12</v>
      </c>
      <c r="O335" s="109">
        <v>13</v>
      </c>
      <c r="P335" s="109">
        <v>14</v>
      </c>
      <c r="Q335" s="109">
        <v>15</v>
      </c>
      <c r="R335" s="109">
        <v>16</v>
      </c>
      <c r="S335" s="109">
        <v>17</v>
      </c>
      <c r="T335" s="109">
        <v>18</v>
      </c>
    </row>
    <row r="336" spans="1:20" x14ac:dyDescent="0.35">
      <c r="A336" s="137"/>
      <c r="B336" s="13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</row>
    <row r="337" spans="2:20" ht="15.5" x14ac:dyDescent="0.35">
      <c r="B337" s="43" t="s">
        <v>7</v>
      </c>
      <c r="C337" s="7">
        <f>'1stR'!C$18</f>
        <v>0</v>
      </c>
      <c r="D337" s="7">
        <f>'1stR'!D$18</f>
        <v>0</v>
      </c>
      <c r="E337" s="7">
        <f>'1stR'!E$18</f>
        <v>0</v>
      </c>
      <c r="F337" s="7">
        <f>'1stR'!F$18</f>
        <v>0</v>
      </c>
      <c r="G337" s="7">
        <f>'1stR'!G$18</f>
        <v>0</v>
      </c>
      <c r="H337" s="7">
        <f>'1stR'!H$18</f>
        <v>0</v>
      </c>
      <c r="I337" s="7">
        <f>'1stR'!I$18</f>
        <v>0</v>
      </c>
      <c r="J337" s="7">
        <f>'1stR'!J$18</f>
        <v>0</v>
      </c>
      <c r="K337" s="7">
        <f>'1stR'!K$18</f>
        <v>0</v>
      </c>
      <c r="L337" s="7">
        <f>'1stR'!L$18</f>
        <v>0</v>
      </c>
      <c r="M337" s="7">
        <f>'1stR'!M$18</f>
        <v>0</v>
      </c>
      <c r="N337" s="7">
        <f>'1stR'!N$18</f>
        <v>0</v>
      </c>
      <c r="O337" s="7">
        <f>'1stR'!O$18</f>
        <v>0</v>
      </c>
      <c r="P337" s="7">
        <f>'1stR'!P$18</f>
        <v>0</v>
      </c>
      <c r="Q337" s="7">
        <f>'1stR'!Q$18</f>
        <v>0</v>
      </c>
      <c r="R337" s="7">
        <f>'1stR'!R$18</f>
        <v>0</v>
      </c>
      <c r="S337" s="7">
        <f>'1stR'!S$18</f>
        <v>0</v>
      </c>
      <c r="T337" s="7">
        <f>'1stR'!T$18</f>
        <v>0</v>
      </c>
    </row>
    <row r="338" spans="2:20" ht="15.5" x14ac:dyDescent="0.35">
      <c r="B338" s="43" t="s">
        <v>8</v>
      </c>
      <c r="C338" s="7">
        <f>'2ndR'!C$18</f>
        <v>5</v>
      </c>
      <c r="D338" s="7">
        <f>'2ndR'!D$18</f>
        <v>4</v>
      </c>
      <c r="E338" s="7">
        <f>'2ndR'!E$18</f>
        <v>5</v>
      </c>
      <c r="F338" s="7">
        <f>'2ndR'!F$18</f>
        <v>6</v>
      </c>
      <c r="G338" s="7">
        <f>'2ndR'!G$18</f>
        <v>6</v>
      </c>
      <c r="H338" s="7">
        <f>'2ndR'!H$18</f>
        <v>4</v>
      </c>
      <c r="I338" s="7">
        <f>'2ndR'!I$18</f>
        <v>4</v>
      </c>
      <c r="J338" s="7">
        <f>'2ndR'!J$18</f>
        <v>5</v>
      </c>
      <c r="K338" s="7">
        <f>'2ndR'!K$18</f>
        <v>4</v>
      </c>
      <c r="L338" s="7">
        <f>'2ndR'!L$18</f>
        <v>5</v>
      </c>
      <c r="M338" s="7">
        <f>'2ndR'!M$18</f>
        <v>3</v>
      </c>
      <c r="N338" s="7">
        <f>'2ndR'!N$18</f>
        <v>6</v>
      </c>
      <c r="O338" s="7">
        <f>'2ndR'!O$18</f>
        <v>5</v>
      </c>
      <c r="P338" s="7">
        <f>'2ndR'!P$18</f>
        <v>4</v>
      </c>
      <c r="Q338" s="7">
        <f>'2ndR'!Q$18</f>
        <v>7</v>
      </c>
      <c r="R338" s="7">
        <f>'2ndR'!R$18</f>
        <v>5</v>
      </c>
      <c r="S338" s="7">
        <f>'2ndR'!S$18</f>
        <v>4</v>
      </c>
      <c r="T338" s="7">
        <f>'2ndR'!T$18</f>
        <v>7</v>
      </c>
    </row>
    <row r="339" spans="2:20" ht="15.5" x14ac:dyDescent="0.35">
      <c r="B339" s="43" t="s">
        <v>9</v>
      </c>
      <c r="C339" s="7">
        <f>'3rdR'!C$18</f>
        <v>5</v>
      </c>
      <c r="D339" s="7">
        <f>'3rdR'!D$18</f>
        <v>4</v>
      </c>
      <c r="E339" s="7">
        <f>'3rdR'!E$18</f>
        <v>4</v>
      </c>
      <c r="F339" s="7">
        <f>'3rdR'!F$18</f>
        <v>7</v>
      </c>
      <c r="G339" s="7">
        <f>'3rdR'!G$18</f>
        <v>4</v>
      </c>
      <c r="H339" s="7">
        <f>'3rdR'!H$18</f>
        <v>5</v>
      </c>
      <c r="I339" s="7">
        <f>'3rdR'!I$18</f>
        <v>5</v>
      </c>
      <c r="J339" s="7">
        <f>'3rdR'!J$18</f>
        <v>4</v>
      </c>
      <c r="K339" s="7">
        <f>'3rdR'!K$18</f>
        <v>3</v>
      </c>
      <c r="L339" s="7">
        <f>'3rdR'!L$18</f>
        <v>5</v>
      </c>
      <c r="M339" s="7">
        <f>'3rdR'!M$18</f>
        <v>4</v>
      </c>
      <c r="N339" s="7">
        <f>'3rdR'!N$18</f>
        <v>3</v>
      </c>
      <c r="O339" s="7">
        <f>'3rdR'!O$18</f>
        <v>5</v>
      </c>
      <c r="P339" s="7">
        <f>'3rdR'!P$18</f>
        <v>5</v>
      </c>
      <c r="Q339" s="7">
        <f>'3rdR'!Q$18</f>
        <v>5</v>
      </c>
      <c r="R339" s="7">
        <f>'3rdR'!R$18</f>
        <v>6</v>
      </c>
      <c r="S339" s="7">
        <f>'3rdR'!S$18</f>
        <v>7</v>
      </c>
      <c r="T339" s="7">
        <f>'3rdR'!T$18</f>
        <v>3</v>
      </c>
    </row>
    <row r="340" spans="2:20" ht="15.5" x14ac:dyDescent="0.35">
      <c r="B340" s="43" t="s">
        <v>10</v>
      </c>
      <c r="C340" s="7">
        <f>'4thR'!C$18</f>
        <v>6</v>
      </c>
      <c r="D340" s="7">
        <f>'4thR'!D$18</f>
        <v>4</v>
      </c>
      <c r="E340" s="7">
        <f>'4thR'!E$18</f>
        <v>4</v>
      </c>
      <c r="F340" s="7">
        <f>'4thR'!F$18</f>
        <v>6</v>
      </c>
      <c r="G340" s="7">
        <f>'4thR'!G$18</f>
        <v>9</v>
      </c>
      <c r="H340" s="7">
        <f>'4thR'!H$18</f>
        <v>5</v>
      </c>
      <c r="I340" s="7">
        <f>'4thR'!I$18</f>
        <v>6</v>
      </c>
      <c r="J340" s="7">
        <f>'4thR'!J$18</f>
        <v>5</v>
      </c>
      <c r="K340" s="7">
        <f>'4thR'!K$18</f>
        <v>3</v>
      </c>
      <c r="L340" s="7">
        <f>'4thR'!L$18</f>
        <v>5</v>
      </c>
      <c r="M340" s="7">
        <f>'4thR'!M$18</f>
        <v>4</v>
      </c>
      <c r="N340" s="7">
        <f>'4thR'!N$18</f>
        <v>5</v>
      </c>
      <c r="O340" s="7">
        <f>'4thR'!O$18</f>
        <v>6</v>
      </c>
      <c r="P340" s="7">
        <f>'4thR'!P$18</f>
        <v>6</v>
      </c>
      <c r="Q340" s="7">
        <f>'4thR'!Q$18</f>
        <v>5</v>
      </c>
      <c r="R340" s="7">
        <f>'4thR'!R$18</f>
        <v>6</v>
      </c>
      <c r="S340" s="7">
        <f>'4thR'!S$18</f>
        <v>9</v>
      </c>
      <c r="T340" s="7">
        <f>'4thR'!T$18</f>
        <v>3</v>
      </c>
    </row>
    <row r="341" spans="2:20" ht="15.5" x14ac:dyDescent="0.35">
      <c r="B341" s="43" t="s">
        <v>11</v>
      </c>
      <c r="C341" s="7">
        <f>'5thR'!C$18</f>
        <v>4</v>
      </c>
      <c r="D341" s="7">
        <f>'5thR'!D$18</f>
        <v>5</v>
      </c>
      <c r="E341" s="7">
        <f>'5thR'!E$18</f>
        <v>3</v>
      </c>
      <c r="F341" s="7">
        <f>'5thR'!F$18</f>
        <v>6</v>
      </c>
      <c r="G341" s="7">
        <f>'5thR'!G$18</f>
        <v>5</v>
      </c>
      <c r="H341" s="7">
        <f>'5thR'!H$18</f>
        <v>4</v>
      </c>
      <c r="I341" s="7">
        <f>'5thR'!I$18</f>
        <v>5</v>
      </c>
      <c r="J341" s="7">
        <f>'5thR'!J$18</f>
        <v>4</v>
      </c>
      <c r="K341" s="7">
        <f>'5thR'!K$18</f>
        <v>3</v>
      </c>
      <c r="L341" s="7">
        <f>'5thR'!L$18</f>
        <v>5</v>
      </c>
      <c r="M341" s="7">
        <f>'5thR'!M$18</f>
        <v>4</v>
      </c>
      <c r="N341" s="7">
        <f>'5thR'!N$18</f>
        <v>5</v>
      </c>
      <c r="O341" s="7">
        <f>'5thR'!O$18</f>
        <v>4</v>
      </c>
      <c r="P341" s="7">
        <f>'5thR'!P$18</f>
        <v>6</v>
      </c>
      <c r="Q341" s="7">
        <f>'5thR'!Q$18</f>
        <v>6</v>
      </c>
      <c r="R341" s="7">
        <f>'5thR'!R$18</f>
        <v>6</v>
      </c>
      <c r="S341" s="7">
        <f>'5thR'!S$18</f>
        <v>6</v>
      </c>
      <c r="T341" s="7">
        <f>'5thR'!T$18</f>
        <v>4</v>
      </c>
    </row>
    <row r="342" spans="2:20" ht="15.5" x14ac:dyDescent="0.35">
      <c r="B342" s="43" t="s">
        <v>12</v>
      </c>
      <c r="C342" s="7">
        <f>'6thR'!C$18</f>
        <v>0</v>
      </c>
      <c r="D342" s="7">
        <f>'6thR'!D$18</f>
        <v>0</v>
      </c>
      <c r="E342" s="7">
        <f>'6thR'!E$18</f>
        <v>0</v>
      </c>
      <c r="F342" s="7">
        <f>'6thR'!F$18</f>
        <v>0</v>
      </c>
      <c r="G342" s="7">
        <f>'6thR'!G$18</f>
        <v>0</v>
      </c>
      <c r="H342" s="7">
        <f>'6thR'!H$18</f>
        <v>0</v>
      </c>
      <c r="I342" s="7">
        <f>'6thR'!I$18</f>
        <v>0</v>
      </c>
      <c r="J342" s="7">
        <f>'6thR'!J$18</f>
        <v>0</v>
      </c>
      <c r="K342" s="7">
        <f>'6thR'!K$18</f>
        <v>0</v>
      </c>
      <c r="L342" s="7">
        <f>'6thR'!L$18</f>
        <v>0</v>
      </c>
      <c r="M342" s="7">
        <f>'6thR'!M$18</f>
        <v>0</v>
      </c>
      <c r="N342" s="7">
        <f>'6thR'!N$18</f>
        <v>0</v>
      </c>
      <c r="O342" s="7">
        <f>'6thR'!O$18</f>
        <v>0</v>
      </c>
      <c r="P342" s="7">
        <f>'6thR'!P$18</f>
        <v>0</v>
      </c>
      <c r="Q342" s="7">
        <f>'6thR'!Q$18</f>
        <v>0</v>
      </c>
      <c r="R342" s="7">
        <f>'6thR'!R$18</f>
        <v>0</v>
      </c>
      <c r="S342" s="7">
        <f>'6thR'!S$18</f>
        <v>0</v>
      </c>
      <c r="T342" s="7">
        <f>'6thR'!T$18</f>
        <v>0</v>
      </c>
    </row>
    <row r="343" spans="2:20" ht="15.5" x14ac:dyDescent="0.35">
      <c r="B343" s="43" t="s">
        <v>13</v>
      </c>
      <c r="C343" s="7">
        <f>'7thR'!C$18</f>
        <v>0</v>
      </c>
      <c r="D343" s="7">
        <f>'7thR'!D$18</f>
        <v>0</v>
      </c>
      <c r="E343" s="7">
        <f>'7thR'!E$18</f>
        <v>0</v>
      </c>
      <c r="F343" s="7">
        <f>'7thR'!F$18</f>
        <v>0</v>
      </c>
      <c r="G343" s="7">
        <f>'7thR'!G$18</f>
        <v>0</v>
      </c>
      <c r="H343" s="7">
        <f>'7thR'!H$18</f>
        <v>0</v>
      </c>
      <c r="I343" s="7">
        <f>'7thR'!I$18</f>
        <v>0</v>
      </c>
      <c r="J343" s="7">
        <f>'7thR'!J$18</f>
        <v>0</v>
      </c>
      <c r="K343" s="7">
        <f>'7thR'!K$18</f>
        <v>0</v>
      </c>
      <c r="L343" s="7">
        <f>'7thR'!L$18</f>
        <v>0</v>
      </c>
      <c r="M343" s="7">
        <f>'7thR'!M$18</f>
        <v>0</v>
      </c>
      <c r="N343" s="7">
        <f>'7thR'!N$18</f>
        <v>0</v>
      </c>
      <c r="O343" s="7">
        <f>'7thR'!O$18</f>
        <v>0</v>
      </c>
      <c r="P343" s="7">
        <f>'7thR'!P$18</f>
        <v>0</v>
      </c>
      <c r="Q343" s="7">
        <f>'7thR'!Q$18</f>
        <v>0</v>
      </c>
      <c r="R343" s="7">
        <f>'7thR'!R$18</f>
        <v>0</v>
      </c>
      <c r="S343" s="7">
        <f>'7thR'!S$18</f>
        <v>0</v>
      </c>
      <c r="T343" s="7">
        <f>'7thR'!T$18</f>
        <v>0</v>
      </c>
    </row>
    <row r="344" spans="2:20" ht="15.5" x14ac:dyDescent="0.35">
      <c r="B344" s="43" t="s">
        <v>14</v>
      </c>
      <c r="C344" s="7">
        <f>'8thR'!C$18</f>
        <v>5</v>
      </c>
      <c r="D344" s="7">
        <f>'8thR'!D$18</f>
        <v>3</v>
      </c>
      <c r="E344" s="7">
        <f>'8thR'!E$18</f>
        <v>5</v>
      </c>
      <c r="F344" s="7">
        <f>'8thR'!F$18</f>
        <v>4</v>
      </c>
      <c r="G344" s="7">
        <f>'8thR'!G$18</f>
        <v>5</v>
      </c>
      <c r="H344" s="7">
        <f>'8thR'!H$18</f>
        <v>7</v>
      </c>
      <c r="I344" s="7">
        <f>'8thR'!I$18</f>
        <v>6</v>
      </c>
      <c r="J344" s="7">
        <f>'8thR'!J$18</f>
        <v>8</v>
      </c>
      <c r="K344" s="7">
        <f>'8thR'!K$18</f>
        <v>4</v>
      </c>
      <c r="L344" s="7">
        <f>'8thR'!L$18</f>
        <v>5</v>
      </c>
      <c r="M344" s="7">
        <f>'8thR'!M$18</f>
        <v>4</v>
      </c>
      <c r="N344" s="7">
        <f>'8thR'!N$18</f>
        <v>5</v>
      </c>
      <c r="O344" s="7">
        <f>'8thR'!O$18</f>
        <v>5</v>
      </c>
      <c r="P344" s="7">
        <f>'8thR'!P$18</f>
        <v>6</v>
      </c>
      <c r="Q344" s="7">
        <f>'8thR'!Q$18</f>
        <v>4</v>
      </c>
      <c r="R344" s="7">
        <f>'8thR'!R$18</f>
        <v>3</v>
      </c>
      <c r="S344" s="7">
        <f>'8thR'!S$18</f>
        <v>7</v>
      </c>
      <c r="T344" s="7">
        <f>'8thR'!T$18</f>
        <v>3</v>
      </c>
    </row>
    <row r="345" spans="2:20" ht="15.5" x14ac:dyDescent="0.35">
      <c r="B345" s="43" t="s">
        <v>26</v>
      </c>
      <c r="C345" s="7">
        <f>'9thR'!C$18</f>
        <v>0</v>
      </c>
      <c r="D345" s="7">
        <f>'9thR'!D$18</f>
        <v>0</v>
      </c>
      <c r="E345" s="7">
        <f>'9thR'!E$18</f>
        <v>0</v>
      </c>
      <c r="F345" s="7">
        <f>'9thR'!F$18</f>
        <v>0</v>
      </c>
      <c r="G345" s="7">
        <f>'9thR'!G$18</f>
        <v>0</v>
      </c>
      <c r="H345" s="7">
        <f>'9thR'!H$18</f>
        <v>0</v>
      </c>
      <c r="I345" s="7">
        <f>'9thR'!I$18</f>
        <v>0</v>
      </c>
      <c r="J345" s="7">
        <f>'9thR'!J$18</f>
        <v>0</v>
      </c>
      <c r="K345" s="7">
        <f>'9thR'!K$18</f>
        <v>0</v>
      </c>
      <c r="L345" s="7">
        <f>'9thR'!L$18</f>
        <v>0</v>
      </c>
      <c r="M345" s="7">
        <f>'9thR'!M$18</f>
        <v>0</v>
      </c>
      <c r="N345" s="7">
        <f>'9thR'!N$18</f>
        <v>0</v>
      </c>
      <c r="O345" s="7">
        <f>'9thR'!O$18</f>
        <v>0</v>
      </c>
      <c r="P345" s="7">
        <f>'9thR'!P$18</f>
        <v>0</v>
      </c>
      <c r="Q345" s="7">
        <f>'9thR'!Q$18</f>
        <v>0</v>
      </c>
      <c r="R345" s="7">
        <f>'9thR'!R$18</f>
        <v>0</v>
      </c>
      <c r="S345" s="7">
        <f>'9thR'!S$18</f>
        <v>0</v>
      </c>
      <c r="T345" s="7">
        <f>'9thR'!T$18</f>
        <v>0</v>
      </c>
    </row>
    <row r="346" spans="2:20" ht="15.5" x14ac:dyDescent="0.35">
      <c r="B346" s="43" t="s">
        <v>27</v>
      </c>
      <c r="C346" s="7">
        <f>'10thR'!C$18</f>
        <v>7</v>
      </c>
      <c r="D346" s="7">
        <f>'10thR'!D$18</f>
        <v>5</v>
      </c>
      <c r="E346" s="7">
        <f>'10thR'!E$18</f>
        <v>5</v>
      </c>
      <c r="F346" s="7">
        <f>'10thR'!F$18</f>
        <v>5</v>
      </c>
      <c r="G346" s="7">
        <f>'10thR'!G$18</f>
        <v>4</v>
      </c>
      <c r="H346" s="7">
        <f>'10thR'!H$18</f>
        <v>5</v>
      </c>
      <c r="I346" s="7">
        <f>'10thR'!I$18</f>
        <v>3</v>
      </c>
      <c r="J346" s="7">
        <f>'10thR'!J$18</f>
        <v>5</v>
      </c>
      <c r="K346" s="7">
        <f>'10thR'!K$18</f>
        <v>3</v>
      </c>
      <c r="L346" s="7">
        <f>'10thR'!L$18</f>
        <v>6</v>
      </c>
      <c r="M346" s="7">
        <f>'10thR'!M$18</f>
        <v>4</v>
      </c>
      <c r="N346" s="7">
        <f>'10thR'!N$18</f>
        <v>6</v>
      </c>
      <c r="O346" s="7">
        <f>'10thR'!O$18</f>
        <v>6</v>
      </c>
      <c r="P346" s="7">
        <f>'10thR'!P$18</f>
        <v>4</v>
      </c>
      <c r="Q346" s="7">
        <f>'10thR'!Q$18</f>
        <v>9</v>
      </c>
      <c r="R346" s="7">
        <f>'10thR'!R$18</f>
        <v>3</v>
      </c>
      <c r="S346" s="7">
        <f>'10thR'!S$18</f>
        <v>4</v>
      </c>
      <c r="T346" s="7">
        <f>'10thR'!T$18</f>
        <v>3</v>
      </c>
    </row>
    <row r="347" spans="2:20" ht="15.5" x14ac:dyDescent="0.35">
      <c r="B347" s="43" t="s">
        <v>28</v>
      </c>
      <c r="C347" s="7">
        <f>'11thR'!C$18</f>
        <v>0</v>
      </c>
      <c r="D347" s="7">
        <f>'11thR'!D$18</f>
        <v>0</v>
      </c>
      <c r="E347" s="7">
        <f>'11thR'!E$18</f>
        <v>0</v>
      </c>
      <c r="F347" s="7">
        <f>'11thR'!F$18</f>
        <v>0</v>
      </c>
      <c r="G347" s="7">
        <f>'11thR'!G$18</f>
        <v>0</v>
      </c>
      <c r="H347" s="7">
        <f>'11thR'!H$18</f>
        <v>0</v>
      </c>
      <c r="I347" s="7">
        <f>'11thR'!I$18</f>
        <v>0</v>
      </c>
      <c r="J347" s="7">
        <f>'11thR'!J$18</f>
        <v>0</v>
      </c>
      <c r="K347" s="7">
        <f>'11thR'!K$18</f>
        <v>0</v>
      </c>
      <c r="L347" s="7">
        <f>'11thR'!L$18</f>
        <v>0</v>
      </c>
      <c r="M347" s="7">
        <f>'11thR'!M$18</f>
        <v>0</v>
      </c>
      <c r="N347" s="7">
        <f>'11thR'!N$18</f>
        <v>0</v>
      </c>
      <c r="O347" s="7">
        <f>'11thR'!O$18</f>
        <v>0</v>
      </c>
      <c r="P347" s="7">
        <f>'11thR'!P$18</f>
        <v>0</v>
      </c>
      <c r="Q347" s="7">
        <f>'11thR'!Q$18</f>
        <v>0</v>
      </c>
      <c r="R347" s="7">
        <f>'11thR'!R$18</f>
        <v>0</v>
      </c>
      <c r="S347" s="7">
        <f>'11thR'!S$18</f>
        <v>0</v>
      </c>
      <c r="T347" s="7">
        <f>'11thR'!T$18</f>
        <v>0</v>
      </c>
    </row>
    <row r="348" spans="2:20" ht="15.5" x14ac:dyDescent="0.35">
      <c r="B348" s="43" t="s">
        <v>29</v>
      </c>
      <c r="C348" s="7">
        <f>'12thR'!C$18</f>
        <v>0</v>
      </c>
      <c r="D348" s="7">
        <f>'12thR'!D$18</f>
        <v>0</v>
      </c>
      <c r="E348" s="7">
        <f>'12thR'!E$18</f>
        <v>0</v>
      </c>
      <c r="F348" s="7">
        <f>'12thR'!F$18</f>
        <v>0</v>
      </c>
      <c r="G348" s="7">
        <f>'12thR'!G$18</f>
        <v>0</v>
      </c>
      <c r="H348" s="7">
        <f>'12thR'!H$18</f>
        <v>0</v>
      </c>
      <c r="I348" s="7">
        <f>'12thR'!I$18</f>
        <v>0</v>
      </c>
      <c r="J348" s="7">
        <f>'12thR'!J$18</f>
        <v>0</v>
      </c>
      <c r="K348" s="7">
        <f>'12thR'!K$18</f>
        <v>0</v>
      </c>
      <c r="L348" s="7">
        <f>'12thR'!L$18</f>
        <v>0</v>
      </c>
      <c r="M348" s="7">
        <f>'12thR'!M$18</f>
        <v>0</v>
      </c>
      <c r="N348" s="7">
        <f>'12thR'!N$18</f>
        <v>0</v>
      </c>
      <c r="O348" s="7">
        <f>'12thR'!O$18</f>
        <v>0</v>
      </c>
      <c r="P348" s="7">
        <f>'12thR'!P$18</f>
        <v>0</v>
      </c>
      <c r="Q348" s="7">
        <f>'12thR'!Q$18</f>
        <v>0</v>
      </c>
      <c r="R348" s="7">
        <f>'12thR'!R$18</f>
        <v>0</v>
      </c>
      <c r="S348" s="7">
        <f>'12thR'!S$18</f>
        <v>0</v>
      </c>
      <c r="T348" s="7">
        <f>'12thR'!T$18</f>
        <v>0</v>
      </c>
    </row>
    <row r="349" spans="2:20" ht="15.5" x14ac:dyDescent="0.35">
      <c r="B349" s="43" t="s">
        <v>30</v>
      </c>
      <c r="C349" s="7">
        <f>'13thR'!C$18</f>
        <v>0</v>
      </c>
      <c r="D349" s="7">
        <f>'13thR'!D$18</f>
        <v>0</v>
      </c>
      <c r="E349" s="7">
        <f>'13thR'!E$18</f>
        <v>0</v>
      </c>
      <c r="F349" s="7">
        <f>'13thR'!F$18</f>
        <v>0</v>
      </c>
      <c r="G349" s="7">
        <f>'13thR'!G$18</f>
        <v>0</v>
      </c>
      <c r="H349" s="7">
        <f>'13thR'!H$18</f>
        <v>0</v>
      </c>
      <c r="I349" s="7">
        <f>'13thR'!I$18</f>
        <v>0</v>
      </c>
      <c r="J349" s="7">
        <f>'13thR'!J$18</f>
        <v>0</v>
      </c>
      <c r="K349" s="7">
        <f>'13thR'!K$18</f>
        <v>0</v>
      </c>
      <c r="L349" s="7">
        <f>'13thR'!L$18</f>
        <v>0</v>
      </c>
      <c r="M349" s="7">
        <f>'13thR'!M$18</f>
        <v>0</v>
      </c>
      <c r="N349" s="7">
        <f>'13thR'!N$18</f>
        <v>0</v>
      </c>
      <c r="O349" s="7">
        <f>'13thR'!O$18</f>
        <v>0</v>
      </c>
      <c r="P349" s="7">
        <f>'13thR'!P$18</f>
        <v>0</v>
      </c>
      <c r="Q349" s="7">
        <f>'13thR'!Q$18</f>
        <v>0</v>
      </c>
      <c r="R349" s="7">
        <f>'13thR'!R$18</f>
        <v>0</v>
      </c>
      <c r="S349" s="7">
        <f>'13thR'!S$18</f>
        <v>0</v>
      </c>
      <c r="T349" s="7">
        <f>'13thR'!T$18</f>
        <v>0</v>
      </c>
    </row>
    <row r="350" spans="2:20" ht="15.5" x14ac:dyDescent="0.35">
      <c r="B350" s="43" t="s">
        <v>31</v>
      </c>
      <c r="C350" s="7">
        <f>'14thR'!C$18</f>
        <v>0</v>
      </c>
      <c r="D350" s="7">
        <f>'14thR'!D$18</f>
        <v>0</v>
      </c>
      <c r="E350" s="7">
        <f>'14thR'!E$18</f>
        <v>0</v>
      </c>
      <c r="F350" s="7">
        <f>'14thR'!F$18</f>
        <v>0</v>
      </c>
      <c r="G350" s="7">
        <f>'14thR'!G$18</f>
        <v>0</v>
      </c>
      <c r="H350" s="7">
        <f>'14thR'!H$18</f>
        <v>0</v>
      </c>
      <c r="I350" s="7">
        <f>'14thR'!I$18</f>
        <v>0</v>
      </c>
      <c r="J350" s="7">
        <f>'14thR'!J$18</f>
        <v>0</v>
      </c>
      <c r="K350" s="7">
        <f>'14thR'!K$18</f>
        <v>0</v>
      </c>
      <c r="L350" s="7">
        <f>'14thR'!L$18</f>
        <v>0</v>
      </c>
      <c r="M350" s="7">
        <f>'14thR'!M$18</f>
        <v>0</v>
      </c>
      <c r="N350" s="7">
        <f>'14thR'!N$18</f>
        <v>0</v>
      </c>
      <c r="O350" s="7">
        <f>'14thR'!O$18</f>
        <v>0</v>
      </c>
      <c r="P350" s="7">
        <f>'14thR'!P$18</f>
        <v>0</v>
      </c>
      <c r="Q350" s="7">
        <f>'14thR'!Q$18</f>
        <v>0</v>
      </c>
      <c r="R350" s="7">
        <f>'14thR'!R$18</f>
        <v>0</v>
      </c>
      <c r="S350" s="7">
        <f>'14thR'!S$18</f>
        <v>0</v>
      </c>
      <c r="T350" s="7">
        <f>'14thR'!T$18</f>
        <v>0</v>
      </c>
    </row>
    <row r="351" spans="2:20" ht="15.5" x14ac:dyDescent="0.35">
      <c r="B351" s="43" t="s">
        <v>32</v>
      </c>
      <c r="C351" s="7">
        <f>'15thR'!C$18</f>
        <v>0</v>
      </c>
      <c r="D351" s="7">
        <f>'15thR'!D$18</f>
        <v>0</v>
      </c>
      <c r="E351" s="7">
        <f>'15thR'!E$18</f>
        <v>0</v>
      </c>
      <c r="F351" s="7">
        <f>'15thR'!F$18</f>
        <v>0</v>
      </c>
      <c r="G351" s="7">
        <f>'15thR'!G$18</f>
        <v>0</v>
      </c>
      <c r="H351" s="7">
        <f>'15thR'!H$18</f>
        <v>0</v>
      </c>
      <c r="I351" s="7">
        <f>'15thR'!I$18</f>
        <v>0</v>
      </c>
      <c r="J351" s="7">
        <f>'15thR'!J$18</f>
        <v>0</v>
      </c>
      <c r="K351" s="7">
        <f>'15thR'!K$18</f>
        <v>0</v>
      </c>
      <c r="L351" s="7">
        <f>'15thR'!L$18</f>
        <v>0</v>
      </c>
      <c r="M351" s="7">
        <f>'15thR'!M$18</f>
        <v>0</v>
      </c>
      <c r="N351" s="7">
        <f>'15thR'!N$18</f>
        <v>0</v>
      </c>
      <c r="O351" s="7">
        <f>'15thR'!O$18</f>
        <v>0</v>
      </c>
      <c r="P351" s="7">
        <f>'15thR'!P$18</f>
        <v>0</v>
      </c>
      <c r="Q351" s="7">
        <f>'15thR'!Q$18</f>
        <v>0</v>
      </c>
      <c r="R351" s="7">
        <f>'15thR'!R$18</f>
        <v>0</v>
      </c>
      <c r="S351" s="7">
        <f>'15thR'!S$18</f>
        <v>0</v>
      </c>
      <c r="T351" s="7">
        <f>'15thR'!T$18</f>
        <v>0</v>
      </c>
    </row>
    <row r="352" spans="2:20" ht="15.5" x14ac:dyDescent="0.35">
      <c r="B352" s="43" t="s">
        <v>33</v>
      </c>
      <c r="C352" s="7">
        <f>'16thR'!C$18</f>
        <v>0</v>
      </c>
      <c r="D352" s="7">
        <f>'16thR'!D$18</f>
        <v>0</v>
      </c>
      <c r="E352" s="7">
        <f>'16thR'!E$18</f>
        <v>0</v>
      </c>
      <c r="F352" s="7">
        <f>'16thR'!F$18</f>
        <v>0</v>
      </c>
      <c r="G352" s="7">
        <f>'16thR'!G$18</f>
        <v>0</v>
      </c>
      <c r="H352" s="7">
        <f>'16thR'!H$18</f>
        <v>0</v>
      </c>
      <c r="I352" s="7">
        <f>'16thR'!I$18</f>
        <v>0</v>
      </c>
      <c r="J352" s="7">
        <f>'16thR'!J$18</f>
        <v>0</v>
      </c>
      <c r="K352" s="7">
        <f>'16thR'!K$18</f>
        <v>0</v>
      </c>
      <c r="L352" s="7">
        <f>'16thR'!L$18</f>
        <v>0</v>
      </c>
      <c r="M352" s="7">
        <f>'16thR'!M$18</f>
        <v>0</v>
      </c>
      <c r="N352" s="7">
        <f>'16thR'!N$18</f>
        <v>0</v>
      </c>
      <c r="O352" s="7">
        <f>'16thR'!O$18</f>
        <v>0</v>
      </c>
      <c r="P352" s="7">
        <f>'16thR'!P$18</f>
        <v>0</v>
      </c>
      <c r="Q352" s="7">
        <f>'16thR'!Q$18</f>
        <v>0</v>
      </c>
      <c r="R352" s="7">
        <f>'16thR'!R$18</f>
        <v>0</v>
      </c>
      <c r="S352" s="7">
        <f>'16thR'!S$18</f>
        <v>0</v>
      </c>
      <c r="T352" s="7">
        <f>'16thR'!T$18</f>
        <v>0</v>
      </c>
    </row>
    <row r="353" spans="1:20" ht="15.5" x14ac:dyDescent="0.35">
      <c r="B353" s="43" t="s">
        <v>34</v>
      </c>
      <c r="C353" s="7">
        <f>'17thR'!C$18</f>
        <v>0</v>
      </c>
      <c r="D353" s="7">
        <f>'17thR'!D$18</f>
        <v>0</v>
      </c>
      <c r="E353" s="7">
        <f>'17thR'!E$18</f>
        <v>0</v>
      </c>
      <c r="F353" s="7">
        <f>'17thR'!F$18</f>
        <v>0</v>
      </c>
      <c r="G353" s="7">
        <f>'17thR'!G$18</f>
        <v>0</v>
      </c>
      <c r="H353" s="7">
        <f>'17thR'!H$18</f>
        <v>0</v>
      </c>
      <c r="I353" s="7">
        <f>'17thR'!I$18</f>
        <v>0</v>
      </c>
      <c r="J353" s="7">
        <f>'17thR'!J$18</f>
        <v>0</v>
      </c>
      <c r="K353" s="7">
        <f>'17thR'!K$18</f>
        <v>0</v>
      </c>
      <c r="L353" s="7">
        <f>'17thR'!L$18</f>
        <v>0</v>
      </c>
      <c r="M353" s="7">
        <f>'17thR'!M$18</f>
        <v>0</v>
      </c>
      <c r="N353" s="7">
        <f>'17thR'!N$18</f>
        <v>0</v>
      </c>
      <c r="O353" s="7">
        <f>'17thR'!O$18</f>
        <v>0</v>
      </c>
      <c r="P353" s="7">
        <f>'17thR'!P$18</f>
        <v>0</v>
      </c>
      <c r="Q353" s="7">
        <f>'17thR'!Q$18</f>
        <v>0</v>
      </c>
      <c r="R353" s="7">
        <f>'17thR'!R$18</f>
        <v>0</v>
      </c>
      <c r="S353" s="7">
        <f>'17thR'!S$18</f>
        <v>0</v>
      </c>
      <c r="T353" s="7">
        <f>'17thR'!T$18</f>
        <v>0</v>
      </c>
    </row>
    <row r="354" spans="1:20" ht="15.5" x14ac:dyDescent="0.35">
      <c r="B354" s="43" t="s">
        <v>35</v>
      </c>
      <c r="C354" s="7">
        <f>'18thR'!C$18</f>
        <v>0</v>
      </c>
      <c r="D354" s="7">
        <f>'18thR'!D$18</f>
        <v>0</v>
      </c>
      <c r="E354" s="7">
        <f>'18thR'!E$18</f>
        <v>0</v>
      </c>
      <c r="F354" s="7">
        <f>'18thR'!F$18</f>
        <v>0</v>
      </c>
      <c r="G354" s="7">
        <f>'18thR'!G$18</f>
        <v>0</v>
      </c>
      <c r="H354" s="7">
        <f>'18thR'!H$18</f>
        <v>0</v>
      </c>
      <c r="I354" s="7">
        <f>'18thR'!I$18</f>
        <v>0</v>
      </c>
      <c r="J354" s="7">
        <f>'18thR'!J$18</f>
        <v>0</v>
      </c>
      <c r="K354" s="7">
        <f>'18thR'!K$18</f>
        <v>0</v>
      </c>
      <c r="L354" s="7">
        <f>'18thR'!L$18</f>
        <v>0</v>
      </c>
      <c r="M354" s="7">
        <f>'18thR'!M$18</f>
        <v>0</v>
      </c>
      <c r="N354" s="7">
        <f>'18thR'!N$18</f>
        <v>0</v>
      </c>
      <c r="O354" s="7">
        <f>'18thR'!O$18</f>
        <v>0</v>
      </c>
      <c r="P354" s="7">
        <f>'18thR'!P$18</f>
        <v>0</v>
      </c>
      <c r="Q354" s="7">
        <f>'18thR'!Q$18</f>
        <v>0</v>
      </c>
      <c r="R354" s="7">
        <f>'18thR'!R$18</f>
        <v>0</v>
      </c>
      <c r="S354" s="7">
        <f>'18thR'!S$18</f>
        <v>0</v>
      </c>
      <c r="T354" s="7">
        <f>'18thR'!T$18</f>
        <v>0</v>
      </c>
    </row>
    <row r="355" spans="1:20" ht="15.5" x14ac:dyDescent="0.35">
      <c r="B355" s="43" t="s">
        <v>36</v>
      </c>
      <c r="C355" s="7">
        <f>'19thR'!C$18</f>
        <v>0</v>
      </c>
      <c r="D355" s="7">
        <f>'19thR'!D$18</f>
        <v>0</v>
      </c>
      <c r="E355" s="7">
        <f>'19thR'!E$18</f>
        <v>0</v>
      </c>
      <c r="F355" s="7">
        <f>'19thR'!F$18</f>
        <v>0</v>
      </c>
      <c r="G355" s="7">
        <f>'19thR'!G$18</f>
        <v>0</v>
      </c>
      <c r="H355" s="7">
        <f>'19thR'!H$18</f>
        <v>0</v>
      </c>
      <c r="I355" s="7">
        <f>'19thR'!I$18</f>
        <v>0</v>
      </c>
      <c r="J355" s="7">
        <f>'19thR'!J$18</f>
        <v>0</v>
      </c>
      <c r="K355" s="7">
        <f>'19thR'!K$18</f>
        <v>0</v>
      </c>
      <c r="L355" s="7">
        <f>'19thR'!L$18</f>
        <v>0</v>
      </c>
      <c r="M355" s="7">
        <f>'19thR'!M$18</f>
        <v>0</v>
      </c>
      <c r="N355" s="7">
        <f>'19thR'!N$18</f>
        <v>0</v>
      </c>
      <c r="O355" s="7">
        <f>'19thR'!O$18</f>
        <v>0</v>
      </c>
      <c r="P355" s="7">
        <f>'19thR'!P$18</f>
        <v>0</v>
      </c>
      <c r="Q355" s="7">
        <f>'19thR'!Q$18</f>
        <v>0</v>
      </c>
      <c r="R355" s="7">
        <f>'19thR'!R$18</f>
        <v>0</v>
      </c>
      <c r="S355" s="7">
        <f>'19thR'!S$18</f>
        <v>0</v>
      </c>
      <c r="T355" s="7">
        <f>'19thR'!T$18</f>
        <v>0</v>
      </c>
    </row>
    <row r="356" spans="1:20" ht="15.5" x14ac:dyDescent="0.35">
      <c r="B356" s="43" t="s">
        <v>37</v>
      </c>
      <c r="C356" s="7">
        <f>'20thR'!C$18</f>
        <v>0</v>
      </c>
      <c r="D356" s="7">
        <f>'20thR'!D$18</f>
        <v>0</v>
      </c>
      <c r="E356" s="7">
        <f>'20thR'!E$18</f>
        <v>0</v>
      </c>
      <c r="F356" s="7">
        <f>'20thR'!F$18</f>
        <v>0</v>
      </c>
      <c r="G356" s="7">
        <f>'20thR'!G$18</f>
        <v>0</v>
      </c>
      <c r="H356" s="7">
        <f>'20thR'!H$18</f>
        <v>0</v>
      </c>
      <c r="I356" s="7">
        <f>'20thR'!I$18</f>
        <v>0</v>
      </c>
      <c r="J356" s="7">
        <f>'20thR'!J$18</f>
        <v>0</v>
      </c>
      <c r="K356" s="7">
        <f>'20thR'!K$18</f>
        <v>0</v>
      </c>
      <c r="L356" s="7">
        <f>'20thR'!L$18</f>
        <v>0</v>
      </c>
      <c r="M356" s="7">
        <f>'20thR'!M$18</f>
        <v>0</v>
      </c>
      <c r="N356" s="7">
        <f>'20thR'!N$18</f>
        <v>0</v>
      </c>
      <c r="O356" s="7">
        <f>'20thR'!O$18</f>
        <v>0</v>
      </c>
      <c r="P356" s="7">
        <f>'20thR'!P$18</f>
        <v>0</v>
      </c>
      <c r="Q356" s="7">
        <f>'20thR'!Q$18</f>
        <v>0</v>
      </c>
      <c r="R356" s="7">
        <f>'20thR'!R$18</f>
        <v>0</v>
      </c>
      <c r="S356" s="7">
        <f>'20thR'!S$18</f>
        <v>0</v>
      </c>
      <c r="T356" s="7">
        <f>'20thR'!T$18</f>
        <v>0</v>
      </c>
    </row>
    <row r="357" spans="1:20" ht="15.5" x14ac:dyDescent="0.35">
      <c r="B357" s="43" t="s">
        <v>38</v>
      </c>
      <c r="C357" s="7">
        <f>'21thR'!C$18</f>
        <v>0</v>
      </c>
      <c r="D357" s="7">
        <f>'21thR'!D$18</f>
        <v>0</v>
      </c>
      <c r="E357" s="7">
        <f>'21thR'!E$18</f>
        <v>0</v>
      </c>
      <c r="F357" s="7">
        <f>'21thR'!F$18</f>
        <v>0</v>
      </c>
      <c r="G357" s="7">
        <f>'21thR'!G$18</f>
        <v>0</v>
      </c>
      <c r="H357" s="7">
        <f>'21thR'!H$18</f>
        <v>0</v>
      </c>
      <c r="I357" s="7">
        <f>'21thR'!I$18</f>
        <v>0</v>
      </c>
      <c r="J357" s="7">
        <f>'21thR'!J$18</f>
        <v>0</v>
      </c>
      <c r="K357" s="7">
        <f>'21thR'!K$18</f>
        <v>0</v>
      </c>
      <c r="L357" s="7">
        <f>'21thR'!L$18</f>
        <v>0</v>
      </c>
      <c r="M357" s="7">
        <f>'21thR'!M$18</f>
        <v>0</v>
      </c>
      <c r="N357" s="7">
        <f>'21thR'!N$18</f>
        <v>0</v>
      </c>
      <c r="O357" s="7">
        <f>'21thR'!O$18</f>
        <v>0</v>
      </c>
      <c r="P357" s="7">
        <f>'21thR'!P$18</f>
        <v>0</v>
      </c>
      <c r="Q357" s="7">
        <f>'21thR'!Q$18</f>
        <v>0</v>
      </c>
      <c r="R357" s="7">
        <f>'21thR'!R$18</f>
        <v>0</v>
      </c>
      <c r="S357" s="7">
        <f>'21thR'!S$18</f>
        <v>0</v>
      </c>
      <c r="T357" s="7">
        <f>'21thR'!T$18</f>
        <v>0</v>
      </c>
    </row>
    <row r="358" spans="1:20" ht="15.5" x14ac:dyDescent="0.35">
      <c r="B358" s="43" t="s">
        <v>39</v>
      </c>
      <c r="C358" s="7">
        <f>'22thR'!C$18</f>
        <v>0</v>
      </c>
      <c r="D358" s="7">
        <f>'22thR'!D$18</f>
        <v>0</v>
      </c>
      <c r="E358" s="7">
        <f>'22thR'!E$18</f>
        <v>0</v>
      </c>
      <c r="F358" s="7">
        <f>'22thR'!F$18</f>
        <v>0</v>
      </c>
      <c r="G358" s="7">
        <f>'22thR'!G$18</f>
        <v>0</v>
      </c>
      <c r="H358" s="7">
        <f>'22thR'!H$18</f>
        <v>0</v>
      </c>
      <c r="I358" s="7">
        <f>'22thR'!I$18</f>
        <v>0</v>
      </c>
      <c r="J358" s="7">
        <f>'22thR'!J$18</f>
        <v>0</v>
      </c>
      <c r="K358" s="7">
        <f>'22thR'!K$18</f>
        <v>0</v>
      </c>
      <c r="L358" s="7">
        <f>'22thR'!L$18</f>
        <v>0</v>
      </c>
      <c r="M358" s="7">
        <f>'22thR'!M$18</f>
        <v>0</v>
      </c>
      <c r="N358" s="7">
        <f>'22thR'!N$18</f>
        <v>0</v>
      </c>
      <c r="O358" s="7">
        <f>'22thR'!O$18</f>
        <v>0</v>
      </c>
      <c r="P358" s="7">
        <f>'22thR'!P$18</f>
        <v>0</v>
      </c>
      <c r="Q358" s="7">
        <f>'22thR'!Q$18</f>
        <v>0</v>
      </c>
      <c r="R358" s="7">
        <f>'22thR'!R$18</f>
        <v>0</v>
      </c>
      <c r="S358" s="7">
        <f>'22thR'!S$18</f>
        <v>0</v>
      </c>
      <c r="T358" s="7">
        <f>'22thR'!T$18</f>
        <v>0</v>
      </c>
    </row>
    <row r="359" spans="1:20" ht="15.5" x14ac:dyDescent="0.35">
      <c r="B359" s="43" t="s">
        <v>40</v>
      </c>
      <c r="C359" s="7">
        <f>'23thR'!C$18</f>
        <v>0</v>
      </c>
      <c r="D359" s="7">
        <f>'23thR'!D$18</f>
        <v>0</v>
      </c>
      <c r="E359" s="7">
        <f>'23thR'!E$18</f>
        <v>0</v>
      </c>
      <c r="F359" s="7">
        <f>'23thR'!F$18</f>
        <v>0</v>
      </c>
      <c r="G359" s="7">
        <f>'23thR'!G$18</f>
        <v>0</v>
      </c>
      <c r="H359" s="7">
        <f>'23thR'!H$18</f>
        <v>0</v>
      </c>
      <c r="I359" s="7">
        <f>'23thR'!I$18</f>
        <v>0</v>
      </c>
      <c r="J359" s="7">
        <f>'23thR'!J$18</f>
        <v>0</v>
      </c>
      <c r="K359" s="7">
        <f>'23thR'!K$18</f>
        <v>0</v>
      </c>
      <c r="L359" s="7">
        <f>'23thR'!L$18</f>
        <v>0</v>
      </c>
      <c r="M359" s="7">
        <f>'23thR'!M$18</f>
        <v>0</v>
      </c>
      <c r="N359" s="7">
        <f>'23thR'!N$18</f>
        <v>0</v>
      </c>
      <c r="O359" s="7">
        <f>'23thR'!O$18</f>
        <v>0</v>
      </c>
      <c r="P359" s="7">
        <f>'23thR'!P$18</f>
        <v>0</v>
      </c>
      <c r="Q359" s="7">
        <f>'23thR'!Q$18</f>
        <v>0</v>
      </c>
      <c r="R359" s="7">
        <f>'23thR'!R$18</f>
        <v>0</v>
      </c>
      <c r="S359" s="7">
        <f>'23thR'!S$18</f>
        <v>0</v>
      </c>
      <c r="T359" s="7">
        <f>'23thR'!T$18</f>
        <v>0</v>
      </c>
    </row>
    <row r="360" spans="1:20" ht="16" thickBot="1" x14ac:dyDescent="0.4">
      <c r="B360" s="48" t="s">
        <v>41</v>
      </c>
      <c r="C360" s="47">
        <f>'24thR'!C$18</f>
        <v>0</v>
      </c>
      <c r="D360" s="47">
        <f>'24thR'!D$18</f>
        <v>0</v>
      </c>
      <c r="E360" s="47">
        <f>'24thR'!E$18</f>
        <v>0</v>
      </c>
      <c r="F360" s="47">
        <f>'24thR'!F$18</f>
        <v>0</v>
      </c>
      <c r="G360" s="47">
        <f>'24thR'!G$18</f>
        <v>0</v>
      </c>
      <c r="H360" s="47">
        <f>'24thR'!H$18</f>
        <v>0</v>
      </c>
      <c r="I360" s="47">
        <f>'24thR'!I$18</f>
        <v>0</v>
      </c>
      <c r="J360" s="47">
        <f>'24thR'!J$18</f>
        <v>0</v>
      </c>
      <c r="K360" s="47">
        <f>'24thR'!K$18</f>
        <v>0</v>
      </c>
      <c r="L360" s="47">
        <f>'24thR'!L$18</f>
        <v>0</v>
      </c>
      <c r="M360" s="47">
        <f>'24thR'!M$18</f>
        <v>0</v>
      </c>
      <c r="N360" s="47">
        <f>'24thR'!N$18</f>
        <v>0</v>
      </c>
      <c r="O360" s="47">
        <f>'24thR'!O$18</f>
        <v>0</v>
      </c>
      <c r="P360" s="47">
        <f>'24thR'!P$18</f>
        <v>0</v>
      </c>
      <c r="Q360" s="47">
        <f>'24thR'!Q$18</f>
        <v>0</v>
      </c>
      <c r="R360" s="47">
        <f>'24thR'!R$18</f>
        <v>0</v>
      </c>
      <c r="S360" s="47">
        <f>'24thR'!S$18</f>
        <v>0</v>
      </c>
      <c r="T360" s="47">
        <f>'24thR'!T$18</f>
        <v>0</v>
      </c>
    </row>
    <row r="361" spans="1:20" ht="15.5" x14ac:dyDescent="0.35">
      <c r="B361" s="38" t="s">
        <v>17</v>
      </c>
      <c r="C361" s="45">
        <f>score!H$18</f>
        <v>4</v>
      </c>
      <c r="D361" s="45">
        <f>score!I$18</f>
        <v>3</v>
      </c>
      <c r="E361" s="45">
        <f>score!J$18</f>
        <v>3</v>
      </c>
      <c r="F361" s="45">
        <f>score!K$18</f>
        <v>4</v>
      </c>
      <c r="G361" s="45">
        <f>score!L$18</f>
        <v>4</v>
      </c>
      <c r="H361" s="45">
        <f>score!M$18</f>
        <v>4</v>
      </c>
      <c r="I361" s="45">
        <f>score!N$18</f>
        <v>3</v>
      </c>
      <c r="J361" s="45">
        <f>score!O$18</f>
        <v>4</v>
      </c>
      <c r="K361" s="45">
        <f>score!P$18</f>
        <v>3</v>
      </c>
      <c r="L361" s="45">
        <f>score!Q$18</f>
        <v>5</v>
      </c>
      <c r="M361" s="45">
        <f>score!R$18</f>
        <v>3</v>
      </c>
      <c r="N361" s="45">
        <f>score!S$18</f>
        <v>3</v>
      </c>
      <c r="O361" s="45">
        <f>score!T$18</f>
        <v>4</v>
      </c>
      <c r="P361" s="45">
        <f>score!U$18</f>
        <v>4</v>
      </c>
      <c r="Q361" s="45">
        <f>score!V$18</f>
        <v>4</v>
      </c>
      <c r="R361" s="45">
        <f>score!W$18</f>
        <v>3</v>
      </c>
      <c r="S361" s="45">
        <f>score!X$18</f>
        <v>4</v>
      </c>
      <c r="T361" s="45">
        <f>score!Y$18</f>
        <v>3</v>
      </c>
    </row>
    <row r="362" spans="1:20" ht="15.5" x14ac:dyDescent="0.35">
      <c r="B362" s="39" t="s">
        <v>6</v>
      </c>
      <c r="C362" s="42">
        <v>4</v>
      </c>
      <c r="D362" s="42">
        <v>3</v>
      </c>
      <c r="E362" s="42">
        <v>3</v>
      </c>
      <c r="F362" s="42">
        <v>4</v>
      </c>
      <c r="G362" s="42">
        <v>4</v>
      </c>
      <c r="H362" s="42">
        <v>4</v>
      </c>
      <c r="I362" s="42">
        <v>3</v>
      </c>
      <c r="J362" s="42">
        <v>8</v>
      </c>
      <c r="K362" s="42">
        <v>3</v>
      </c>
      <c r="L362" s="42">
        <v>4</v>
      </c>
      <c r="M362" s="42">
        <v>3</v>
      </c>
      <c r="N362" s="42">
        <v>3</v>
      </c>
      <c r="O362" s="42">
        <v>4</v>
      </c>
      <c r="P362" s="42">
        <v>4</v>
      </c>
      <c r="Q362" s="42">
        <v>4</v>
      </c>
      <c r="R362" s="42">
        <v>3</v>
      </c>
      <c r="S362" s="42">
        <v>4</v>
      </c>
      <c r="T362" s="42">
        <v>3</v>
      </c>
    </row>
    <row r="363" spans="1:20" x14ac:dyDescent="0.3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5" x14ac:dyDescent="0.35">
      <c r="C364" s="142" t="s">
        <v>5</v>
      </c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</row>
    <row r="365" spans="1:20" x14ac:dyDescent="0.35">
      <c r="A365" s="137">
        <v>13</v>
      </c>
      <c r="B365" s="138" t="str">
        <f>score!F19</f>
        <v>VITO ŠMIT</v>
      </c>
      <c r="C365" s="140">
        <v>1</v>
      </c>
      <c r="D365" s="140">
        <v>2</v>
      </c>
      <c r="E365" s="140">
        <v>3</v>
      </c>
      <c r="F365" s="140">
        <v>4</v>
      </c>
      <c r="G365" s="140">
        <v>5</v>
      </c>
      <c r="H365" s="140">
        <v>6</v>
      </c>
      <c r="I365" s="140">
        <v>7</v>
      </c>
      <c r="J365" s="140">
        <v>8</v>
      </c>
      <c r="K365" s="140">
        <v>9</v>
      </c>
      <c r="L365" s="140">
        <v>10</v>
      </c>
      <c r="M365" s="140">
        <v>11</v>
      </c>
      <c r="N365" s="140">
        <v>12</v>
      </c>
      <c r="O365" s="140">
        <v>13</v>
      </c>
      <c r="P365" s="140">
        <v>14</v>
      </c>
      <c r="Q365" s="140">
        <v>15</v>
      </c>
      <c r="R365" s="140">
        <v>16</v>
      </c>
      <c r="S365" s="140">
        <v>17</v>
      </c>
      <c r="T365" s="140">
        <v>18</v>
      </c>
    </row>
    <row r="366" spans="1:20" x14ac:dyDescent="0.35">
      <c r="A366" s="137"/>
      <c r="B366" s="141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</row>
    <row r="367" spans="1:20" ht="15.5" x14ac:dyDescent="0.35">
      <c r="B367" s="43" t="s">
        <v>7</v>
      </c>
      <c r="C367" s="7">
        <f>'1stR'!C$19</f>
        <v>0</v>
      </c>
      <c r="D367" s="7">
        <f>'1stR'!D$19</f>
        <v>0</v>
      </c>
      <c r="E367" s="7">
        <f>'1stR'!E$19</f>
        <v>0</v>
      </c>
      <c r="F367" s="7">
        <f>'1stR'!F$19</f>
        <v>0</v>
      </c>
      <c r="G367" s="7">
        <f>'1stR'!G$19</f>
        <v>0</v>
      </c>
      <c r="H367" s="7">
        <f>'1stR'!H$19</f>
        <v>0</v>
      </c>
      <c r="I367" s="7">
        <f>'1stR'!I$19</f>
        <v>0</v>
      </c>
      <c r="J367" s="7">
        <f>'1stR'!J$19</f>
        <v>0</v>
      </c>
      <c r="K367" s="7">
        <f>'1stR'!K$19</f>
        <v>0</v>
      </c>
      <c r="L367" s="7">
        <f>'1stR'!L$19</f>
        <v>0</v>
      </c>
      <c r="M367" s="7">
        <f>'1stR'!M$19</f>
        <v>0</v>
      </c>
      <c r="N367" s="7">
        <f>'1stR'!N$19</f>
        <v>0</v>
      </c>
      <c r="O367" s="7">
        <f>'1stR'!O$19</f>
        <v>0</v>
      </c>
      <c r="P367" s="7">
        <f>'1stR'!P$19</f>
        <v>0</v>
      </c>
      <c r="Q367" s="7">
        <f>'1stR'!Q$19</f>
        <v>0</v>
      </c>
      <c r="R367" s="7">
        <f>'1stR'!R$19</f>
        <v>0</v>
      </c>
      <c r="S367" s="7">
        <f>'1stR'!S$19</f>
        <v>0</v>
      </c>
      <c r="T367" s="7">
        <f>'1stR'!T$19</f>
        <v>0</v>
      </c>
    </row>
    <row r="368" spans="1:20" ht="15.5" x14ac:dyDescent="0.35">
      <c r="B368" s="43" t="s">
        <v>8</v>
      </c>
      <c r="C368" s="7">
        <f>'2ndR'!C$19</f>
        <v>5</v>
      </c>
      <c r="D368" s="7">
        <f>'2ndR'!D$19</f>
        <v>3</v>
      </c>
      <c r="E368" s="7">
        <f>'2ndR'!E$19</f>
        <v>4</v>
      </c>
      <c r="F368" s="7">
        <f>'2ndR'!F$19</f>
        <v>5</v>
      </c>
      <c r="G368" s="7">
        <f>'2ndR'!G$19</f>
        <v>5</v>
      </c>
      <c r="H368" s="7">
        <f>'2ndR'!H$19</f>
        <v>7</v>
      </c>
      <c r="I368" s="7">
        <f>'2ndR'!I$19</f>
        <v>4</v>
      </c>
      <c r="J368" s="7">
        <f>'2ndR'!J$19</f>
        <v>7</v>
      </c>
      <c r="K368" s="7">
        <f>'2ndR'!K$19</f>
        <v>3</v>
      </c>
      <c r="L368" s="7">
        <f>'2ndR'!L$19</f>
        <v>4</v>
      </c>
      <c r="M368" s="7">
        <f>'2ndR'!M$19</f>
        <v>3</v>
      </c>
      <c r="N368" s="7">
        <f>'2ndR'!N$19</f>
        <v>4</v>
      </c>
      <c r="O368" s="7">
        <f>'2ndR'!O$19</f>
        <v>4</v>
      </c>
      <c r="P368" s="7">
        <f>'2ndR'!P$19</f>
        <v>4</v>
      </c>
      <c r="Q368" s="7">
        <f>'2ndR'!Q$19</f>
        <v>8</v>
      </c>
      <c r="R368" s="7">
        <f>'2ndR'!R$19</f>
        <v>4</v>
      </c>
      <c r="S368" s="7">
        <f>'2ndR'!S$19</f>
        <v>8</v>
      </c>
      <c r="T368" s="7">
        <f>'2ndR'!T$19</f>
        <v>3</v>
      </c>
    </row>
    <row r="369" spans="2:20" ht="15.5" x14ac:dyDescent="0.35">
      <c r="B369" s="43" t="s">
        <v>9</v>
      </c>
      <c r="C369" s="7">
        <f>'3rdR'!C$19</f>
        <v>0</v>
      </c>
      <c r="D369" s="7">
        <f>'3rdR'!D$19</f>
        <v>0</v>
      </c>
      <c r="E369" s="7">
        <f>'3rdR'!E$19</f>
        <v>0</v>
      </c>
      <c r="F369" s="7">
        <f>'3rdR'!F$19</f>
        <v>0</v>
      </c>
      <c r="G369" s="7">
        <f>'3rdR'!G$19</f>
        <v>0</v>
      </c>
      <c r="H369" s="7">
        <f>'3rdR'!H$19</f>
        <v>0</v>
      </c>
      <c r="I369" s="7">
        <f>'3rdR'!I$19</f>
        <v>0</v>
      </c>
      <c r="J369" s="7">
        <f>'3rdR'!J$19</f>
        <v>0</v>
      </c>
      <c r="K369" s="7">
        <f>'3rdR'!K$19</f>
        <v>0</v>
      </c>
      <c r="L369" s="7">
        <f>'3rdR'!L$19</f>
        <v>0</v>
      </c>
      <c r="M369" s="7">
        <f>'3rdR'!M$19</f>
        <v>0</v>
      </c>
      <c r="N369" s="7">
        <f>'3rdR'!N$19</f>
        <v>0</v>
      </c>
      <c r="O369" s="7">
        <f>'3rdR'!O$19</f>
        <v>0</v>
      </c>
      <c r="P369" s="7">
        <f>'3rdR'!P$19</f>
        <v>0</v>
      </c>
      <c r="Q369" s="7">
        <f>'3rdR'!Q$19</f>
        <v>0</v>
      </c>
      <c r="R369" s="7">
        <f>'3rdR'!R$19</f>
        <v>0</v>
      </c>
      <c r="S369" s="7">
        <f>'3rdR'!S$19</f>
        <v>0</v>
      </c>
      <c r="T369" s="7">
        <f>'3rdR'!T$19</f>
        <v>0</v>
      </c>
    </row>
    <row r="370" spans="2:20" ht="15.5" x14ac:dyDescent="0.35">
      <c r="B370" s="43" t="s">
        <v>10</v>
      </c>
      <c r="C370" s="7">
        <f>'4thR'!C$19</f>
        <v>5</v>
      </c>
      <c r="D370" s="7">
        <f>'4thR'!D$19</f>
        <v>4</v>
      </c>
      <c r="E370" s="7">
        <f>'4thR'!E$19</f>
        <v>4</v>
      </c>
      <c r="F370" s="7">
        <f>'4thR'!F$19</f>
        <v>5</v>
      </c>
      <c r="G370" s="7">
        <f>'4thR'!G$19</f>
        <v>5</v>
      </c>
      <c r="H370" s="7">
        <f>'4thR'!H$19</f>
        <v>4</v>
      </c>
      <c r="I370" s="7">
        <f>'4thR'!I$19</f>
        <v>6</v>
      </c>
      <c r="J370" s="7">
        <f>'4thR'!J$19</f>
        <v>4</v>
      </c>
      <c r="K370" s="7">
        <f>'4thR'!K$19</f>
        <v>4</v>
      </c>
      <c r="L370" s="7">
        <f>'4thR'!L$19</f>
        <v>4</v>
      </c>
      <c r="M370" s="7">
        <f>'4thR'!M$19</f>
        <v>3</v>
      </c>
      <c r="N370" s="7">
        <f>'4thR'!N$19</f>
        <v>3</v>
      </c>
      <c r="O370" s="7">
        <f>'4thR'!O$19</f>
        <v>5</v>
      </c>
      <c r="P370" s="7">
        <f>'4thR'!P$19</f>
        <v>5</v>
      </c>
      <c r="Q370" s="7">
        <f>'4thR'!Q$19</f>
        <v>4</v>
      </c>
      <c r="R370" s="7">
        <f>'4thR'!R$19</f>
        <v>4</v>
      </c>
      <c r="S370" s="7">
        <f>'4thR'!S$19</f>
        <v>5</v>
      </c>
      <c r="T370" s="7">
        <f>'4thR'!T$19</f>
        <v>3</v>
      </c>
    </row>
    <row r="371" spans="2:20" ht="15.5" x14ac:dyDescent="0.35">
      <c r="B371" s="43" t="s">
        <v>11</v>
      </c>
      <c r="C371" s="7">
        <f>'5thR'!C$19</f>
        <v>5</v>
      </c>
      <c r="D371" s="7">
        <f>'5thR'!D$19</f>
        <v>5</v>
      </c>
      <c r="E371" s="7">
        <f>'5thR'!E$19</f>
        <v>5</v>
      </c>
      <c r="F371" s="7">
        <f>'5thR'!F$19</f>
        <v>4</v>
      </c>
      <c r="G371" s="7">
        <f>'5thR'!G$19</f>
        <v>6</v>
      </c>
      <c r="H371" s="7">
        <f>'5thR'!H$19</f>
        <v>3</v>
      </c>
      <c r="I371" s="7">
        <f>'5thR'!I$19</f>
        <v>4</v>
      </c>
      <c r="J371" s="7">
        <f>'5thR'!J$19</f>
        <v>4</v>
      </c>
      <c r="K371" s="7">
        <f>'5thR'!K$19</f>
        <v>3</v>
      </c>
      <c r="L371" s="7">
        <f>'5thR'!L$19</f>
        <v>5</v>
      </c>
      <c r="M371" s="7">
        <f>'5thR'!M$19</f>
        <v>3</v>
      </c>
      <c r="N371" s="7">
        <f>'5thR'!N$19</f>
        <v>4</v>
      </c>
      <c r="O371" s="7">
        <f>'5thR'!O$19</f>
        <v>6</v>
      </c>
      <c r="P371" s="7">
        <f>'5thR'!P$19</f>
        <v>6</v>
      </c>
      <c r="Q371" s="7">
        <f>'5thR'!Q$19</f>
        <v>7</v>
      </c>
      <c r="R371" s="7">
        <f>'5thR'!R$19</f>
        <v>5</v>
      </c>
      <c r="S371" s="7">
        <f>'5thR'!S$19</f>
        <v>4</v>
      </c>
      <c r="T371" s="7">
        <f>'5thR'!T$19</f>
        <v>4</v>
      </c>
    </row>
    <row r="372" spans="2:20" ht="15.5" x14ac:dyDescent="0.35">
      <c r="B372" s="43" t="s">
        <v>12</v>
      </c>
      <c r="C372" s="7">
        <f>'6thR'!C$19</f>
        <v>5</v>
      </c>
      <c r="D372" s="7">
        <f>'6thR'!D$19</f>
        <v>2</v>
      </c>
      <c r="E372" s="7">
        <f>'6thR'!E$19</f>
        <v>3</v>
      </c>
      <c r="F372" s="7">
        <f>'6thR'!F$19</f>
        <v>5</v>
      </c>
      <c r="G372" s="7">
        <f>'6thR'!G$19</f>
        <v>4</v>
      </c>
      <c r="H372" s="7">
        <f>'6thR'!H$19</f>
        <v>3</v>
      </c>
      <c r="I372" s="7">
        <f>'6thR'!I$19</f>
        <v>6</v>
      </c>
      <c r="J372" s="7">
        <f>'6thR'!J$19</f>
        <v>7</v>
      </c>
      <c r="K372" s="7">
        <f>'6thR'!K$19</f>
        <v>3</v>
      </c>
      <c r="L372" s="7">
        <f>'6thR'!L$19</f>
        <v>5</v>
      </c>
      <c r="M372" s="7">
        <f>'6thR'!M$19</f>
        <v>4</v>
      </c>
      <c r="N372" s="7">
        <f>'6thR'!N$19</f>
        <v>3</v>
      </c>
      <c r="O372" s="7">
        <f>'6thR'!O$19</f>
        <v>4</v>
      </c>
      <c r="P372" s="7">
        <f>'6thR'!P$19</f>
        <v>4</v>
      </c>
      <c r="Q372" s="7">
        <f>'6thR'!Q$19</f>
        <v>5</v>
      </c>
      <c r="R372" s="7">
        <f>'6thR'!R$19</f>
        <v>7</v>
      </c>
      <c r="S372" s="7">
        <f>'6thR'!S$19</f>
        <v>5</v>
      </c>
      <c r="T372" s="7">
        <f>'6thR'!T$19</f>
        <v>4</v>
      </c>
    </row>
    <row r="373" spans="2:20" ht="15.5" x14ac:dyDescent="0.35">
      <c r="B373" s="43" t="s">
        <v>13</v>
      </c>
      <c r="C373" s="7">
        <f>'7thR'!C$19</f>
        <v>4</v>
      </c>
      <c r="D373" s="7">
        <f>'7thR'!D$19</f>
        <v>5</v>
      </c>
      <c r="E373" s="7">
        <f>'7thR'!E$19</f>
        <v>4</v>
      </c>
      <c r="F373" s="7">
        <f>'7thR'!F$19</f>
        <v>5</v>
      </c>
      <c r="G373" s="7">
        <f>'7thR'!G$19</f>
        <v>4</v>
      </c>
      <c r="H373" s="7">
        <f>'7thR'!H$19</f>
        <v>4</v>
      </c>
      <c r="I373" s="7">
        <f>'7thR'!I$19</f>
        <v>3</v>
      </c>
      <c r="J373" s="7">
        <f>'7thR'!J$19</f>
        <v>5</v>
      </c>
      <c r="K373" s="7">
        <f>'7thR'!K$19</f>
        <v>3</v>
      </c>
      <c r="L373" s="7">
        <f>'7thR'!L$19</f>
        <v>6</v>
      </c>
      <c r="M373" s="7">
        <f>'7thR'!M$19</f>
        <v>3</v>
      </c>
      <c r="N373" s="7">
        <f>'7thR'!N$19</f>
        <v>6</v>
      </c>
      <c r="O373" s="7">
        <f>'7thR'!O$19</f>
        <v>4</v>
      </c>
      <c r="P373" s="7">
        <f>'7thR'!P$19</f>
        <v>4</v>
      </c>
      <c r="Q373" s="7">
        <f>'7thR'!Q$19</f>
        <v>5</v>
      </c>
      <c r="R373" s="7">
        <f>'7thR'!R$19</f>
        <v>4</v>
      </c>
      <c r="S373" s="7">
        <f>'7thR'!S$19</f>
        <v>9</v>
      </c>
      <c r="T373" s="7">
        <f>'7thR'!T$19</f>
        <v>4</v>
      </c>
    </row>
    <row r="374" spans="2:20" ht="15.5" x14ac:dyDescent="0.35">
      <c r="B374" s="43" t="s">
        <v>14</v>
      </c>
      <c r="C374" s="7">
        <f>'8thR'!C$19</f>
        <v>5</v>
      </c>
      <c r="D374" s="7">
        <f>'8thR'!D$19</f>
        <v>4</v>
      </c>
      <c r="E374" s="7">
        <f>'8thR'!E$19</f>
        <v>3</v>
      </c>
      <c r="F374" s="7">
        <f>'8thR'!F$19</f>
        <v>5</v>
      </c>
      <c r="G374" s="7">
        <f>'8thR'!G$19</f>
        <v>4</v>
      </c>
      <c r="H374" s="7">
        <f>'8thR'!H$19</f>
        <v>4</v>
      </c>
      <c r="I374" s="7">
        <f>'8thR'!I$19</f>
        <v>3</v>
      </c>
      <c r="J374" s="7">
        <f>'8thR'!J$19</f>
        <v>5</v>
      </c>
      <c r="K374" s="7">
        <f>'8thR'!K$19</f>
        <v>4</v>
      </c>
      <c r="L374" s="7">
        <f>'8thR'!L$19</f>
        <v>5</v>
      </c>
      <c r="M374" s="7">
        <f>'8thR'!M$19</f>
        <v>7</v>
      </c>
      <c r="N374" s="7">
        <f>'8thR'!N$19</f>
        <v>4</v>
      </c>
      <c r="O374" s="7">
        <f>'8thR'!O$19</f>
        <v>4</v>
      </c>
      <c r="P374" s="7">
        <f>'8thR'!P$19</f>
        <v>4</v>
      </c>
      <c r="Q374" s="7">
        <f>'8thR'!Q$19</f>
        <v>4</v>
      </c>
      <c r="R374" s="7">
        <f>'8thR'!R$19</f>
        <v>3</v>
      </c>
      <c r="S374" s="7">
        <f>'8thR'!S$19</f>
        <v>4</v>
      </c>
      <c r="T374" s="7">
        <f>'8thR'!T$19</f>
        <v>3</v>
      </c>
    </row>
    <row r="375" spans="2:20" ht="15.5" x14ac:dyDescent="0.35">
      <c r="B375" s="43" t="s">
        <v>26</v>
      </c>
      <c r="C375" s="7">
        <f>'9thR'!C$19</f>
        <v>6</v>
      </c>
      <c r="D375" s="7">
        <f>'9thR'!D$19</f>
        <v>3</v>
      </c>
      <c r="E375" s="7">
        <f>'9thR'!E$19</f>
        <v>3</v>
      </c>
      <c r="F375" s="7">
        <f>'9thR'!F$19</f>
        <v>4</v>
      </c>
      <c r="G375" s="7">
        <f>'9thR'!G$19</f>
        <v>7</v>
      </c>
      <c r="H375" s="7">
        <f>'9thR'!H$19</f>
        <v>5</v>
      </c>
      <c r="I375" s="7">
        <f>'9thR'!I$19</f>
        <v>4</v>
      </c>
      <c r="J375" s="7">
        <f>'9thR'!J$19</f>
        <v>4</v>
      </c>
      <c r="K375" s="7">
        <f>'9thR'!K$19</f>
        <v>3</v>
      </c>
      <c r="L375" s="7">
        <f>'9thR'!L$19</f>
        <v>5</v>
      </c>
      <c r="M375" s="7">
        <f>'9thR'!M$19</f>
        <v>4</v>
      </c>
      <c r="N375" s="7">
        <f>'9thR'!N$19</f>
        <v>3</v>
      </c>
      <c r="O375" s="7">
        <f>'9thR'!O$19</f>
        <v>5</v>
      </c>
      <c r="P375" s="7">
        <f>'9thR'!P$19</f>
        <v>5</v>
      </c>
      <c r="Q375" s="7">
        <f>'9thR'!Q$19</f>
        <v>5</v>
      </c>
      <c r="R375" s="7">
        <f>'9thR'!R$19</f>
        <v>4</v>
      </c>
      <c r="S375" s="7">
        <f>'9thR'!S$19</f>
        <v>5</v>
      </c>
      <c r="T375" s="7">
        <f>'9thR'!T$19</f>
        <v>2</v>
      </c>
    </row>
    <row r="376" spans="2:20" ht="15.5" x14ac:dyDescent="0.35">
      <c r="B376" s="43" t="s">
        <v>27</v>
      </c>
      <c r="C376" s="7">
        <f>'10thR'!C$19</f>
        <v>5</v>
      </c>
      <c r="D376" s="7">
        <f>'10thR'!D$19</f>
        <v>4</v>
      </c>
      <c r="E376" s="7">
        <f>'10thR'!E$19</f>
        <v>3</v>
      </c>
      <c r="F376" s="7">
        <f>'10thR'!F$19</f>
        <v>5</v>
      </c>
      <c r="G376" s="7">
        <f>'10thR'!G$19</f>
        <v>5</v>
      </c>
      <c r="H376" s="7">
        <f>'10thR'!H$19</f>
        <v>4</v>
      </c>
      <c r="I376" s="7">
        <f>'10thR'!I$19</f>
        <v>3</v>
      </c>
      <c r="J376" s="7">
        <f>'10thR'!J$19</f>
        <v>4</v>
      </c>
      <c r="K376" s="7">
        <f>'10thR'!K$19</f>
        <v>4</v>
      </c>
      <c r="L376" s="7">
        <f>'10thR'!L$19</f>
        <v>5</v>
      </c>
      <c r="M376" s="7">
        <f>'10thR'!M$19</f>
        <v>4</v>
      </c>
      <c r="N376" s="7">
        <f>'10thR'!N$19</f>
        <v>4</v>
      </c>
      <c r="O376" s="7">
        <f>'10thR'!O$19</f>
        <v>5</v>
      </c>
      <c r="P376" s="7">
        <f>'10thR'!P$19</f>
        <v>4</v>
      </c>
      <c r="Q376" s="7">
        <f>'10thR'!Q$19</f>
        <v>5</v>
      </c>
      <c r="R376" s="7">
        <f>'10thR'!R$19</f>
        <v>4</v>
      </c>
      <c r="S376" s="7">
        <f>'10thR'!S$19</f>
        <v>5</v>
      </c>
      <c r="T376" s="7">
        <f>'10thR'!T$19</f>
        <v>3</v>
      </c>
    </row>
    <row r="377" spans="2:20" ht="15.5" x14ac:dyDescent="0.35">
      <c r="B377" s="43" t="s">
        <v>28</v>
      </c>
      <c r="C377" s="7">
        <f>'11thR'!C$19</f>
        <v>6</v>
      </c>
      <c r="D377" s="7">
        <f>'11thR'!D$19</f>
        <v>4</v>
      </c>
      <c r="E377" s="7">
        <f>'11thR'!E$19</f>
        <v>5</v>
      </c>
      <c r="F377" s="7">
        <f>'11thR'!F$19</f>
        <v>5</v>
      </c>
      <c r="G377" s="7">
        <f>'11thR'!G$19</f>
        <v>5</v>
      </c>
      <c r="H377" s="7">
        <f>'11thR'!H$19</f>
        <v>5</v>
      </c>
      <c r="I377" s="7">
        <f>'11thR'!I$19</f>
        <v>6</v>
      </c>
      <c r="J377" s="7">
        <f>'11thR'!J$19</f>
        <v>5</v>
      </c>
      <c r="K377" s="7">
        <f>'11thR'!K$19</f>
        <v>3</v>
      </c>
      <c r="L377" s="7">
        <f>'11thR'!L$19</f>
        <v>5</v>
      </c>
      <c r="M377" s="7">
        <f>'11thR'!M$19</f>
        <v>4</v>
      </c>
      <c r="N377" s="7">
        <f>'11thR'!N$19</f>
        <v>4</v>
      </c>
      <c r="O377" s="7">
        <f>'11thR'!O$19</f>
        <v>6</v>
      </c>
      <c r="P377" s="7">
        <f>'11thR'!P$19</f>
        <v>6</v>
      </c>
      <c r="Q377" s="7">
        <f>'11thR'!Q$19</f>
        <v>7</v>
      </c>
      <c r="R377" s="7">
        <f>'11thR'!R$19</f>
        <v>4</v>
      </c>
      <c r="S377" s="7">
        <f>'11thR'!S$19</f>
        <v>5</v>
      </c>
      <c r="T377" s="7">
        <f>'11thR'!T$19</f>
        <v>4</v>
      </c>
    </row>
    <row r="378" spans="2:20" ht="15.5" x14ac:dyDescent="0.35">
      <c r="B378" s="43" t="s">
        <v>29</v>
      </c>
      <c r="C378" s="7">
        <f>'12thR'!C$19</f>
        <v>5</v>
      </c>
      <c r="D378" s="7">
        <f>'12thR'!D$19</f>
        <v>4</v>
      </c>
      <c r="E378" s="7">
        <f>'12thR'!E$19</f>
        <v>3</v>
      </c>
      <c r="F378" s="7">
        <f>'12thR'!F$19</f>
        <v>5</v>
      </c>
      <c r="G378" s="7">
        <f>'12thR'!G$19</f>
        <v>5</v>
      </c>
      <c r="H378" s="7">
        <f>'12thR'!H$19</f>
        <v>5</v>
      </c>
      <c r="I378" s="7">
        <f>'12thR'!I$19</f>
        <v>4</v>
      </c>
      <c r="J378" s="7">
        <f>'12thR'!J$19</f>
        <v>5</v>
      </c>
      <c r="K378" s="7">
        <f>'12thR'!K$19</f>
        <v>3</v>
      </c>
      <c r="L378" s="7">
        <f>'12thR'!L$19</f>
        <v>5</v>
      </c>
      <c r="M378" s="7">
        <f>'12thR'!M$19</f>
        <v>4</v>
      </c>
      <c r="N378" s="7">
        <f>'12thR'!N$19</f>
        <v>4</v>
      </c>
      <c r="O378" s="7">
        <f>'12thR'!O$19</f>
        <v>4</v>
      </c>
      <c r="P378" s="7">
        <f>'12thR'!P$19</f>
        <v>5</v>
      </c>
      <c r="Q378" s="7">
        <f>'12thR'!Q$19</f>
        <v>6</v>
      </c>
      <c r="R378" s="7">
        <f>'12thR'!R$19</f>
        <v>4</v>
      </c>
      <c r="S378" s="7">
        <f>'12thR'!S$19</f>
        <v>4</v>
      </c>
      <c r="T378" s="7">
        <f>'12thR'!T$19</f>
        <v>2</v>
      </c>
    </row>
    <row r="379" spans="2:20" ht="15.5" x14ac:dyDescent="0.35">
      <c r="B379" s="43" t="s">
        <v>30</v>
      </c>
      <c r="C379" s="7">
        <f>'13thR'!C$19</f>
        <v>4</v>
      </c>
      <c r="D379" s="7">
        <f>'13thR'!D$19</f>
        <v>6</v>
      </c>
      <c r="E379" s="7">
        <f>'13thR'!E$19</f>
        <v>4</v>
      </c>
      <c r="F379" s="7">
        <f>'13thR'!F$19</f>
        <v>6</v>
      </c>
      <c r="G379" s="7">
        <f>'13thR'!G$19</f>
        <v>5</v>
      </c>
      <c r="H379" s="7">
        <f>'13thR'!H$19</f>
        <v>5</v>
      </c>
      <c r="I379" s="7">
        <f>'13thR'!I$19</f>
        <v>3</v>
      </c>
      <c r="J379" s="7">
        <f>'13thR'!J$19</f>
        <v>5</v>
      </c>
      <c r="K379" s="7">
        <f>'13thR'!K$19</f>
        <v>4</v>
      </c>
      <c r="L379" s="7">
        <f>'13thR'!L$19</f>
        <v>5</v>
      </c>
      <c r="M379" s="7">
        <f>'13thR'!M$19</f>
        <v>3</v>
      </c>
      <c r="N379" s="7">
        <f>'13thR'!N$19</f>
        <v>4</v>
      </c>
      <c r="O379" s="7">
        <f>'13thR'!O$19</f>
        <v>5</v>
      </c>
      <c r="P379" s="7">
        <f>'13thR'!P$19</f>
        <v>6</v>
      </c>
      <c r="Q379" s="7">
        <f>'13thR'!Q$19</f>
        <v>5</v>
      </c>
      <c r="R379" s="7">
        <f>'13thR'!R$19</f>
        <v>5</v>
      </c>
      <c r="S379" s="7">
        <f>'13thR'!S$19</f>
        <v>9</v>
      </c>
      <c r="T379" s="7">
        <f>'13thR'!T$19</f>
        <v>3</v>
      </c>
    </row>
    <row r="380" spans="2:20" ht="15.5" x14ac:dyDescent="0.35">
      <c r="B380" s="43" t="s">
        <v>31</v>
      </c>
      <c r="C380" s="7">
        <f>'14thR'!C$19</f>
        <v>0</v>
      </c>
      <c r="D380" s="7">
        <f>'14thR'!D$19</f>
        <v>0</v>
      </c>
      <c r="E380" s="7">
        <f>'14thR'!E$19</f>
        <v>0</v>
      </c>
      <c r="F380" s="7">
        <f>'14thR'!F$19</f>
        <v>0</v>
      </c>
      <c r="G380" s="7">
        <f>'14thR'!G$19</f>
        <v>0</v>
      </c>
      <c r="H380" s="7">
        <f>'14thR'!H$19</f>
        <v>0</v>
      </c>
      <c r="I380" s="7">
        <f>'14thR'!I$19</f>
        <v>0</v>
      </c>
      <c r="J380" s="7">
        <f>'14thR'!J$19</f>
        <v>0</v>
      </c>
      <c r="K380" s="7">
        <f>'14thR'!K$19</f>
        <v>0</v>
      </c>
      <c r="L380" s="7">
        <f>'14thR'!L$19</f>
        <v>0</v>
      </c>
      <c r="M380" s="7">
        <f>'14thR'!M$19</f>
        <v>0</v>
      </c>
      <c r="N380" s="7">
        <f>'14thR'!N$19</f>
        <v>0</v>
      </c>
      <c r="O380" s="7">
        <f>'14thR'!O$19</f>
        <v>0</v>
      </c>
      <c r="P380" s="7">
        <f>'14thR'!P$19</f>
        <v>0</v>
      </c>
      <c r="Q380" s="7">
        <f>'14thR'!Q$19</f>
        <v>0</v>
      </c>
      <c r="R380" s="7">
        <f>'14thR'!R$19</f>
        <v>0</v>
      </c>
      <c r="S380" s="7">
        <f>'14thR'!S$19</f>
        <v>0</v>
      </c>
      <c r="T380" s="7">
        <f>'14thR'!T$19</f>
        <v>0</v>
      </c>
    </row>
    <row r="381" spans="2:20" ht="15.5" x14ac:dyDescent="0.35">
      <c r="B381" s="43" t="s">
        <v>32</v>
      </c>
      <c r="C381" s="7">
        <f>'15thR'!C$19</f>
        <v>0</v>
      </c>
      <c r="D381" s="7">
        <f>'15thR'!D$19</f>
        <v>0</v>
      </c>
      <c r="E381" s="7">
        <f>'15thR'!E$19</f>
        <v>0</v>
      </c>
      <c r="F381" s="7">
        <f>'15thR'!F$19</f>
        <v>0</v>
      </c>
      <c r="G381" s="7">
        <f>'15thR'!G$19</f>
        <v>0</v>
      </c>
      <c r="H381" s="7">
        <f>'15thR'!H$19</f>
        <v>0</v>
      </c>
      <c r="I381" s="7">
        <f>'15thR'!I$19</f>
        <v>0</v>
      </c>
      <c r="J381" s="7">
        <f>'15thR'!J$19</f>
        <v>0</v>
      </c>
      <c r="K381" s="7">
        <f>'15thR'!K$19</f>
        <v>0</v>
      </c>
      <c r="L381" s="7">
        <f>'15thR'!L$19</f>
        <v>0</v>
      </c>
      <c r="M381" s="7">
        <f>'15thR'!M$19</f>
        <v>0</v>
      </c>
      <c r="N381" s="7">
        <f>'15thR'!N$19</f>
        <v>0</v>
      </c>
      <c r="O381" s="7">
        <f>'15thR'!O$19</f>
        <v>0</v>
      </c>
      <c r="P381" s="7">
        <f>'15thR'!P$19</f>
        <v>0</v>
      </c>
      <c r="Q381" s="7">
        <f>'15thR'!Q$19</f>
        <v>0</v>
      </c>
      <c r="R381" s="7">
        <f>'15thR'!R$19</f>
        <v>0</v>
      </c>
      <c r="S381" s="7">
        <f>'15thR'!S$19</f>
        <v>0</v>
      </c>
      <c r="T381" s="7">
        <f>'15thR'!T$19</f>
        <v>0</v>
      </c>
    </row>
    <row r="382" spans="2:20" ht="15.5" x14ac:dyDescent="0.35">
      <c r="B382" s="43" t="s">
        <v>33</v>
      </c>
      <c r="C382" s="7">
        <f>'16thR'!C$19</f>
        <v>0</v>
      </c>
      <c r="D382" s="7">
        <f>'16thR'!D$19</f>
        <v>0</v>
      </c>
      <c r="E382" s="7">
        <f>'16thR'!E$19</f>
        <v>0</v>
      </c>
      <c r="F382" s="7">
        <f>'16thR'!F$19</f>
        <v>0</v>
      </c>
      <c r="G382" s="7">
        <f>'16thR'!G$19</f>
        <v>0</v>
      </c>
      <c r="H382" s="7">
        <f>'16thR'!H$19</f>
        <v>0</v>
      </c>
      <c r="I382" s="7">
        <f>'16thR'!I$19</f>
        <v>0</v>
      </c>
      <c r="J382" s="7">
        <f>'16thR'!J$19</f>
        <v>0</v>
      </c>
      <c r="K382" s="7">
        <f>'16thR'!K$19</f>
        <v>0</v>
      </c>
      <c r="L382" s="7">
        <f>'16thR'!L$19</f>
        <v>0</v>
      </c>
      <c r="M382" s="7">
        <f>'16thR'!M$19</f>
        <v>0</v>
      </c>
      <c r="N382" s="7">
        <f>'16thR'!N$19</f>
        <v>0</v>
      </c>
      <c r="O382" s="7">
        <f>'16thR'!O$19</f>
        <v>0</v>
      </c>
      <c r="P382" s="7">
        <f>'16thR'!P$19</f>
        <v>0</v>
      </c>
      <c r="Q382" s="7">
        <f>'16thR'!Q$19</f>
        <v>0</v>
      </c>
      <c r="R382" s="7">
        <f>'16thR'!R$19</f>
        <v>0</v>
      </c>
      <c r="S382" s="7">
        <f>'16thR'!S$19</f>
        <v>0</v>
      </c>
      <c r="T382" s="7">
        <f>'16thR'!T$19</f>
        <v>0</v>
      </c>
    </row>
    <row r="383" spans="2:20" ht="15.5" x14ac:dyDescent="0.35">
      <c r="B383" s="43" t="s">
        <v>34</v>
      </c>
      <c r="C383" s="7">
        <f>'17thR'!C$19</f>
        <v>0</v>
      </c>
      <c r="D383" s="7">
        <f>'17thR'!D$19</f>
        <v>0</v>
      </c>
      <c r="E383" s="7">
        <f>'17thR'!E$19</f>
        <v>0</v>
      </c>
      <c r="F383" s="7">
        <f>'17thR'!F$19</f>
        <v>0</v>
      </c>
      <c r="G383" s="7">
        <f>'17thR'!G$19</f>
        <v>0</v>
      </c>
      <c r="H383" s="7">
        <f>'17thR'!H$19</f>
        <v>0</v>
      </c>
      <c r="I383" s="7">
        <f>'17thR'!I$19</f>
        <v>0</v>
      </c>
      <c r="J383" s="7">
        <f>'17thR'!J$19</f>
        <v>0</v>
      </c>
      <c r="K383" s="7">
        <f>'17thR'!K$19</f>
        <v>0</v>
      </c>
      <c r="L383" s="7">
        <f>'17thR'!L$19</f>
        <v>0</v>
      </c>
      <c r="M383" s="7">
        <f>'17thR'!M$19</f>
        <v>0</v>
      </c>
      <c r="N383" s="7">
        <f>'17thR'!N$19</f>
        <v>0</v>
      </c>
      <c r="O383" s="7">
        <f>'17thR'!O$19</f>
        <v>0</v>
      </c>
      <c r="P383" s="7">
        <f>'17thR'!P$19</f>
        <v>0</v>
      </c>
      <c r="Q383" s="7">
        <f>'17thR'!Q$19</f>
        <v>0</v>
      </c>
      <c r="R383" s="7">
        <f>'17thR'!R$19</f>
        <v>0</v>
      </c>
      <c r="S383" s="7">
        <f>'17thR'!S$19</f>
        <v>0</v>
      </c>
      <c r="T383" s="7">
        <f>'17thR'!T$19</f>
        <v>0</v>
      </c>
    </row>
    <row r="384" spans="2:20" ht="15.5" x14ac:dyDescent="0.35">
      <c r="B384" s="43" t="s">
        <v>35</v>
      </c>
      <c r="C384" s="7">
        <f>'18thR'!C$19</f>
        <v>0</v>
      </c>
      <c r="D384" s="7">
        <f>'18thR'!D$19</f>
        <v>0</v>
      </c>
      <c r="E384" s="7">
        <f>'18thR'!E$19</f>
        <v>0</v>
      </c>
      <c r="F384" s="7">
        <f>'18thR'!F$19</f>
        <v>0</v>
      </c>
      <c r="G384" s="7">
        <f>'18thR'!G$19</f>
        <v>0</v>
      </c>
      <c r="H384" s="7">
        <f>'18thR'!H$19</f>
        <v>0</v>
      </c>
      <c r="I384" s="7">
        <f>'18thR'!I$19</f>
        <v>0</v>
      </c>
      <c r="J384" s="7">
        <f>'18thR'!J$19</f>
        <v>0</v>
      </c>
      <c r="K384" s="7">
        <f>'18thR'!K$19</f>
        <v>0</v>
      </c>
      <c r="L384" s="7">
        <f>'18thR'!L$19</f>
        <v>0</v>
      </c>
      <c r="M384" s="7">
        <f>'18thR'!M$19</f>
        <v>0</v>
      </c>
      <c r="N384" s="7">
        <f>'18thR'!N$19</f>
        <v>0</v>
      </c>
      <c r="O384" s="7">
        <f>'18thR'!O$19</f>
        <v>0</v>
      </c>
      <c r="P384" s="7">
        <f>'18thR'!P$19</f>
        <v>0</v>
      </c>
      <c r="Q384" s="7">
        <f>'18thR'!Q$19</f>
        <v>0</v>
      </c>
      <c r="R384" s="7">
        <f>'18thR'!R$19</f>
        <v>0</v>
      </c>
      <c r="S384" s="7">
        <f>'18thR'!S$19</f>
        <v>0</v>
      </c>
      <c r="T384" s="7">
        <f>'18thR'!T$19</f>
        <v>0</v>
      </c>
    </row>
    <row r="385" spans="1:20" ht="15.5" x14ac:dyDescent="0.35">
      <c r="B385" s="43" t="s">
        <v>36</v>
      </c>
      <c r="C385" s="7">
        <f>'19thR'!C$19</f>
        <v>4</v>
      </c>
      <c r="D385" s="7">
        <f>'19thR'!D$19</f>
        <v>3</v>
      </c>
      <c r="E385" s="7">
        <f>'19thR'!E$19</f>
        <v>5</v>
      </c>
      <c r="F385" s="7">
        <f>'19thR'!F$19</f>
        <v>5</v>
      </c>
      <c r="G385" s="7">
        <f>'19thR'!G$19</f>
        <v>4</v>
      </c>
      <c r="H385" s="7">
        <f>'19thR'!H$19</f>
        <v>3</v>
      </c>
      <c r="I385" s="7">
        <f>'19thR'!I$19</f>
        <v>4</v>
      </c>
      <c r="J385" s="7">
        <f>'19thR'!J$19</f>
        <v>5</v>
      </c>
      <c r="K385" s="7">
        <f>'19thR'!K$19</f>
        <v>4</v>
      </c>
      <c r="L385" s="7">
        <f>'19thR'!L$19</f>
        <v>4</v>
      </c>
      <c r="M385" s="7">
        <f>'19thR'!M$19</f>
        <v>4</v>
      </c>
      <c r="N385" s="7">
        <f>'19thR'!N$19</f>
        <v>4</v>
      </c>
      <c r="O385" s="7">
        <f>'19thR'!O$19</f>
        <v>3</v>
      </c>
      <c r="P385" s="7">
        <f>'19thR'!P$19</f>
        <v>5</v>
      </c>
      <c r="Q385" s="7">
        <f>'19thR'!Q$19</f>
        <v>4</v>
      </c>
      <c r="R385" s="7">
        <f>'19thR'!R$19</f>
        <v>6</v>
      </c>
      <c r="S385" s="7">
        <f>'19thR'!S$19</f>
        <v>4</v>
      </c>
      <c r="T385" s="7">
        <f>'19thR'!T$19</f>
        <v>4</v>
      </c>
    </row>
    <row r="386" spans="1:20" ht="15.5" x14ac:dyDescent="0.35">
      <c r="B386" s="43" t="s">
        <v>37</v>
      </c>
      <c r="C386" s="7">
        <f>'20thR'!C$19</f>
        <v>0</v>
      </c>
      <c r="D386" s="7">
        <f>'20thR'!D$19</f>
        <v>0</v>
      </c>
      <c r="E386" s="7">
        <f>'20thR'!E$19</f>
        <v>0</v>
      </c>
      <c r="F386" s="7">
        <f>'20thR'!F$19</f>
        <v>0</v>
      </c>
      <c r="G386" s="7">
        <f>'20thR'!G$19</f>
        <v>0</v>
      </c>
      <c r="H386" s="7">
        <f>'20thR'!H$19</f>
        <v>0</v>
      </c>
      <c r="I386" s="7">
        <f>'20thR'!I$19</f>
        <v>0</v>
      </c>
      <c r="J386" s="7">
        <f>'20thR'!J$19</f>
        <v>0</v>
      </c>
      <c r="K386" s="7">
        <f>'20thR'!K$19</f>
        <v>0</v>
      </c>
      <c r="L386" s="7">
        <f>'20thR'!L$19</f>
        <v>0</v>
      </c>
      <c r="M386" s="7">
        <f>'20thR'!M$19</f>
        <v>0</v>
      </c>
      <c r="N386" s="7">
        <f>'20thR'!N$19</f>
        <v>0</v>
      </c>
      <c r="O386" s="7">
        <f>'20thR'!O$19</f>
        <v>0</v>
      </c>
      <c r="P386" s="7">
        <f>'20thR'!P$19</f>
        <v>0</v>
      </c>
      <c r="Q386" s="7">
        <f>'20thR'!Q$19</f>
        <v>0</v>
      </c>
      <c r="R386" s="7">
        <f>'20thR'!R$19</f>
        <v>0</v>
      </c>
      <c r="S386" s="7">
        <f>'20thR'!S$19</f>
        <v>0</v>
      </c>
      <c r="T386" s="7">
        <f>'20thR'!T$19</f>
        <v>0</v>
      </c>
    </row>
    <row r="387" spans="1:20" ht="15.5" x14ac:dyDescent="0.35">
      <c r="B387" s="43" t="s">
        <v>38</v>
      </c>
      <c r="C387" s="7">
        <f>'21thR'!C$19</f>
        <v>0</v>
      </c>
      <c r="D387" s="7">
        <f>'21thR'!D$19</f>
        <v>0</v>
      </c>
      <c r="E387" s="7">
        <f>'21thR'!E$19</f>
        <v>0</v>
      </c>
      <c r="F387" s="7">
        <f>'21thR'!F$19</f>
        <v>0</v>
      </c>
      <c r="G387" s="7">
        <f>'21thR'!G$19</f>
        <v>0</v>
      </c>
      <c r="H387" s="7">
        <f>'21thR'!H$19</f>
        <v>0</v>
      </c>
      <c r="I387" s="7">
        <f>'21thR'!I$19</f>
        <v>0</v>
      </c>
      <c r="J387" s="7">
        <f>'21thR'!J$19</f>
        <v>0</v>
      </c>
      <c r="K387" s="7">
        <f>'21thR'!K$19</f>
        <v>0</v>
      </c>
      <c r="L387" s="7">
        <f>'21thR'!L$19</f>
        <v>0</v>
      </c>
      <c r="M387" s="7">
        <f>'21thR'!M$19</f>
        <v>0</v>
      </c>
      <c r="N387" s="7">
        <f>'21thR'!N$19</f>
        <v>0</v>
      </c>
      <c r="O387" s="7">
        <f>'21thR'!O$19</f>
        <v>0</v>
      </c>
      <c r="P387" s="7">
        <f>'21thR'!P$19</f>
        <v>0</v>
      </c>
      <c r="Q387" s="7">
        <f>'21thR'!Q$19</f>
        <v>0</v>
      </c>
      <c r="R387" s="7">
        <f>'21thR'!R$19</f>
        <v>0</v>
      </c>
      <c r="S387" s="7">
        <f>'21thR'!S$19</f>
        <v>0</v>
      </c>
      <c r="T387" s="7">
        <f>'21thR'!T$19</f>
        <v>0</v>
      </c>
    </row>
    <row r="388" spans="1:20" ht="15.5" x14ac:dyDescent="0.35">
      <c r="B388" s="43" t="s">
        <v>39</v>
      </c>
      <c r="C388" s="7">
        <f>'22thR'!C$19</f>
        <v>0</v>
      </c>
      <c r="D388" s="7">
        <f>'22thR'!D$19</f>
        <v>0</v>
      </c>
      <c r="E388" s="7">
        <f>'22thR'!E$19</f>
        <v>0</v>
      </c>
      <c r="F388" s="7">
        <f>'22thR'!F$19</f>
        <v>0</v>
      </c>
      <c r="G388" s="7">
        <f>'22thR'!G$19</f>
        <v>0</v>
      </c>
      <c r="H388" s="7">
        <f>'22thR'!H$19</f>
        <v>0</v>
      </c>
      <c r="I388" s="7">
        <f>'22thR'!I$19</f>
        <v>0</v>
      </c>
      <c r="J388" s="7">
        <f>'22thR'!J$19</f>
        <v>0</v>
      </c>
      <c r="K388" s="7">
        <f>'22thR'!K$19</f>
        <v>0</v>
      </c>
      <c r="L388" s="7">
        <f>'22thR'!L$19</f>
        <v>0</v>
      </c>
      <c r="M388" s="7">
        <f>'22thR'!M$19</f>
        <v>0</v>
      </c>
      <c r="N388" s="7">
        <f>'22thR'!N$19</f>
        <v>0</v>
      </c>
      <c r="O388" s="7">
        <f>'22thR'!O$19</f>
        <v>0</v>
      </c>
      <c r="P388" s="7">
        <f>'22thR'!P$19</f>
        <v>0</v>
      </c>
      <c r="Q388" s="7">
        <f>'22thR'!Q$19</f>
        <v>0</v>
      </c>
      <c r="R388" s="7">
        <f>'22thR'!R$19</f>
        <v>0</v>
      </c>
      <c r="S388" s="7">
        <f>'22thR'!S$19</f>
        <v>0</v>
      </c>
      <c r="T388" s="7">
        <f>'22thR'!T$19</f>
        <v>0</v>
      </c>
    </row>
    <row r="389" spans="1:20" ht="15.5" x14ac:dyDescent="0.35">
      <c r="B389" s="43" t="s">
        <v>40</v>
      </c>
      <c r="C389" s="7">
        <f>'23thR'!C$19</f>
        <v>0</v>
      </c>
      <c r="D389" s="7">
        <f>'23thR'!D$19</f>
        <v>0</v>
      </c>
      <c r="E389" s="7">
        <f>'23thR'!E$19</f>
        <v>0</v>
      </c>
      <c r="F389" s="7">
        <f>'23thR'!F$19</f>
        <v>0</v>
      </c>
      <c r="G389" s="7">
        <f>'23thR'!G$19</f>
        <v>0</v>
      </c>
      <c r="H389" s="7">
        <f>'23thR'!H$19</f>
        <v>0</v>
      </c>
      <c r="I389" s="7">
        <f>'23thR'!I$19</f>
        <v>0</v>
      </c>
      <c r="J389" s="7">
        <f>'23thR'!J$19</f>
        <v>0</v>
      </c>
      <c r="K389" s="7">
        <f>'23thR'!K$19</f>
        <v>0</v>
      </c>
      <c r="L389" s="7">
        <f>'23thR'!L$19</f>
        <v>0</v>
      </c>
      <c r="M389" s="7">
        <f>'23thR'!M$19</f>
        <v>0</v>
      </c>
      <c r="N389" s="7">
        <f>'23thR'!N$19</f>
        <v>0</v>
      </c>
      <c r="O389" s="7">
        <f>'23thR'!O$19</f>
        <v>0</v>
      </c>
      <c r="P389" s="7">
        <f>'23thR'!P$19</f>
        <v>0</v>
      </c>
      <c r="Q389" s="7">
        <f>'23thR'!Q$19</f>
        <v>0</v>
      </c>
      <c r="R389" s="7">
        <f>'23thR'!R$19</f>
        <v>0</v>
      </c>
      <c r="S389" s="7">
        <f>'23thR'!S$19</f>
        <v>0</v>
      </c>
      <c r="T389" s="7">
        <f>'23thR'!T$19</f>
        <v>0</v>
      </c>
    </row>
    <row r="390" spans="1:20" ht="16" thickBot="1" x14ac:dyDescent="0.4">
      <c r="B390" s="48" t="s">
        <v>41</v>
      </c>
      <c r="C390" s="47">
        <f>'24thR'!C$19</f>
        <v>0</v>
      </c>
      <c r="D390" s="47">
        <f>'24thR'!D$19</f>
        <v>0</v>
      </c>
      <c r="E390" s="47">
        <f>'24thR'!E$19</f>
        <v>0</v>
      </c>
      <c r="F390" s="47">
        <f>'24thR'!F$19</f>
        <v>0</v>
      </c>
      <c r="G390" s="47">
        <f>'24thR'!G$19</f>
        <v>0</v>
      </c>
      <c r="H390" s="47">
        <f>'24thR'!H$19</f>
        <v>0</v>
      </c>
      <c r="I390" s="47">
        <f>'24thR'!I$19</f>
        <v>0</v>
      </c>
      <c r="J390" s="47">
        <f>'24thR'!J$19</f>
        <v>0</v>
      </c>
      <c r="K390" s="47">
        <f>'24thR'!K$19</f>
        <v>0</v>
      </c>
      <c r="L390" s="47">
        <f>'24thR'!L$19</f>
        <v>0</v>
      </c>
      <c r="M390" s="47">
        <f>'24thR'!M$19</f>
        <v>0</v>
      </c>
      <c r="N390" s="47">
        <f>'24thR'!N$19</f>
        <v>0</v>
      </c>
      <c r="O390" s="47">
        <f>'24thR'!O$19</f>
        <v>0</v>
      </c>
      <c r="P390" s="47">
        <f>'24thR'!P$19</f>
        <v>0</v>
      </c>
      <c r="Q390" s="47">
        <f>'24thR'!Q$19</f>
        <v>0</v>
      </c>
      <c r="R390" s="47">
        <f>'24thR'!R$19</f>
        <v>0</v>
      </c>
      <c r="S390" s="47">
        <f>'24thR'!S$19</f>
        <v>0</v>
      </c>
      <c r="T390" s="47">
        <f>'24thR'!T$19</f>
        <v>0</v>
      </c>
    </row>
    <row r="391" spans="1:20" ht="15.5" x14ac:dyDescent="0.35">
      <c r="B391" s="38" t="s">
        <v>17</v>
      </c>
      <c r="C391" s="45">
        <f>score!H$19</f>
        <v>4</v>
      </c>
      <c r="D391" s="45">
        <f>score!I$19</f>
        <v>2</v>
      </c>
      <c r="E391" s="45">
        <f>score!J$19</f>
        <v>3</v>
      </c>
      <c r="F391" s="45">
        <f>score!K$19</f>
        <v>4</v>
      </c>
      <c r="G391" s="45">
        <f>score!L$19</f>
        <v>4</v>
      </c>
      <c r="H391" s="45">
        <f>score!M$19</f>
        <v>3</v>
      </c>
      <c r="I391" s="45">
        <f>score!N$19</f>
        <v>3</v>
      </c>
      <c r="J391" s="45">
        <f>score!O$19</f>
        <v>4</v>
      </c>
      <c r="K391" s="45">
        <f>score!P$19</f>
        <v>3</v>
      </c>
      <c r="L391" s="45">
        <f>score!Q$19</f>
        <v>4</v>
      </c>
      <c r="M391" s="45">
        <f>score!R$19</f>
        <v>3</v>
      </c>
      <c r="N391" s="45">
        <f>score!S$19</f>
        <v>3</v>
      </c>
      <c r="O391" s="45">
        <f>score!T$19</f>
        <v>3</v>
      </c>
      <c r="P391" s="45">
        <f>score!U$19</f>
        <v>4</v>
      </c>
      <c r="Q391" s="45">
        <f>score!V$19</f>
        <v>4</v>
      </c>
      <c r="R391" s="45">
        <f>score!W$19</f>
        <v>3</v>
      </c>
      <c r="S391" s="45">
        <f>score!X$19</f>
        <v>4</v>
      </c>
      <c r="T391" s="45">
        <f>score!Y$19</f>
        <v>2</v>
      </c>
    </row>
    <row r="392" spans="1:20" ht="15.5" x14ac:dyDescent="0.35">
      <c r="B392" s="39" t="s">
        <v>6</v>
      </c>
      <c r="C392" s="42">
        <v>4</v>
      </c>
      <c r="D392" s="42">
        <v>3</v>
      </c>
      <c r="E392" s="42">
        <v>3</v>
      </c>
      <c r="F392" s="42">
        <v>4</v>
      </c>
      <c r="G392" s="42">
        <v>4</v>
      </c>
      <c r="H392" s="42">
        <v>4</v>
      </c>
      <c r="I392" s="42">
        <v>3</v>
      </c>
      <c r="J392" s="42">
        <v>8</v>
      </c>
      <c r="K392" s="42">
        <v>3</v>
      </c>
      <c r="L392" s="42">
        <v>4</v>
      </c>
      <c r="M392" s="42">
        <v>3</v>
      </c>
      <c r="N392" s="42">
        <v>3</v>
      </c>
      <c r="O392" s="42">
        <v>4</v>
      </c>
      <c r="P392" s="42">
        <v>4</v>
      </c>
      <c r="Q392" s="42">
        <v>4</v>
      </c>
      <c r="R392" s="42">
        <v>3</v>
      </c>
      <c r="S392" s="42">
        <v>4</v>
      </c>
      <c r="T392" s="42">
        <v>3</v>
      </c>
    </row>
    <row r="393" spans="1:20" x14ac:dyDescent="0.3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5" x14ac:dyDescent="0.35">
      <c r="C394" s="139" t="s">
        <v>5</v>
      </c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</row>
    <row r="395" spans="1:20" x14ac:dyDescent="0.35">
      <c r="A395" s="137">
        <v>14</v>
      </c>
      <c r="B395" s="138" t="str">
        <f>score!F20</f>
        <v>RADE NARANČIĆ</v>
      </c>
      <c r="C395" s="109">
        <v>1</v>
      </c>
      <c r="D395" s="109">
        <v>2</v>
      </c>
      <c r="E395" s="109">
        <v>3</v>
      </c>
      <c r="F395" s="109">
        <v>4</v>
      </c>
      <c r="G395" s="109">
        <v>5</v>
      </c>
      <c r="H395" s="109">
        <v>6</v>
      </c>
      <c r="I395" s="109">
        <v>7</v>
      </c>
      <c r="J395" s="109">
        <v>8</v>
      </c>
      <c r="K395" s="109">
        <v>9</v>
      </c>
      <c r="L395" s="109">
        <v>10</v>
      </c>
      <c r="M395" s="109">
        <v>11</v>
      </c>
      <c r="N395" s="109">
        <v>12</v>
      </c>
      <c r="O395" s="109">
        <v>13</v>
      </c>
      <c r="P395" s="109">
        <v>14</v>
      </c>
      <c r="Q395" s="109">
        <v>15</v>
      </c>
      <c r="R395" s="109">
        <v>16</v>
      </c>
      <c r="S395" s="109">
        <v>17</v>
      </c>
      <c r="T395" s="109">
        <v>18</v>
      </c>
    </row>
    <row r="396" spans="1:20" x14ac:dyDescent="0.35">
      <c r="A396" s="137"/>
      <c r="B396" s="13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</row>
    <row r="397" spans="1:20" ht="15.5" x14ac:dyDescent="0.35">
      <c r="B397" s="43" t="s">
        <v>7</v>
      </c>
      <c r="C397" s="7">
        <f>'1stR'!C$20</f>
        <v>0</v>
      </c>
      <c r="D397" s="7">
        <f>'1stR'!D$20</f>
        <v>0</v>
      </c>
      <c r="E397" s="7">
        <f>'1stR'!E$20</f>
        <v>0</v>
      </c>
      <c r="F397" s="7">
        <f>'1stR'!F$20</f>
        <v>0</v>
      </c>
      <c r="G397" s="7">
        <f>'1stR'!G$20</f>
        <v>0</v>
      </c>
      <c r="H397" s="7">
        <f>'1stR'!H$20</f>
        <v>0</v>
      </c>
      <c r="I397" s="7">
        <f>'1stR'!I$20</f>
        <v>0</v>
      </c>
      <c r="J397" s="7">
        <f>'1stR'!J$20</f>
        <v>0</v>
      </c>
      <c r="K397" s="7">
        <f>'1stR'!K$20</f>
        <v>0</v>
      </c>
      <c r="L397" s="7">
        <f>'1stR'!L$20</f>
        <v>0</v>
      </c>
      <c r="M397" s="7">
        <f>'1stR'!M$20</f>
        <v>0</v>
      </c>
      <c r="N397" s="7">
        <f>'1stR'!N$20</f>
        <v>0</v>
      </c>
      <c r="O397" s="7">
        <f>'1stR'!O$20</f>
        <v>0</v>
      </c>
      <c r="P397" s="7">
        <f>'1stR'!P$20</f>
        <v>0</v>
      </c>
      <c r="Q397" s="7">
        <f>'1stR'!Q$20</f>
        <v>0</v>
      </c>
      <c r="R397" s="7">
        <f>'1stR'!R$20</f>
        <v>0</v>
      </c>
      <c r="S397" s="7">
        <f>'1stR'!S$20</f>
        <v>0</v>
      </c>
      <c r="T397" s="7">
        <f>'1stR'!T$20</f>
        <v>0</v>
      </c>
    </row>
    <row r="398" spans="1:20" ht="15.5" x14ac:dyDescent="0.35">
      <c r="B398" s="43" t="s">
        <v>8</v>
      </c>
      <c r="C398" s="7">
        <f>'2ndR'!C$20</f>
        <v>0</v>
      </c>
      <c r="D398" s="7">
        <f>'2ndR'!D$20</f>
        <v>0</v>
      </c>
      <c r="E398" s="7">
        <f>'2ndR'!E$20</f>
        <v>0</v>
      </c>
      <c r="F398" s="7">
        <f>'2ndR'!F$20</f>
        <v>0</v>
      </c>
      <c r="G398" s="7">
        <f>'2ndR'!G$20</f>
        <v>0</v>
      </c>
      <c r="H398" s="7">
        <f>'2ndR'!H$20</f>
        <v>0</v>
      </c>
      <c r="I398" s="7">
        <f>'2ndR'!I$20</f>
        <v>0</v>
      </c>
      <c r="J398" s="7">
        <f>'2ndR'!J$20</f>
        <v>0</v>
      </c>
      <c r="K398" s="7">
        <f>'2ndR'!K$20</f>
        <v>0</v>
      </c>
      <c r="L398" s="7">
        <f>'2ndR'!L$20</f>
        <v>0</v>
      </c>
      <c r="M398" s="7">
        <f>'2ndR'!M$20</f>
        <v>0</v>
      </c>
      <c r="N398" s="7">
        <f>'2ndR'!N$20</f>
        <v>0</v>
      </c>
      <c r="O398" s="7">
        <f>'2ndR'!O$20</f>
        <v>0</v>
      </c>
      <c r="P398" s="7">
        <f>'2ndR'!P$20</f>
        <v>0</v>
      </c>
      <c r="Q398" s="7">
        <f>'2ndR'!Q$20</f>
        <v>0</v>
      </c>
      <c r="R398" s="7">
        <f>'2ndR'!R$20</f>
        <v>0</v>
      </c>
      <c r="S398" s="7">
        <f>'2ndR'!S$20</f>
        <v>0</v>
      </c>
      <c r="T398" s="7">
        <f>'2ndR'!T$20</f>
        <v>0</v>
      </c>
    </row>
    <row r="399" spans="1:20" ht="15.5" x14ac:dyDescent="0.35">
      <c r="B399" s="43" t="s">
        <v>9</v>
      </c>
      <c r="C399" s="7">
        <f>'3rdR'!C$20</f>
        <v>0</v>
      </c>
      <c r="D399" s="7">
        <f>'3rdR'!D$20</f>
        <v>0</v>
      </c>
      <c r="E399" s="7">
        <f>'3rdR'!E$20</f>
        <v>0</v>
      </c>
      <c r="F399" s="7">
        <f>'3rdR'!F$20</f>
        <v>0</v>
      </c>
      <c r="G399" s="7">
        <f>'3rdR'!G$20</f>
        <v>0</v>
      </c>
      <c r="H399" s="7">
        <f>'3rdR'!H$20</f>
        <v>0</v>
      </c>
      <c r="I399" s="7">
        <f>'3rdR'!I$20</f>
        <v>0</v>
      </c>
      <c r="J399" s="7">
        <f>'3rdR'!J$20</f>
        <v>0</v>
      </c>
      <c r="K399" s="7">
        <f>'3rdR'!K$20</f>
        <v>0</v>
      </c>
      <c r="L399" s="7">
        <f>'3rdR'!L$20</f>
        <v>0</v>
      </c>
      <c r="M399" s="7">
        <f>'3rdR'!M$20</f>
        <v>0</v>
      </c>
      <c r="N399" s="7">
        <f>'3rdR'!N$20</f>
        <v>0</v>
      </c>
      <c r="O399" s="7">
        <f>'3rdR'!O$20</f>
        <v>0</v>
      </c>
      <c r="P399" s="7">
        <f>'3rdR'!P$20</f>
        <v>0</v>
      </c>
      <c r="Q399" s="7">
        <f>'3rdR'!Q$20</f>
        <v>0</v>
      </c>
      <c r="R399" s="7">
        <f>'3rdR'!R$20</f>
        <v>0</v>
      </c>
      <c r="S399" s="7">
        <f>'3rdR'!S$20</f>
        <v>0</v>
      </c>
      <c r="T399" s="7">
        <f>'3rdR'!T$20</f>
        <v>0</v>
      </c>
    </row>
    <row r="400" spans="1:20" ht="15.5" x14ac:dyDescent="0.35">
      <c r="B400" s="43" t="s">
        <v>10</v>
      </c>
      <c r="C400" s="7">
        <f>'4thR'!C$20</f>
        <v>6</v>
      </c>
      <c r="D400" s="7">
        <f>'4thR'!D$20</f>
        <v>4</v>
      </c>
      <c r="E400" s="7">
        <f>'4thR'!E$20</f>
        <v>6</v>
      </c>
      <c r="F400" s="7">
        <f>'4thR'!F$20</f>
        <v>5</v>
      </c>
      <c r="G400" s="7">
        <f>'4thR'!G$20</f>
        <v>9</v>
      </c>
      <c r="H400" s="7">
        <f>'4thR'!H$20</f>
        <v>7</v>
      </c>
      <c r="I400" s="7">
        <f>'4thR'!I$20</f>
        <v>5</v>
      </c>
      <c r="J400" s="7">
        <f>'4thR'!J$20</f>
        <v>6</v>
      </c>
      <c r="K400" s="7">
        <f>'4thR'!K$20</f>
        <v>5</v>
      </c>
      <c r="L400" s="7">
        <f>'4thR'!L$20</f>
        <v>5</v>
      </c>
      <c r="M400" s="7">
        <f>'4thR'!M$20</f>
        <v>5</v>
      </c>
      <c r="N400" s="7">
        <f>'4thR'!N$20</f>
        <v>4</v>
      </c>
      <c r="O400" s="7">
        <f>'4thR'!O$20</f>
        <v>5</v>
      </c>
      <c r="P400" s="7">
        <f>'4thR'!P$20</f>
        <v>9</v>
      </c>
      <c r="Q400" s="7">
        <f>'4thR'!Q$20</f>
        <v>5</v>
      </c>
      <c r="R400" s="7">
        <f>'4thR'!R$20</f>
        <v>4</v>
      </c>
      <c r="S400" s="7">
        <f>'4thR'!S$20</f>
        <v>9</v>
      </c>
      <c r="T400" s="7">
        <f>'4thR'!T$20</f>
        <v>4</v>
      </c>
    </row>
    <row r="401" spans="2:20" ht="15.5" x14ac:dyDescent="0.35">
      <c r="B401" s="43" t="s">
        <v>11</v>
      </c>
      <c r="C401" s="7">
        <f>'5thR'!C$20</f>
        <v>0</v>
      </c>
      <c r="D401" s="7">
        <f>'5thR'!D$20</f>
        <v>0</v>
      </c>
      <c r="E401" s="7">
        <f>'5thR'!E$20</f>
        <v>0</v>
      </c>
      <c r="F401" s="7">
        <f>'5thR'!F$20</f>
        <v>0</v>
      </c>
      <c r="G401" s="7">
        <f>'5thR'!G$20</f>
        <v>0</v>
      </c>
      <c r="H401" s="7">
        <f>'5thR'!H$20</f>
        <v>0</v>
      </c>
      <c r="I401" s="7">
        <f>'5thR'!I$20</f>
        <v>0</v>
      </c>
      <c r="J401" s="7">
        <f>'5thR'!J$20</f>
        <v>0</v>
      </c>
      <c r="K401" s="7">
        <f>'5thR'!K$20</f>
        <v>0</v>
      </c>
      <c r="L401" s="7">
        <f>'5thR'!L$20</f>
        <v>0</v>
      </c>
      <c r="M401" s="7">
        <f>'5thR'!M$20</f>
        <v>0</v>
      </c>
      <c r="N401" s="7">
        <f>'5thR'!N$20</f>
        <v>0</v>
      </c>
      <c r="O401" s="7">
        <f>'5thR'!O$20</f>
        <v>0</v>
      </c>
      <c r="P401" s="7">
        <f>'5thR'!P$20</f>
        <v>0</v>
      </c>
      <c r="Q401" s="7">
        <f>'5thR'!Q$20</f>
        <v>0</v>
      </c>
      <c r="R401" s="7">
        <f>'5thR'!R$20</f>
        <v>0</v>
      </c>
      <c r="S401" s="7">
        <f>'5thR'!S$20</f>
        <v>0</v>
      </c>
      <c r="T401" s="7">
        <f>'5thR'!T$20</f>
        <v>0</v>
      </c>
    </row>
    <row r="402" spans="2:20" ht="15.5" x14ac:dyDescent="0.35">
      <c r="B402" s="43" t="s">
        <v>12</v>
      </c>
      <c r="C402" s="7">
        <f>'6thR'!C$20</f>
        <v>0</v>
      </c>
      <c r="D402" s="7">
        <f>'6thR'!D$20</f>
        <v>0</v>
      </c>
      <c r="E402" s="7">
        <f>'6thR'!E$20</f>
        <v>0</v>
      </c>
      <c r="F402" s="7">
        <f>'6thR'!F$20</f>
        <v>0</v>
      </c>
      <c r="G402" s="7">
        <f>'6thR'!G$20</f>
        <v>0</v>
      </c>
      <c r="H402" s="7">
        <f>'6thR'!H$20</f>
        <v>0</v>
      </c>
      <c r="I402" s="7">
        <f>'6thR'!I$20</f>
        <v>0</v>
      </c>
      <c r="J402" s="7">
        <f>'6thR'!J$20</f>
        <v>0</v>
      </c>
      <c r="K402" s="7">
        <f>'6thR'!K$20</f>
        <v>0</v>
      </c>
      <c r="L402" s="7">
        <f>'6thR'!L$20</f>
        <v>0</v>
      </c>
      <c r="M402" s="7">
        <f>'6thR'!M$20</f>
        <v>0</v>
      </c>
      <c r="N402" s="7">
        <f>'6thR'!N$20</f>
        <v>0</v>
      </c>
      <c r="O402" s="7">
        <f>'6thR'!O$20</f>
        <v>0</v>
      </c>
      <c r="P402" s="7">
        <f>'6thR'!P$20</f>
        <v>0</v>
      </c>
      <c r="Q402" s="7">
        <f>'6thR'!Q$20</f>
        <v>0</v>
      </c>
      <c r="R402" s="7">
        <f>'6thR'!R$20</f>
        <v>0</v>
      </c>
      <c r="S402" s="7">
        <f>'6thR'!S$20</f>
        <v>0</v>
      </c>
      <c r="T402" s="7">
        <f>'6thR'!T$20</f>
        <v>0</v>
      </c>
    </row>
    <row r="403" spans="2:20" ht="15.5" x14ac:dyDescent="0.35">
      <c r="B403" s="43" t="s">
        <v>13</v>
      </c>
      <c r="C403" s="7">
        <f>'7thR'!C$20</f>
        <v>8</v>
      </c>
      <c r="D403" s="7">
        <f>'7thR'!D$20</f>
        <v>5</v>
      </c>
      <c r="E403" s="7">
        <f>'7thR'!E$20</f>
        <v>5</v>
      </c>
      <c r="F403" s="7">
        <f>'7thR'!F$20</f>
        <v>6</v>
      </c>
      <c r="G403" s="7">
        <f>'7thR'!G$20</f>
        <v>5</v>
      </c>
      <c r="H403" s="7">
        <f>'7thR'!H$20</f>
        <v>5</v>
      </c>
      <c r="I403" s="7">
        <f>'7thR'!I$20</f>
        <v>5</v>
      </c>
      <c r="J403" s="7">
        <f>'7thR'!J$20</f>
        <v>5</v>
      </c>
      <c r="K403" s="7">
        <f>'7thR'!K$20</f>
        <v>3</v>
      </c>
      <c r="L403" s="7">
        <f>'7thR'!L$20</f>
        <v>5</v>
      </c>
      <c r="M403" s="7">
        <f>'7thR'!M$20</f>
        <v>4</v>
      </c>
      <c r="N403" s="7">
        <f>'7thR'!N$20</f>
        <v>4</v>
      </c>
      <c r="O403" s="7">
        <f>'7thR'!O$20</f>
        <v>7</v>
      </c>
      <c r="P403" s="7">
        <f>'7thR'!P$20</f>
        <v>5</v>
      </c>
      <c r="Q403" s="7">
        <f>'7thR'!Q$20</f>
        <v>5</v>
      </c>
      <c r="R403" s="7">
        <f>'7thR'!R$20</f>
        <v>5</v>
      </c>
      <c r="S403" s="7">
        <f>'7thR'!S$20</f>
        <v>6</v>
      </c>
      <c r="T403" s="7">
        <f>'7thR'!T$20</f>
        <v>2</v>
      </c>
    </row>
    <row r="404" spans="2:20" ht="15.5" x14ac:dyDescent="0.35">
      <c r="B404" s="43" t="s">
        <v>14</v>
      </c>
      <c r="C404" s="7">
        <f>'8thR'!C$20</f>
        <v>6</v>
      </c>
      <c r="D404" s="7">
        <f>'8thR'!D$20</f>
        <v>4</v>
      </c>
      <c r="E404" s="7">
        <f>'8thR'!E$20</f>
        <v>4</v>
      </c>
      <c r="F404" s="7">
        <f>'8thR'!F$20</f>
        <v>8</v>
      </c>
      <c r="G404" s="7">
        <f>'8thR'!G$20</f>
        <v>6</v>
      </c>
      <c r="H404" s="7">
        <f>'8thR'!H$20</f>
        <v>7</v>
      </c>
      <c r="I404" s="7">
        <f>'8thR'!I$20</f>
        <v>5</v>
      </c>
      <c r="J404" s="7">
        <f>'8thR'!J$20</f>
        <v>9</v>
      </c>
      <c r="K404" s="7">
        <f>'8thR'!K$20</f>
        <v>5</v>
      </c>
      <c r="L404" s="7">
        <f>'8thR'!L$20</f>
        <v>5</v>
      </c>
      <c r="M404" s="7">
        <f>'8thR'!M$20</f>
        <v>3</v>
      </c>
      <c r="N404" s="7">
        <f>'8thR'!N$20</f>
        <v>5</v>
      </c>
      <c r="O404" s="7">
        <f>'8thR'!O$20</f>
        <v>5</v>
      </c>
      <c r="P404" s="7">
        <f>'8thR'!P$20</f>
        <v>6</v>
      </c>
      <c r="Q404" s="7">
        <f>'8thR'!Q$20</f>
        <v>5</v>
      </c>
      <c r="R404" s="7">
        <f>'8thR'!R$20</f>
        <v>4</v>
      </c>
      <c r="S404" s="7">
        <f>'8thR'!S$20</f>
        <v>9</v>
      </c>
      <c r="T404" s="7">
        <f>'8thR'!T$20</f>
        <v>2</v>
      </c>
    </row>
    <row r="405" spans="2:20" ht="15.5" x14ac:dyDescent="0.35">
      <c r="B405" s="43" t="s">
        <v>26</v>
      </c>
      <c r="C405" s="7">
        <f>'9thR'!C$20</f>
        <v>0</v>
      </c>
      <c r="D405" s="7">
        <f>'9thR'!D$20</f>
        <v>0</v>
      </c>
      <c r="E405" s="7">
        <f>'9thR'!E$20</f>
        <v>0</v>
      </c>
      <c r="F405" s="7">
        <f>'9thR'!F$20</f>
        <v>0</v>
      </c>
      <c r="G405" s="7">
        <f>'9thR'!G$20</f>
        <v>0</v>
      </c>
      <c r="H405" s="7">
        <f>'9thR'!H$20</f>
        <v>0</v>
      </c>
      <c r="I405" s="7">
        <f>'9thR'!I$20</f>
        <v>0</v>
      </c>
      <c r="J405" s="7">
        <f>'9thR'!J$20</f>
        <v>0</v>
      </c>
      <c r="K405" s="7">
        <f>'9thR'!K$20</f>
        <v>0</v>
      </c>
      <c r="L405" s="7">
        <f>'9thR'!L$20</f>
        <v>0</v>
      </c>
      <c r="M405" s="7">
        <f>'9thR'!M$20</f>
        <v>0</v>
      </c>
      <c r="N405" s="7">
        <f>'9thR'!N$20</f>
        <v>0</v>
      </c>
      <c r="O405" s="7">
        <f>'9thR'!O$20</f>
        <v>0</v>
      </c>
      <c r="P405" s="7">
        <f>'9thR'!P$20</f>
        <v>0</v>
      </c>
      <c r="Q405" s="7">
        <f>'9thR'!Q$20</f>
        <v>0</v>
      </c>
      <c r="R405" s="7">
        <f>'9thR'!R$20</f>
        <v>0</v>
      </c>
      <c r="S405" s="7">
        <f>'9thR'!S$20</f>
        <v>0</v>
      </c>
      <c r="T405" s="7">
        <f>'9thR'!T$20</f>
        <v>0</v>
      </c>
    </row>
    <row r="406" spans="2:20" ht="15.5" x14ac:dyDescent="0.35">
      <c r="B406" s="43" t="s">
        <v>27</v>
      </c>
      <c r="C406" s="7">
        <f>'10thR'!C$20</f>
        <v>5</v>
      </c>
      <c r="D406" s="7">
        <f>'10thR'!D$20</f>
        <v>4</v>
      </c>
      <c r="E406" s="7">
        <f>'10thR'!E$20</f>
        <v>4</v>
      </c>
      <c r="F406" s="7">
        <f>'10thR'!F$20</f>
        <v>7</v>
      </c>
      <c r="G406" s="7">
        <f>'10thR'!G$20</f>
        <v>6</v>
      </c>
      <c r="H406" s="7">
        <f>'10thR'!H$20</f>
        <v>4</v>
      </c>
      <c r="I406" s="7">
        <f>'10thR'!I$20</f>
        <v>4</v>
      </c>
      <c r="J406" s="7">
        <f>'10thR'!J$20</f>
        <v>6</v>
      </c>
      <c r="K406" s="7">
        <f>'10thR'!K$20</f>
        <v>4</v>
      </c>
      <c r="L406" s="7">
        <f>'10thR'!L$20</f>
        <v>5</v>
      </c>
      <c r="M406" s="7">
        <f>'10thR'!M$20</f>
        <v>3</v>
      </c>
      <c r="N406" s="7">
        <f>'10thR'!N$20</f>
        <v>4</v>
      </c>
      <c r="O406" s="7">
        <f>'10thR'!O$20</f>
        <v>9</v>
      </c>
      <c r="P406" s="7">
        <f>'10thR'!P$20</f>
        <v>5</v>
      </c>
      <c r="Q406" s="7">
        <f>'10thR'!Q$20</f>
        <v>5</v>
      </c>
      <c r="R406" s="7">
        <f>'10thR'!R$20</f>
        <v>5</v>
      </c>
      <c r="S406" s="7">
        <f>'10thR'!S$20</f>
        <v>6</v>
      </c>
      <c r="T406" s="7">
        <f>'10thR'!T$20</f>
        <v>3</v>
      </c>
    </row>
    <row r="407" spans="2:20" ht="15.5" x14ac:dyDescent="0.35">
      <c r="B407" s="43" t="s">
        <v>28</v>
      </c>
      <c r="C407" s="7">
        <f>'11thR'!C$20</f>
        <v>0</v>
      </c>
      <c r="D407" s="7">
        <f>'11thR'!D$20</f>
        <v>0</v>
      </c>
      <c r="E407" s="7">
        <f>'11thR'!E$20</f>
        <v>0</v>
      </c>
      <c r="F407" s="7">
        <f>'11thR'!F$20</f>
        <v>0</v>
      </c>
      <c r="G407" s="7">
        <f>'11thR'!G$20</f>
        <v>0</v>
      </c>
      <c r="H407" s="7">
        <f>'11thR'!H$20</f>
        <v>0</v>
      </c>
      <c r="I407" s="7">
        <f>'11thR'!I$20</f>
        <v>0</v>
      </c>
      <c r="J407" s="7">
        <f>'11thR'!J$20</f>
        <v>0</v>
      </c>
      <c r="K407" s="7">
        <f>'11thR'!K$20</f>
        <v>0</v>
      </c>
      <c r="L407" s="7">
        <f>'11thR'!L$20</f>
        <v>0</v>
      </c>
      <c r="M407" s="7">
        <f>'11thR'!M$20</f>
        <v>0</v>
      </c>
      <c r="N407" s="7">
        <f>'11thR'!N$20</f>
        <v>0</v>
      </c>
      <c r="O407" s="7">
        <f>'11thR'!O$20</f>
        <v>0</v>
      </c>
      <c r="P407" s="7">
        <f>'11thR'!P$20</f>
        <v>0</v>
      </c>
      <c r="Q407" s="7">
        <f>'11thR'!Q$20</f>
        <v>0</v>
      </c>
      <c r="R407" s="7">
        <f>'11thR'!R$20</f>
        <v>0</v>
      </c>
      <c r="S407" s="7">
        <f>'11thR'!S$20</f>
        <v>0</v>
      </c>
      <c r="T407" s="7">
        <f>'11thR'!T$20</f>
        <v>0</v>
      </c>
    </row>
    <row r="408" spans="2:20" ht="15.5" x14ac:dyDescent="0.35">
      <c r="B408" s="43" t="s">
        <v>29</v>
      </c>
      <c r="C408" s="7">
        <f>'12thR'!C$20</f>
        <v>0</v>
      </c>
      <c r="D408" s="7">
        <f>'12thR'!D$20</f>
        <v>0</v>
      </c>
      <c r="E408" s="7">
        <f>'12thR'!E$20</f>
        <v>0</v>
      </c>
      <c r="F408" s="7">
        <f>'12thR'!F$20</f>
        <v>0</v>
      </c>
      <c r="G408" s="7">
        <f>'12thR'!G$20</f>
        <v>0</v>
      </c>
      <c r="H408" s="7">
        <f>'12thR'!H$20</f>
        <v>0</v>
      </c>
      <c r="I408" s="7">
        <f>'12thR'!I$20</f>
        <v>0</v>
      </c>
      <c r="J408" s="7">
        <f>'12thR'!J$20</f>
        <v>0</v>
      </c>
      <c r="K408" s="7">
        <f>'12thR'!K$20</f>
        <v>0</v>
      </c>
      <c r="L408" s="7">
        <f>'12thR'!L$20</f>
        <v>0</v>
      </c>
      <c r="M408" s="7">
        <f>'12thR'!M$20</f>
        <v>0</v>
      </c>
      <c r="N408" s="7">
        <f>'12thR'!N$20</f>
        <v>0</v>
      </c>
      <c r="O408" s="7">
        <f>'12thR'!O$20</f>
        <v>0</v>
      </c>
      <c r="P408" s="7">
        <f>'12thR'!P$20</f>
        <v>0</v>
      </c>
      <c r="Q408" s="7">
        <f>'12thR'!Q$20</f>
        <v>0</v>
      </c>
      <c r="R408" s="7">
        <f>'12thR'!R$20</f>
        <v>0</v>
      </c>
      <c r="S408" s="7">
        <f>'12thR'!S$20</f>
        <v>0</v>
      </c>
      <c r="T408" s="7">
        <f>'12thR'!T$20</f>
        <v>0</v>
      </c>
    </row>
    <row r="409" spans="2:20" ht="15.5" x14ac:dyDescent="0.35">
      <c r="B409" s="43" t="s">
        <v>30</v>
      </c>
      <c r="C409" s="7">
        <f>'13thR'!C$20</f>
        <v>0</v>
      </c>
      <c r="D409" s="7">
        <f>'13thR'!D$20</f>
        <v>0</v>
      </c>
      <c r="E409" s="7">
        <f>'13thR'!E$20</f>
        <v>0</v>
      </c>
      <c r="F409" s="7">
        <f>'13thR'!F$20</f>
        <v>0</v>
      </c>
      <c r="G409" s="7">
        <f>'13thR'!G$20</f>
        <v>0</v>
      </c>
      <c r="H409" s="7">
        <f>'13thR'!H$20</f>
        <v>0</v>
      </c>
      <c r="I409" s="7">
        <f>'13thR'!I$20</f>
        <v>0</v>
      </c>
      <c r="J409" s="7">
        <f>'13thR'!J$20</f>
        <v>0</v>
      </c>
      <c r="K409" s="7">
        <f>'13thR'!K$20</f>
        <v>0</v>
      </c>
      <c r="L409" s="7">
        <f>'13thR'!L$20</f>
        <v>0</v>
      </c>
      <c r="M409" s="7">
        <f>'13thR'!M$20</f>
        <v>0</v>
      </c>
      <c r="N409" s="7">
        <f>'13thR'!N$20</f>
        <v>0</v>
      </c>
      <c r="O409" s="7">
        <f>'13thR'!O$20</f>
        <v>0</v>
      </c>
      <c r="P409" s="7">
        <f>'13thR'!P$20</f>
        <v>0</v>
      </c>
      <c r="Q409" s="7">
        <f>'13thR'!Q$20</f>
        <v>0</v>
      </c>
      <c r="R409" s="7">
        <f>'13thR'!R$20</f>
        <v>0</v>
      </c>
      <c r="S409" s="7">
        <f>'13thR'!S$20</f>
        <v>0</v>
      </c>
      <c r="T409" s="7">
        <f>'13thR'!T$20</f>
        <v>0</v>
      </c>
    </row>
    <row r="410" spans="2:20" ht="15.5" x14ac:dyDescent="0.35">
      <c r="B410" s="43" t="s">
        <v>31</v>
      </c>
      <c r="C410" s="7">
        <f>'14thR'!C$20</f>
        <v>6</v>
      </c>
      <c r="D410" s="7">
        <f>'14thR'!D$20</f>
        <v>4</v>
      </c>
      <c r="E410" s="7">
        <f>'14thR'!E$20</f>
        <v>3</v>
      </c>
      <c r="F410" s="7">
        <f>'14thR'!F$20</f>
        <v>4</v>
      </c>
      <c r="G410" s="7">
        <f>'14thR'!G$20</f>
        <v>6</v>
      </c>
      <c r="H410" s="7">
        <f>'14thR'!H$20</f>
        <v>6</v>
      </c>
      <c r="I410" s="7">
        <f>'14thR'!I$20</f>
        <v>4</v>
      </c>
      <c r="J410" s="7">
        <f>'14thR'!J$20</f>
        <v>9</v>
      </c>
      <c r="K410" s="7">
        <f>'14thR'!K$20</f>
        <v>4</v>
      </c>
      <c r="L410" s="7">
        <f>'14thR'!L$20</f>
        <v>5</v>
      </c>
      <c r="M410" s="7">
        <f>'14thR'!M$20</f>
        <v>4</v>
      </c>
      <c r="N410" s="7">
        <f>'14thR'!N$20</f>
        <v>4</v>
      </c>
      <c r="O410" s="7">
        <f>'14thR'!O$20</f>
        <v>5</v>
      </c>
      <c r="P410" s="7">
        <f>'14thR'!P$20</f>
        <v>5</v>
      </c>
      <c r="Q410" s="7">
        <f>'14thR'!Q$20</f>
        <v>7</v>
      </c>
      <c r="R410" s="7">
        <f>'14thR'!R$20</f>
        <v>4</v>
      </c>
      <c r="S410" s="7">
        <f>'14thR'!S$20</f>
        <v>4</v>
      </c>
      <c r="T410" s="7">
        <f>'14thR'!T$20</f>
        <v>3</v>
      </c>
    </row>
    <row r="411" spans="2:20" ht="15.5" x14ac:dyDescent="0.35">
      <c r="B411" s="43" t="s">
        <v>32</v>
      </c>
      <c r="C411" s="7">
        <f>'15thR'!C$20</f>
        <v>5</v>
      </c>
      <c r="D411" s="7">
        <f>'15thR'!D$20</f>
        <v>3</v>
      </c>
      <c r="E411" s="7">
        <f>'15thR'!E$20</f>
        <v>3</v>
      </c>
      <c r="F411" s="7">
        <f>'15thR'!F$20</f>
        <v>5</v>
      </c>
      <c r="G411" s="7">
        <f>'15thR'!G$20</f>
        <v>7</v>
      </c>
      <c r="H411" s="7">
        <f>'15thR'!H$20</f>
        <v>6</v>
      </c>
      <c r="I411" s="7">
        <f>'15thR'!I$20</f>
        <v>5</v>
      </c>
      <c r="J411" s="7">
        <f>'15thR'!J$20</f>
        <v>8</v>
      </c>
      <c r="K411" s="7">
        <f>'15thR'!K$20</f>
        <v>4</v>
      </c>
      <c r="L411" s="7">
        <f>'15thR'!L$20</f>
        <v>5</v>
      </c>
      <c r="M411" s="7">
        <f>'15thR'!M$20</f>
        <v>4</v>
      </c>
      <c r="N411" s="7">
        <f>'15thR'!N$20</f>
        <v>6</v>
      </c>
      <c r="O411" s="7">
        <f>'15thR'!O$20</f>
        <v>6</v>
      </c>
      <c r="P411" s="7">
        <f>'15thR'!P$20</f>
        <v>7</v>
      </c>
      <c r="Q411" s="7">
        <f>'15thR'!Q$20</f>
        <v>5</v>
      </c>
      <c r="R411" s="7">
        <f>'15thR'!R$20</f>
        <v>5</v>
      </c>
      <c r="S411" s="7">
        <f>'15thR'!S$20</f>
        <v>9</v>
      </c>
      <c r="T411" s="7">
        <f>'15thR'!T$20</f>
        <v>2</v>
      </c>
    </row>
    <row r="412" spans="2:20" ht="15.5" x14ac:dyDescent="0.35">
      <c r="B412" s="43" t="s">
        <v>33</v>
      </c>
      <c r="C412" s="7">
        <f>'16thR'!C$20</f>
        <v>5</v>
      </c>
      <c r="D412" s="7">
        <f>'16thR'!D$20</f>
        <v>4</v>
      </c>
      <c r="E412" s="7">
        <f>'16thR'!E$20</f>
        <v>3</v>
      </c>
      <c r="F412" s="7">
        <f>'16thR'!F$20</f>
        <v>9</v>
      </c>
      <c r="G412" s="7">
        <f>'16thR'!G$20</f>
        <v>9</v>
      </c>
      <c r="H412" s="7">
        <f>'16thR'!H$20</f>
        <v>9</v>
      </c>
      <c r="I412" s="7">
        <f>'16thR'!I$20</f>
        <v>9</v>
      </c>
      <c r="J412" s="7">
        <f>'16thR'!J$20</f>
        <v>9</v>
      </c>
      <c r="K412" s="7">
        <f>'16thR'!K$20</f>
        <v>9</v>
      </c>
      <c r="L412" s="7">
        <f>'16thR'!L$20</f>
        <v>9</v>
      </c>
      <c r="M412" s="7">
        <f>'16thR'!M$20</f>
        <v>9</v>
      </c>
      <c r="N412" s="7">
        <f>'16thR'!N$20</f>
        <v>9</v>
      </c>
      <c r="O412" s="7">
        <f>'16thR'!O$20</f>
        <v>9</v>
      </c>
      <c r="P412" s="7">
        <f>'16thR'!P$20</f>
        <v>9</v>
      </c>
      <c r="Q412" s="7">
        <f>'16thR'!Q$20</f>
        <v>9</v>
      </c>
      <c r="R412" s="7">
        <f>'16thR'!R$20</f>
        <v>9</v>
      </c>
      <c r="S412" s="7">
        <f>'16thR'!S$20</f>
        <v>9</v>
      </c>
      <c r="T412" s="7">
        <f>'16thR'!T$20</f>
        <v>9</v>
      </c>
    </row>
    <row r="413" spans="2:20" ht="15.5" x14ac:dyDescent="0.35">
      <c r="B413" s="43" t="s">
        <v>34</v>
      </c>
      <c r="C413" s="7">
        <f>'17thR'!C$20</f>
        <v>0</v>
      </c>
      <c r="D413" s="7">
        <f>'17thR'!D$20</f>
        <v>0</v>
      </c>
      <c r="E413" s="7">
        <f>'17thR'!E$20</f>
        <v>0</v>
      </c>
      <c r="F413" s="7">
        <f>'17thR'!F$20</f>
        <v>0</v>
      </c>
      <c r="G413" s="7">
        <f>'17thR'!G$20</f>
        <v>0</v>
      </c>
      <c r="H413" s="7">
        <f>'17thR'!H$20</f>
        <v>0</v>
      </c>
      <c r="I413" s="7">
        <f>'17thR'!I$20</f>
        <v>0</v>
      </c>
      <c r="J413" s="7">
        <f>'17thR'!J$20</f>
        <v>0</v>
      </c>
      <c r="K413" s="7">
        <f>'17thR'!K$20</f>
        <v>0</v>
      </c>
      <c r="L413" s="7">
        <f>'17thR'!L$20</f>
        <v>0</v>
      </c>
      <c r="M413" s="7">
        <f>'17thR'!M$20</f>
        <v>0</v>
      </c>
      <c r="N413" s="7">
        <f>'17thR'!N$20</f>
        <v>0</v>
      </c>
      <c r="O413" s="7">
        <f>'17thR'!O$20</f>
        <v>0</v>
      </c>
      <c r="P413" s="7">
        <f>'17thR'!P$20</f>
        <v>0</v>
      </c>
      <c r="Q413" s="7">
        <f>'17thR'!Q$20</f>
        <v>0</v>
      </c>
      <c r="R413" s="7">
        <f>'17thR'!R$20</f>
        <v>0</v>
      </c>
      <c r="S413" s="7">
        <f>'17thR'!S$20</f>
        <v>0</v>
      </c>
      <c r="T413" s="7">
        <f>'17thR'!T$20</f>
        <v>0</v>
      </c>
    </row>
    <row r="414" spans="2:20" ht="15.5" x14ac:dyDescent="0.35">
      <c r="B414" s="43" t="s">
        <v>35</v>
      </c>
      <c r="C414" s="7">
        <f>'18thR'!C$20</f>
        <v>0</v>
      </c>
      <c r="D414" s="7">
        <f>'18thR'!D$20</f>
        <v>0</v>
      </c>
      <c r="E414" s="7">
        <f>'18thR'!E$20</f>
        <v>0</v>
      </c>
      <c r="F414" s="7">
        <f>'18thR'!F$20</f>
        <v>0</v>
      </c>
      <c r="G414" s="7">
        <f>'18thR'!G$20</f>
        <v>0</v>
      </c>
      <c r="H414" s="7">
        <f>'18thR'!H$20</f>
        <v>0</v>
      </c>
      <c r="I414" s="7">
        <f>'18thR'!I$20</f>
        <v>0</v>
      </c>
      <c r="J414" s="7">
        <f>'18thR'!J$20</f>
        <v>0</v>
      </c>
      <c r="K414" s="7">
        <f>'18thR'!K$20</f>
        <v>0</v>
      </c>
      <c r="L414" s="7">
        <f>'18thR'!L$20</f>
        <v>0</v>
      </c>
      <c r="M414" s="7">
        <f>'18thR'!M$20</f>
        <v>0</v>
      </c>
      <c r="N414" s="7">
        <f>'18thR'!N$20</f>
        <v>0</v>
      </c>
      <c r="O414" s="7">
        <f>'18thR'!O$20</f>
        <v>0</v>
      </c>
      <c r="P414" s="7">
        <f>'18thR'!P$20</f>
        <v>0</v>
      </c>
      <c r="Q414" s="7">
        <f>'18thR'!Q$20</f>
        <v>0</v>
      </c>
      <c r="R414" s="7">
        <f>'18thR'!R$20</f>
        <v>0</v>
      </c>
      <c r="S414" s="7">
        <f>'18thR'!S$20</f>
        <v>0</v>
      </c>
      <c r="T414" s="7">
        <f>'18thR'!T$20</f>
        <v>0</v>
      </c>
    </row>
    <row r="415" spans="2:20" ht="15.5" x14ac:dyDescent="0.35">
      <c r="B415" s="43" t="s">
        <v>36</v>
      </c>
      <c r="C415" s="7">
        <f>'19thR'!C$20</f>
        <v>0</v>
      </c>
      <c r="D415" s="7">
        <f>'19thR'!D$20</f>
        <v>0</v>
      </c>
      <c r="E415" s="7">
        <f>'19thR'!E$20</f>
        <v>0</v>
      </c>
      <c r="F415" s="7">
        <f>'19thR'!F$20</f>
        <v>0</v>
      </c>
      <c r="G415" s="7">
        <f>'19thR'!G$20</f>
        <v>0</v>
      </c>
      <c r="H415" s="7">
        <f>'19thR'!H$20</f>
        <v>0</v>
      </c>
      <c r="I415" s="7">
        <f>'19thR'!I$20</f>
        <v>0</v>
      </c>
      <c r="J415" s="7">
        <f>'19thR'!J$20</f>
        <v>0</v>
      </c>
      <c r="K415" s="7">
        <f>'19thR'!K$20</f>
        <v>0</v>
      </c>
      <c r="L415" s="7">
        <f>'19thR'!L$20</f>
        <v>0</v>
      </c>
      <c r="M415" s="7">
        <f>'19thR'!M$20</f>
        <v>0</v>
      </c>
      <c r="N415" s="7">
        <f>'19thR'!N$20</f>
        <v>0</v>
      </c>
      <c r="O415" s="7">
        <f>'19thR'!O$20</f>
        <v>0</v>
      </c>
      <c r="P415" s="7">
        <f>'19thR'!P$20</f>
        <v>0</v>
      </c>
      <c r="Q415" s="7">
        <f>'19thR'!Q$20</f>
        <v>0</v>
      </c>
      <c r="R415" s="7">
        <f>'19thR'!R$20</f>
        <v>0</v>
      </c>
      <c r="S415" s="7">
        <f>'19thR'!S$20</f>
        <v>0</v>
      </c>
      <c r="T415" s="7">
        <f>'19thR'!T$20</f>
        <v>0</v>
      </c>
    </row>
    <row r="416" spans="2:20" ht="15.5" x14ac:dyDescent="0.35">
      <c r="B416" s="43" t="s">
        <v>37</v>
      </c>
      <c r="C416" s="7">
        <f>'20thR'!C$20</f>
        <v>0</v>
      </c>
      <c r="D416" s="7">
        <f>'20thR'!D$20</f>
        <v>0</v>
      </c>
      <c r="E416" s="7">
        <f>'20thR'!E$20</f>
        <v>0</v>
      </c>
      <c r="F416" s="7">
        <f>'20thR'!F$20</f>
        <v>0</v>
      </c>
      <c r="G416" s="7">
        <f>'20thR'!G$20</f>
        <v>0</v>
      </c>
      <c r="H416" s="7">
        <f>'20thR'!H$20</f>
        <v>0</v>
      </c>
      <c r="I416" s="7">
        <f>'20thR'!I$20</f>
        <v>0</v>
      </c>
      <c r="J416" s="7">
        <f>'20thR'!J$20</f>
        <v>0</v>
      </c>
      <c r="K416" s="7">
        <f>'20thR'!K$20</f>
        <v>0</v>
      </c>
      <c r="L416" s="7">
        <f>'20thR'!L$20</f>
        <v>0</v>
      </c>
      <c r="M416" s="7">
        <f>'20thR'!M$20</f>
        <v>0</v>
      </c>
      <c r="N416" s="7">
        <f>'20thR'!N$20</f>
        <v>0</v>
      </c>
      <c r="O416" s="7">
        <f>'20thR'!O$20</f>
        <v>0</v>
      </c>
      <c r="P416" s="7">
        <f>'20thR'!P$20</f>
        <v>0</v>
      </c>
      <c r="Q416" s="7">
        <f>'20thR'!Q$20</f>
        <v>0</v>
      </c>
      <c r="R416" s="7">
        <f>'20thR'!R$20</f>
        <v>0</v>
      </c>
      <c r="S416" s="7">
        <f>'20thR'!S$20</f>
        <v>0</v>
      </c>
      <c r="T416" s="7">
        <f>'20thR'!T$20</f>
        <v>0</v>
      </c>
    </row>
    <row r="417" spans="1:20" ht="15.5" x14ac:dyDescent="0.35">
      <c r="B417" s="43" t="s">
        <v>38</v>
      </c>
      <c r="C417" s="7">
        <f>'21thR'!C$20</f>
        <v>0</v>
      </c>
      <c r="D417" s="7">
        <f>'21thR'!D$20</f>
        <v>0</v>
      </c>
      <c r="E417" s="7">
        <f>'21thR'!E$20</f>
        <v>0</v>
      </c>
      <c r="F417" s="7">
        <f>'21thR'!F$20</f>
        <v>0</v>
      </c>
      <c r="G417" s="7">
        <f>'21thR'!G$20</f>
        <v>0</v>
      </c>
      <c r="H417" s="7">
        <f>'21thR'!H$20</f>
        <v>0</v>
      </c>
      <c r="I417" s="7">
        <f>'21thR'!I$20</f>
        <v>0</v>
      </c>
      <c r="J417" s="7">
        <f>'21thR'!J$20</f>
        <v>0</v>
      </c>
      <c r="K417" s="7">
        <f>'21thR'!K$20</f>
        <v>0</v>
      </c>
      <c r="L417" s="7">
        <f>'21thR'!L$20</f>
        <v>0</v>
      </c>
      <c r="M417" s="7">
        <f>'21thR'!M$20</f>
        <v>0</v>
      </c>
      <c r="N417" s="7">
        <f>'21thR'!N$20</f>
        <v>0</v>
      </c>
      <c r="O417" s="7">
        <f>'21thR'!O$20</f>
        <v>0</v>
      </c>
      <c r="P417" s="7">
        <f>'21thR'!P$20</f>
        <v>0</v>
      </c>
      <c r="Q417" s="7">
        <f>'21thR'!Q$20</f>
        <v>0</v>
      </c>
      <c r="R417" s="7">
        <f>'21thR'!R$20</f>
        <v>0</v>
      </c>
      <c r="S417" s="7">
        <f>'21thR'!S$20</f>
        <v>0</v>
      </c>
      <c r="T417" s="7">
        <f>'21thR'!T$20</f>
        <v>0</v>
      </c>
    </row>
    <row r="418" spans="1:20" ht="15.5" x14ac:dyDescent="0.35">
      <c r="B418" s="43" t="s">
        <v>39</v>
      </c>
      <c r="C418" s="7">
        <f>'22thR'!C$20</f>
        <v>0</v>
      </c>
      <c r="D418" s="7">
        <f>'22thR'!D$20</f>
        <v>0</v>
      </c>
      <c r="E418" s="7">
        <f>'22thR'!E$20</f>
        <v>0</v>
      </c>
      <c r="F418" s="7">
        <f>'22thR'!F$20</f>
        <v>0</v>
      </c>
      <c r="G418" s="7">
        <f>'22thR'!G$20</f>
        <v>0</v>
      </c>
      <c r="H418" s="7">
        <f>'22thR'!H$20</f>
        <v>0</v>
      </c>
      <c r="I418" s="7">
        <f>'22thR'!I$20</f>
        <v>0</v>
      </c>
      <c r="J418" s="7">
        <f>'22thR'!J$20</f>
        <v>0</v>
      </c>
      <c r="K418" s="7">
        <f>'22thR'!K$20</f>
        <v>0</v>
      </c>
      <c r="L418" s="7">
        <f>'22thR'!L$20</f>
        <v>0</v>
      </c>
      <c r="M418" s="7">
        <f>'22thR'!M$20</f>
        <v>0</v>
      </c>
      <c r="N418" s="7">
        <f>'22thR'!N$20</f>
        <v>0</v>
      </c>
      <c r="O418" s="7">
        <f>'22thR'!O$20</f>
        <v>0</v>
      </c>
      <c r="P418" s="7">
        <f>'22thR'!P$20</f>
        <v>0</v>
      </c>
      <c r="Q418" s="7">
        <f>'22thR'!Q$20</f>
        <v>0</v>
      </c>
      <c r="R418" s="7">
        <f>'22thR'!R$20</f>
        <v>0</v>
      </c>
      <c r="S418" s="7">
        <f>'22thR'!S$20</f>
        <v>0</v>
      </c>
      <c r="T418" s="7">
        <f>'22thR'!T$20</f>
        <v>0</v>
      </c>
    </row>
    <row r="419" spans="1:20" ht="15.5" x14ac:dyDescent="0.35">
      <c r="B419" s="43" t="s">
        <v>40</v>
      </c>
      <c r="C419" s="7">
        <f>'23thR'!C$20</f>
        <v>0</v>
      </c>
      <c r="D419" s="7">
        <f>'23thR'!D$20</f>
        <v>0</v>
      </c>
      <c r="E419" s="7">
        <f>'23thR'!E$20</f>
        <v>0</v>
      </c>
      <c r="F419" s="7">
        <f>'23thR'!F$20</f>
        <v>0</v>
      </c>
      <c r="G419" s="7">
        <f>'23thR'!G$20</f>
        <v>0</v>
      </c>
      <c r="H419" s="7">
        <f>'23thR'!H$20</f>
        <v>0</v>
      </c>
      <c r="I419" s="7">
        <f>'23thR'!I$20</f>
        <v>0</v>
      </c>
      <c r="J419" s="7">
        <f>'23thR'!J$20</f>
        <v>0</v>
      </c>
      <c r="K419" s="7">
        <f>'23thR'!K$20</f>
        <v>0</v>
      </c>
      <c r="L419" s="7">
        <f>'23thR'!L$20</f>
        <v>0</v>
      </c>
      <c r="M419" s="7">
        <f>'23thR'!M$20</f>
        <v>0</v>
      </c>
      <c r="N419" s="7">
        <f>'23thR'!N$20</f>
        <v>0</v>
      </c>
      <c r="O419" s="7">
        <f>'23thR'!O$20</f>
        <v>0</v>
      </c>
      <c r="P419" s="7">
        <f>'23thR'!P$20</f>
        <v>0</v>
      </c>
      <c r="Q419" s="7">
        <f>'23thR'!Q$20</f>
        <v>0</v>
      </c>
      <c r="R419" s="7">
        <f>'23thR'!R$20</f>
        <v>0</v>
      </c>
      <c r="S419" s="7">
        <f>'23thR'!S$20</f>
        <v>0</v>
      </c>
      <c r="T419" s="7">
        <f>'23thR'!T$20</f>
        <v>0</v>
      </c>
    </row>
    <row r="420" spans="1:20" ht="16" thickBot="1" x14ac:dyDescent="0.4">
      <c r="B420" s="48" t="s">
        <v>41</v>
      </c>
      <c r="C420" s="47">
        <f>'24thR'!C$20</f>
        <v>0</v>
      </c>
      <c r="D420" s="47">
        <f>'24thR'!D$20</f>
        <v>0</v>
      </c>
      <c r="E420" s="47">
        <f>'24thR'!E$20</f>
        <v>0</v>
      </c>
      <c r="F420" s="47">
        <f>'24thR'!F$20</f>
        <v>0</v>
      </c>
      <c r="G420" s="47">
        <f>'24thR'!G$20</f>
        <v>0</v>
      </c>
      <c r="H420" s="47">
        <f>'24thR'!H$20</f>
        <v>0</v>
      </c>
      <c r="I420" s="47">
        <f>'24thR'!I$20</f>
        <v>0</v>
      </c>
      <c r="J420" s="47">
        <f>'24thR'!J$20</f>
        <v>0</v>
      </c>
      <c r="K420" s="47">
        <f>'24thR'!K$20</f>
        <v>0</v>
      </c>
      <c r="L420" s="47">
        <f>'24thR'!L$20</f>
        <v>0</v>
      </c>
      <c r="M420" s="47">
        <f>'24thR'!M$20</f>
        <v>0</v>
      </c>
      <c r="N420" s="47">
        <f>'24thR'!N$20</f>
        <v>0</v>
      </c>
      <c r="O420" s="47">
        <f>'24thR'!O$20</f>
        <v>0</v>
      </c>
      <c r="P420" s="47">
        <f>'24thR'!P$20</f>
        <v>0</v>
      </c>
      <c r="Q420" s="47">
        <f>'24thR'!Q$20</f>
        <v>0</v>
      </c>
      <c r="R420" s="47">
        <f>'24thR'!R$20</f>
        <v>0</v>
      </c>
      <c r="S420" s="47">
        <f>'24thR'!S$20</f>
        <v>0</v>
      </c>
      <c r="T420" s="47">
        <f>'24thR'!T$20</f>
        <v>0</v>
      </c>
    </row>
    <row r="421" spans="1:20" ht="15.5" x14ac:dyDescent="0.35">
      <c r="B421" s="38" t="s">
        <v>17</v>
      </c>
      <c r="C421" s="45">
        <f>score!H$20</f>
        <v>5</v>
      </c>
      <c r="D421" s="45">
        <f>score!I$20</f>
        <v>3</v>
      </c>
      <c r="E421" s="45">
        <f>score!J$20</f>
        <v>3</v>
      </c>
      <c r="F421" s="45">
        <f>score!K$20</f>
        <v>4</v>
      </c>
      <c r="G421" s="45">
        <f>score!L$20</f>
        <v>5</v>
      </c>
      <c r="H421" s="45">
        <f>score!M$20</f>
        <v>4</v>
      </c>
      <c r="I421" s="45">
        <f>score!N$20</f>
        <v>4</v>
      </c>
      <c r="J421" s="45">
        <f>score!O$20</f>
        <v>5</v>
      </c>
      <c r="K421" s="45">
        <f>score!P$20</f>
        <v>3</v>
      </c>
      <c r="L421" s="45">
        <f>score!Q$20</f>
        <v>5</v>
      </c>
      <c r="M421" s="45">
        <f>score!R$20</f>
        <v>3</v>
      </c>
      <c r="N421" s="45">
        <f>score!S$20</f>
        <v>4</v>
      </c>
      <c r="O421" s="45">
        <f>score!T$20</f>
        <v>5</v>
      </c>
      <c r="P421" s="45">
        <f>score!U$20</f>
        <v>5</v>
      </c>
      <c r="Q421" s="45">
        <f>score!V$20</f>
        <v>5</v>
      </c>
      <c r="R421" s="45">
        <f>score!W$20</f>
        <v>4</v>
      </c>
      <c r="S421" s="45">
        <f>score!X$20</f>
        <v>4</v>
      </c>
      <c r="T421" s="45">
        <f>score!Y$20</f>
        <v>2</v>
      </c>
    </row>
    <row r="422" spans="1:20" ht="15.5" x14ac:dyDescent="0.35">
      <c r="B422" s="39" t="s">
        <v>6</v>
      </c>
      <c r="C422" s="42">
        <v>4</v>
      </c>
      <c r="D422" s="42">
        <v>3</v>
      </c>
      <c r="E422" s="42">
        <v>3</v>
      </c>
      <c r="F422" s="42">
        <v>4</v>
      </c>
      <c r="G422" s="42">
        <v>4</v>
      </c>
      <c r="H422" s="42">
        <v>4</v>
      </c>
      <c r="I422" s="42">
        <v>3</v>
      </c>
      <c r="J422" s="42">
        <v>8</v>
      </c>
      <c r="K422" s="42">
        <v>3</v>
      </c>
      <c r="L422" s="42">
        <v>4</v>
      </c>
      <c r="M422" s="42">
        <v>3</v>
      </c>
      <c r="N422" s="42">
        <v>3</v>
      </c>
      <c r="O422" s="42">
        <v>4</v>
      </c>
      <c r="P422" s="42">
        <v>4</v>
      </c>
      <c r="Q422" s="42">
        <v>4</v>
      </c>
      <c r="R422" s="42">
        <v>3</v>
      </c>
      <c r="S422" s="42">
        <v>4</v>
      </c>
      <c r="T422" s="42">
        <v>3</v>
      </c>
    </row>
    <row r="423" spans="1:20" x14ac:dyDescent="0.3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5" x14ac:dyDescent="0.35">
      <c r="C424" s="139" t="s">
        <v>5</v>
      </c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</row>
    <row r="425" spans="1:20" x14ac:dyDescent="0.35">
      <c r="A425" s="137">
        <v>15</v>
      </c>
      <c r="B425" s="138" t="str">
        <f>score!F21</f>
        <v>ZORAN KLEMENČIČ</v>
      </c>
      <c r="C425" s="109">
        <v>1</v>
      </c>
      <c r="D425" s="109">
        <v>2</v>
      </c>
      <c r="E425" s="109">
        <v>3</v>
      </c>
      <c r="F425" s="109">
        <v>4</v>
      </c>
      <c r="G425" s="109">
        <v>5</v>
      </c>
      <c r="H425" s="109">
        <v>6</v>
      </c>
      <c r="I425" s="109">
        <v>7</v>
      </c>
      <c r="J425" s="109">
        <v>8</v>
      </c>
      <c r="K425" s="109">
        <v>9</v>
      </c>
      <c r="L425" s="109">
        <v>10</v>
      </c>
      <c r="M425" s="109">
        <v>11</v>
      </c>
      <c r="N425" s="109">
        <v>12</v>
      </c>
      <c r="O425" s="109">
        <v>13</v>
      </c>
      <c r="P425" s="109">
        <v>14</v>
      </c>
      <c r="Q425" s="109">
        <v>15</v>
      </c>
      <c r="R425" s="109">
        <v>16</v>
      </c>
      <c r="S425" s="109">
        <v>17</v>
      </c>
      <c r="T425" s="109">
        <v>18</v>
      </c>
    </row>
    <row r="426" spans="1:20" x14ac:dyDescent="0.35">
      <c r="A426" s="137"/>
      <c r="B426" s="13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</row>
    <row r="427" spans="1:20" ht="15.5" x14ac:dyDescent="0.35">
      <c r="B427" s="43" t="s">
        <v>7</v>
      </c>
      <c r="C427" s="7">
        <f>'1stR'!C$21</f>
        <v>0</v>
      </c>
      <c r="D427" s="7">
        <f>'1stR'!D$21</f>
        <v>0</v>
      </c>
      <c r="E427" s="7">
        <f>'1stR'!E$21</f>
        <v>0</v>
      </c>
      <c r="F427" s="7">
        <f>'1stR'!F$21</f>
        <v>0</v>
      </c>
      <c r="G427" s="7">
        <f>'1stR'!G$21</f>
        <v>0</v>
      </c>
      <c r="H427" s="7">
        <f>'1stR'!H$21</f>
        <v>0</v>
      </c>
      <c r="I427" s="7">
        <f>'1stR'!I$21</f>
        <v>0</v>
      </c>
      <c r="J427" s="7">
        <f>'1stR'!J$21</f>
        <v>0</v>
      </c>
      <c r="K427" s="7">
        <f>'1stR'!K$21</f>
        <v>0</v>
      </c>
      <c r="L427" s="7">
        <f>'1stR'!L$21</f>
        <v>0</v>
      </c>
      <c r="M427" s="7">
        <f>'1stR'!M$21</f>
        <v>0</v>
      </c>
      <c r="N427" s="7">
        <f>'1stR'!N$21</f>
        <v>0</v>
      </c>
      <c r="O427" s="7">
        <f>'1stR'!O$21</f>
        <v>0</v>
      </c>
      <c r="P427" s="7">
        <f>'1stR'!P$21</f>
        <v>0</v>
      </c>
      <c r="Q427" s="7">
        <f>'1stR'!Q$21</f>
        <v>0</v>
      </c>
      <c r="R427" s="7">
        <f>'1stR'!R$21</f>
        <v>0</v>
      </c>
      <c r="S427" s="7">
        <f>'1stR'!S$21</f>
        <v>0</v>
      </c>
      <c r="T427" s="7">
        <f>'1stR'!T$21</f>
        <v>0</v>
      </c>
    </row>
    <row r="428" spans="1:20" ht="15.5" x14ac:dyDescent="0.35">
      <c r="B428" s="43" t="s">
        <v>8</v>
      </c>
      <c r="C428" s="7">
        <f>'2ndR'!C$21</f>
        <v>5</v>
      </c>
      <c r="D428" s="7">
        <f>'2ndR'!D$21</f>
        <v>3</v>
      </c>
      <c r="E428" s="7">
        <f>'2ndR'!E$21</f>
        <v>4</v>
      </c>
      <c r="F428" s="7">
        <f>'2ndR'!F$21</f>
        <v>4</v>
      </c>
      <c r="G428" s="7">
        <f>'2ndR'!G$21</f>
        <v>4</v>
      </c>
      <c r="H428" s="7">
        <f>'2ndR'!H$21</f>
        <v>5</v>
      </c>
      <c r="I428" s="7">
        <f>'2ndR'!I$21</f>
        <v>5</v>
      </c>
      <c r="J428" s="7">
        <f>'2ndR'!J$21</f>
        <v>6</v>
      </c>
      <c r="K428" s="7">
        <f>'2ndR'!K$21</f>
        <v>4</v>
      </c>
      <c r="L428" s="7">
        <f>'2ndR'!L$21</f>
        <v>5</v>
      </c>
      <c r="M428" s="7">
        <f>'2ndR'!M$21</f>
        <v>5</v>
      </c>
      <c r="N428" s="7">
        <f>'2ndR'!N$21</f>
        <v>3</v>
      </c>
      <c r="O428" s="7">
        <f>'2ndR'!O$21</f>
        <v>5</v>
      </c>
      <c r="P428" s="7">
        <f>'2ndR'!P$21</f>
        <v>8</v>
      </c>
      <c r="Q428" s="7">
        <f>'2ndR'!Q$21</f>
        <v>7</v>
      </c>
      <c r="R428" s="7">
        <f>'2ndR'!R$21</f>
        <v>4</v>
      </c>
      <c r="S428" s="7">
        <f>'2ndR'!S$21</f>
        <v>5</v>
      </c>
      <c r="T428" s="7">
        <f>'2ndR'!T$21</f>
        <v>4</v>
      </c>
    </row>
    <row r="429" spans="1:20" ht="15.5" x14ac:dyDescent="0.35">
      <c r="B429" s="43" t="s">
        <v>9</v>
      </c>
      <c r="C429" s="7">
        <f>'3rdR'!C$21</f>
        <v>0</v>
      </c>
      <c r="D429" s="7">
        <f>'3rdR'!D$21</f>
        <v>0</v>
      </c>
      <c r="E429" s="7">
        <f>'3rdR'!E$21</f>
        <v>0</v>
      </c>
      <c r="F429" s="7">
        <f>'3rdR'!F$21</f>
        <v>0</v>
      </c>
      <c r="G429" s="7">
        <f>'3rdR'!G$21</f>
        <v>0</v>
      </c>
      <c r="H429" s="7">
        <f>'3rdR'!H$21</f>
        <v>0</v>
      </c>
      <c r="I429" s="7">
        <f>'3rdR'!I$21</f>
        <v>0</v>
      </c>
      <c r="J429" s="7">
        <f>'3rdR'!J$21</f>
        <v>0</v>
      </c>
      <c r="K429" s="7">
        <f>'3rdR'!K$21</f>
        <v>0</v>
      </c>
      <c r="L429" s="7">
        <f>'3rdR'!L$21</f>
        <v>0</v>
      </c>
      <c r="M429" s="7">
        <f>'3rdR'!M$21</f>
        <v>0</v>
      </c>
      <c r="N429" s="7">
        <f>'3rdR'!N$21</f>
        <v>0</v>
      </c>
      <c r="O429" s="7">
        <f>'3rdR'!O$21</f>
        <v>0</v>
      </c>
      <c r="P429" s="7">
        <f>'3rdR'!P$21</f>
        <v>0</v>
      </c>
      <c r="Q429" s="7">
        <f>'3rdR'!Q$21</f>
        <v>0</v>
      </c>
      <c r="R429" s="7">
        <f>'3rdR'!R$21</f>
        <v>0</v>
      </c>
      <c r="S429" s="7">
        <f>'3rdR'!S$21</f>
        <v>0</v>
      </c>
      <c r="T429" s="7">
        <f>'3rdR'!T$21</f>
        <v>0</v>
      </c>
    </row>
    <row r="430" spans="1:20" ht="15.5" x14ac:dyDescent="0.35">
      <c r="B430" s="43" t="s">
        <v>10</v>
      </c>
      <c r="C430" s="7">
        <f>'4thR'!C$21</f>
        <v>4</v>
      </c>
      <c r="D430" s="7">
        <f>'4thR'!D$21</f>
        <v>4</v>
      </c>
      <c r="E430" s="7">
        <f>'4thR'!E$21</f>
        <v>6</v>
      </c>
      <c r="F430" s="7">
        <f>'4thR'!F$21</f>
        <v>4</v>
      </c>
      <c r="G430" s="7">
        <f>'4thR'!G$21</f>
        <v>6</v>
      </c>
      <c r="H430" s="7">
        <f>'4thR'!H$21</f>
        <v>4</v>
      </c>
      <c r="I430" s="7">
        <f>'4thR'!I$21</f>
        <v>9</v>
      </c>
      <c r="J430" s="7">
        <f>'4thR'!J$21</f>
        <v>4</v>
      </c>
      <c r="K430" s="7">
        <f>'4thR'!K$21</f>
        <v>3</v>
      </c>
      <c r="L430" s="7">
        <f>'4thR'!L$21</f>
        <v>5</v>
      </c>
      <c r="M430" s="7">
        <f>'4thR'!M$21</f>
        <v>3</v>
      </c>
      <c r="N430" s="7">
        <f>'4thR'!N$21</f>
        <v>4</v>
      </c>
      <c r="O430" s="7">
        <f>'4thR'!O$21</f>
        <v>4</v>
      </c>
      <c r="P430" s="7">
        <f>'4thR'!P$21</f>
        <v>5</v>
      </c>
      <c r="Q430" s="7">
        <f>'4thR'!Q$21</f>
        <v>9</v>
      </c>
      <c r="R430" s="7">
        <f>'4thR'!R$21</f>
        <v>9</v>
      </c>
      <c r="S430" s="7">
        <f>'4thR'!S$21</f>
        <v>7</v>
      </c>
      <c r="T430" s="7">
        <f>'4thR'!T$21</f>
        <v>4</v>
      </c>
    </row>
    <row r="431" spans="1:20" ht="15.5" x14ac:dyDescent="0.35">
      <c r="B431" s="43" t="s">
        <v>11</v>
      </c>
      <c r="C431" s="7">
        <f>'5thR'!C$21</f>
        <v>0</v>
      </c>
      <c r="D431" s="7">
        <f>'5thR'!D$21</f>
        <v>0</v>
      </c>
      <c r="E431" s="7">
        <f>'5thR'!E$21</f>
        <v>0</v>
      </c>
      <c r="F431" s="7">
        <f>'5thR'!F$21</f>
        <v>0</v>
      </c>
      <c r="G431" s="7">
        <f>'5thR'!G$21</f>
        <v>0</v>
      </c>
      <c r="H431" s="7">
        <f>'5thR'!H$21</f>
        <v>0</v>
      </c>
      <c r="I431" s="7">
        <f>'5thR'!I$21</f>
        <v>0</v>
      </c>
      <c r="J431" s="7">
        <f>'5thR'!J$21</f>
        <v>0</v>
      </c>
      <c r="K431" s="7">
        <f>'5thR'!K$21</f>
        <v>0</v>
      </c>
      <c r="L431" s="7">
        <f>'5thR'!L$21</f>
        <v>0</v>
      </c>
      <c r="M431" s="7">
        <f>'5thR'!M$21</f>
        <v>0</v>
      </c>
      <c r="N431" s="7">
        <f>'5thR'!N$21</f>
        <v>0</v>
      </c>
      <c r="O431" s="7">
        <f>'5thR'!O$21</f>
        <v>0</v>
      </c>
      <c r="P431" s="7">
        <f>'5thR'!P$21</f>
        <v>0</v>
      </c>
      <c r="Q431" s="7">
        <f>'5thR'!Q$21</f>
        <v>0</v>
      </c>
      <c r="R431" s="7">
        <f>'5thR'!R$21</f>
        <v>0</v>
      </c>
      <c r="S431" s="7">
        <f>'5thR'!S$21</f>
        <v>0</v>
      </c>
      <c r="T431" s="7">
        <f>'5thR'!T$21</f>
        <v>0</v>
      </c>
    </row>
    <row r="432" spans="1:20" ht="15.5" x14ac:dyDescent="0.35">
      <c r="B432" s="43" t="s">
        <v>12</v>
      </c>
      <c r="C432" s="7">
        <f>'6thR'!C$21</f>
        <v>0</v>
      </c>
      <c r="D432" s="7">
        <f>'6thR'!D$21</f>
        <v>0</v>
      </c>
      <c r="E432" s="7">
        <f>'6thR'!E$21</f>
        <v>0</v>
      </c>
      <c r="F432" s="7">
        <f>'6thR'!F$21</f>
        <v>0</v>
      </c>
      <c r="G432" s="7">
        <f>'6thR'!G$21</f>
        <v>0</v>
      </c>
      <c r="H432" s="7">
        <f>'6thR'!H$21</f>
        <v>0</v>
      </c>
      <c r="I432" s="7">
        <f>'6thR'!I$21</f>
        <v>0</v>
      </c>
      <c r="J432" s="7">
        <f>'6thR'!J$21</f>
        <v>0</v>
      </c>
      <c r="K432" s="7">
        <f>'6thR'!K$21</f>
        <v>0</v>
      </c>
      <c r="L432" s="7">
        <f>'6thR'!L$21</f>
        <v>0</v>
      </c>
      <c r="M432" s="7">
        <f>'6thR'!M$21</f>
        <v>0</v>
      </c>
      <c r="N432" s="7">
        <f>'6thR'!N$21</f>
        <v>0</v>
      </c>
      <c r="O432" s="7">
        <f>'6thR'!O$21</f>
        <v>0</v>
      </c>
      <c r="P432" s="7">
        <f>'6thR'!P$21</f>
        <v>0</v>
      </c>
      <c r="Q432" s="7">
        <f>'6thR'!Q$21</f>
        <v>0</v>
      </c>
      <c r="R432" s="7">
        <f>'6thR'!R$21</f>
        <v>0</v>
      </c>
      <c r="S432" s="7">
        <f>'6thR'!S$21</f>
        <v>0</v>
      </c>
      <c r="T432" s="7">
        <f>'6thR'!T$21</f>
        <v>0</v>
      </c>
    </row>
    <row r="433" spans="2:20" ht="15.5" x14ac:dyDescent="0.35">
      <c r="B433" s="43" t="s">
        <v>13</v>
      </c>
      <c r="C433" s="7">
        <f>'7thR'!C$21</f>
        <v>0</v>
      </c>
      <c r="D433" s="7">
        <f>'7thR'!D$21</f>
        <v>0</v>
      </c>
      <c r="E433" s="7">
        <f>'7thR'!E$21</f>
        <v>0</v>
      </c>
      <c r="F433" s="7">
        <f>'7thR'!F$21</f>
        <v>0</v>
      </c>
      <c r="G433" s="7">
        <f>'7thR'!G$21</f>
        <v>0</v>
      </c>
      <c r="H433" s="7">
        <f>'7thR'!H$21</f>
        <v>0</v>
      </c>
      <c r="I433" s="7">
        <f>'7thR'!I$21</f>
        <v>0</v>
      </c>
      <c r="J433" s="7">
        <f>'7thR'!J$21</f>
        <v>0</v>
      </c>
      <c r="K433" s="7">
        <f>'7thR'!K$21</f>
        <v>0</v>
      </c>
      <c r="L433" s="7">
        <f>'7thR'!L$21</f>
        <v>0</v>
      </c>
      <c r="M433" s="7">
        <f>'7thR'!M$21</f>
        <v>0</v>
      </c>
      <c r="N433" s="7">
        <f>'7thR'!N$21</f>
        <v>0</v>
      </c>
      <c r="O433" s="7">
        <f>'7thR'!O$21</f>
        <v>0</v>
      </c>
      <c r="P433" s="7">
        <f>'7thR'!P$21</f>
        <v>0</v>
      </c>
      <c r="Q433" s="7">
        <f>'7thR'!Q$21</f>
        <v>0</v>
      </c>
      <c r="R433" s="7">
        <f>'7thR'!R$21</f>
        <v>0</v>
      </c>
      <c r="S433" s="7">
        <f>'7thR'!S$21</f>
        <v>0</v>
      </c>
      <c r="T433" s="7">
        <f>'7thR'!T$21</f>
        <v>0</v>
      </c>
    </row>
    <row r="434" spans="2:20" ht="15.5" x14ac:dyDescent="0.35">
      <c r="B434" s="43" t="s">
        <v>14</v>
      </c>
      <c r="C434" s="7">
        <f>'8thR'!C$21</f>
        <v>4</v>
      </c>
      <c r="D434" s="7">
        <f>'8thR'!D$21</f>
        <v>4</v>
      </c>
      <c r="E434" s="7">
        <f>'8thR'!E$21</f>
        <v>5</v>
      </c>
      <c r="F434" s="7">
        <f>'8thR'!F$21</f>
        <v>4</v>
      </c>
      <c r="G434" s="7">
        <f>'8thR'!G$21</f>
        <v>7</v>
      </c>
      <c r="H434" s="7">
        <f>'8thR'!H$21</f>
        <v>5</v>
      </c>
      <c r="I434" s="7">
        <f>'8thR'!I$21</f>
        <v>3</v>
      </c>
      <c r="J434" s="7">
        <f>'8thR'!J$21</f>
        <v>4</v>
      </c>
      <c r="K434" s="7">
        <f>'8thR'!K$21</f>
        <v>2</v>
      </c>
      <c r="L434" s="7">
        <f>'8thR'!L$21</f>
        <v>5</v>
      </c>
      <c r="M434" s="7">
        <f>'8thR'!M$21</f>
        <v>4</v>
      </c>
      <c r="N434" s="7">
        <f>'8thR'!N$21</f>
        <v>3</v>
      </c>
      <c r="O434" s="7">
        <f>'8thR'!O$21</f>
        <v>3</v>
      </c>
      <c r="P434" s="7">
        <f>'8thR'!P$21</f>
        <v>4</v>
      </c>
      <c r="Q434" s="7">
        <f>'8thR'!Q$21</f>
        <v>5</v>
      </c>
      <c r="R434" s="7">
        <f>'8thR'!R$21</f>
        <v>6</v>
      </c>
      <c r="S434" s="7">
        <f>'8thR'!S$21</f>
        <v>4</v>
      </c>
      <c r="T434" s="7">
        <f>'8thR'!T$21</f>
        <v>4</v>
      </c>
    </row>
    <row r="435" spans="2:20" ht="15.5" x14ac:dyDescent="0.35">
      <c r="B435" s="43" t="s">
        <v>26</v>
      </c>
      <c r="C435" s="7">
        <f>'9thR'!C$21</f>
        <v>0</v>
      </c>
      <c r="D435" s="7">
        <f>'9thR'!D$21</f>
        <v>0</v>
      </c>
      <c r="E435" s="7">
        <f>'9thR'!E$21</f>
        <v>0</v>
      </c>
      <c r="F435" s="7">
        <f>'9thR'!F$21</f>
        <v>0</v>
      </c>
      <c r="G435" s="7">
        <f>'9thR'!G$21</f>
        <v>0</v>
      </c>
      <c r="H435" s="7">
        <f>'9thR'!H$21</f>
        <v>0</v>
      </c>
      <c r="I435" s="7">
        <f>'9thR'!I$21</f>
        <v>0</v>
      </c>
      <c r="J435" s="7">
        <f>'9thR'!J$21</f>
        <v>0</v>
      </c>
      <c r="K435" s="7">
        <f>'9thR'!K$21</f>
        <v>0</v>
      </c>
      <c r="L435" s="7">
        <f>'9thR'!L$21</f>
        <v>0</v>
      </c>
      <c r="M435" s="7">
        <f>'9thR'!M$21</f>
        <v>0</v>
      </c>
      <c r="N435" s="7">
        <f>'9thR'!N$21</f>
        <v>0</v>
      </c>
      <c r="O435" s="7">
        <f>'9thR'!O$21</f>
        <v>0</v>
      </c>
      <c r="P435" s="7">
        <f>'9thR'!P$21</f>
        <v>0</v>
      </c>
      <c r="Q435" s="7">
        <f>'9thR'!Q$21</f>
        <v>0</v>
      </c>
      <c r="R435" s="7">
        <f>'9thR'!R$21</f>
        <v>0</v>
      </c>
      <c r="S435" s="7">
        <f>'9thR'!S$21</f>
        <v>0</v>
      </c>
      <c r="T435" s="7">
        <f>'9thR'!T$21</f>
        <v>0</v>
      </c>
    </row>
    <row r="436" spans="2:20" ht="15.5" x14ac:dyDescent="0.35">
      <c r="B436" s="43" t="s">
        <v>27</v>
      </c>
      <c r="C436" s="7">
        <f>'10thR'!C$21</f>
        <v>4</v>
      </c>
      <c r="D436" s="7">
        <f>'10thR'!D$21</f>
        <v>4</v>
      </c>
      <c r="E436" s="7">
        <f>'10thR'!E$21</f>
        <v>3</v>
      </c>
      <c r="F436" s="7">
        <f>'10thR'!F$21</f>
        <v>6</v>
      </c>
      <c r="G436" s="7">
        <f>'10thR'!G$21</f>
        <v>6</v>
      </c>
      <c r="H436" s="7">
        <f>'10thR'!H$21</f>
        <v>5</v>
      </c>
      <c r="I436" s="7">
        <f>'10thR'!I$21</f>
        <v>6</v>
      </c>
      <c r="J436" s="7">
        <f>'10thR'!J$21</f>
        <v>5</v>
      </c>
      <c r="K436" s="7">
        <f>'10thR'!K$21</f>
        <v>4</v>
      </c>
      <c r="L436" s="7">
        <f>'10thR'!L$21</f>
        <v>5</v>
      </c>
      <c r="M436" s="7">
        <f>'10thR'!M$21</f>
        <v>2</v>
      </c>
      <c r="N436" s="7">
        <f>'10thR'!N$21</f>
        <v>4</v>
      </c>
      <c r="O436" s="7">
        <f>'10thR'!O$21</f>
        <v>6</v>
      </c>
      <c r="P436" s="7">
        <f>'10thR'!P$21</f>
        <v>6</v>
      </c>
      <c r="Q436" s="7">
        <f>'10thR'!Q$21</f>
        <v>5</v>
      </c>
      <c r="R436" s="7">
        <f>'10thR'!R$21</f>
        <v>3</v>
      </c>
      <c r="S436" s="7">
        <f>'10thR'!S$21</f>
        <v>4</v>
      </c>
      <c r="T436" s="7">
        <f>'10thR'!T$21</f>
        <v>4</v>
      </c>
    </row>
    <row r="437" spans="2:20" ht="15.5" x14ac:dyDescent="0.35">
      <c r="B437" s="43" t="s">
        <v>28</v>
      </c>
      <c r="C437" s="7">
        <f>'11thR'!C$21</f>
        <v>0</v>
      </c>
      <c r="D437" s="7">
        <f>'11thR'!D$21</f>
        <v>0</v>
      </c>
      <c r="E437" s="7">
        <f>'11thR'!E$21</f>
        <v>0</v>
      </c>
      <c r="F437" s="7">
        <f>'11thR'!F$21</f>
        <v>0</v>
      </c>
      <c r="G437" s="7">
        <f>'11thR'!G$21</f>
        <v>0</v>
      </c>
      <c r="H437" s="7">
        <f>'11thR'!H$21</f>
        <v>0</v>
      </c>
      <c r="I437" s="7">
        <f>'11thR'!I$21</f>
        <v>0</v>
      </c>
      <c r="J437" s="7">
        <f>'11thR'!J$21</f>
        <v>0</v>
      </c>
      <c r="K437" s="7">
        <f>'11thR'!K$21</f>
        <v>0</v>
      </c>
      <c r="L437" s="7">
        <f>'11thR'!L$21</f>
        <v>0</v>
      </c>
      <c r="M437" s="7">
        <f>'11thR'!M$21</f>
        <v>0</v>
      </c>
      <c r="N437" s="7">
        <f>'11thR'!N$21</f>
        <v>0</v>
      </c>
      <c r="O437" s="7">
        <f>'11thR'!O$21</f>
        <v>0</v>
      </c>
      <c r="P437" s="7">
        <f>'11thR'!P$21</f>
        <v>0</v>
      </c>
      <c r="Q437" s="7">
        <f>'11thR'!Q$21</f>
        <v>0</v>
      </c>
      <c r="R437" s="7">
        <f>'11thR'!R$21</f>
        <v>0</v>
      </c>
      <c r="S437" s="7">
        <f>'11thR'!S$21</f>
        <v>0</v>
      </c>
      <c r="T437" s="7">
        <f>'11thR'!T$21</f>
        <v>0</v>
      </c>
    </row>
    <row r="438" spans="2:20" ht="15.5" x14ac:dyDescent="0.35">
      <c r="B438" s="43" t="s">
        <v>29</v>
      </c>
      <c r="C438" s="7">
        <f>'12thR'!C$21</f>
        <v>0</v>
      </c>
      <c r="D438" s="7">
        <f>'12thR'!D$21</f>
        <v>0</v>
      </c>
      <c r="E438" s="7">
        <f>'12thR'!E$21</f>
        <v>0</v>
      </c>
      <c r="F438" s="7">
        <f>'12thR'!F$21</f>
        <v>0</v>
      </c>
      <c r="G438" s="7">
        <f>'12thR'!G$21</f>
        <v>0</v>
      </c>
      <c r="H438" s="7">
        <f>'12thR'!H$21</f>
        <v>0</v>
      </c>
      <c r="I438" s="7">
        <f>'12thR'!I$21</f>
        <v>0</v>
      </c>
      <c r="J438" s="7">
        <f>'12thR'!J$21</f>
        <v>0</v>
      </c>
      <c r="K438" s="7">
        <f>'12thR'!K$21</f>
        <v>0</v>
      </c>
      <c r="L438" s="7">
        <f>'12thR'!L$21</f>
        <v>0</v>
      </c>
      <c r="M438" s="7">
        <f>'12thR'!M$21</f>
        <v>0</v>
      </c>
      <c r="N438" s="7">
        <f>'12thR'!N$21</f>
        <v>0</v>
      </c>
      <c r="O438" s="7">
        <f>'12thR'!O$21</f>
        <v>0</v>
      </c>
      <c r="P438" s="7">
        <f>'12thR'!P$21</f>
        <v>0</v>
      </c>
      <c r="Q438" s="7">
        <f>'12thR'!Q$21</f>
        <v>0</v>
      </c>
      <c r="R438" s="7">
        <f>'12thR'!R$21</f>
        <v>0</v>
      </c>
      <c r="S438" s="7">
        <f>'12thR'!S$21</f>
        <v>0</v>
      </c>
      <c r="T438" s="7">
        <f>'12thR'!T$21</f>
        <v>0</v>
      </c>
    </row>
    <row r="439" spans="2:20" ht="15.5" x14ac:dyDescent="0.35">
      <c r="B439" s="43" t="s">
        <v>30</v>
      </c>
      <c r="C439" s="7">
        <f>'13thR'!C$21</f>
        <v>0</v>
      </c>
      <c r="D439" s="7">
        <f>'13thR'!D$21</f>
        <v>0</v>
      </c>
      <c r="E439" s="7">
        <f>'13thR'!E$21</f>
        <v>0</v>
      </c>
      <c r="F439" s="7">
        <f>'13thR'!F$21</f>
        <v>0</v>
      </c>
      <c r="G439" s="7">
        <f>'13thR'!G$21</f>
        <v>0</v>
      </c>
      <c r="H439" s="7">
        <f>'13thR'!H$21</f>
        <v>0</v>
      </c>
      <c r="I439" s="7">
        <f>'13thR'!I$21</f>
        <v>0</v>
      </c>
      <c r="J439" s="7">
        <f>'13thR'!J$21</f>
        <v>0</v>
      </c>
      <c r="K439" s="7">
        <f>'13thR'!K$21</f>
        <v>0</v>
      </c>
      <c r="L439" s="7">
        <f>'13thR'!L$21</f>
        <v>0</v>
      </c>
      <c r="M439" s="7">
        <f>'13thR'!M$21</f>
        <v>0</v>
      </c>
      <c r="N439" s="7">
        <f>'13thR'!N$21</f>
        <v>0</v>
      </c>
      <c r="O439" s="7">
        <f>'13thR'!O$21</f>
        <v>0</v>
      </c>
      <c r="P439" s="7">
        <f>'13thR'!P$21</f>
        <v>0</v>
      </c>
      <c r="Q439" s="7">
        <f>'13thR'!Q$21</f>
        <v>0</v>
      </c>
      <c r="R439" s="7">
        <f>'13thR'!R$21</f>
        <v>0</v>
      </c>
      <c r="S439" s="7">
        <f>'13thR'!S$21</f>
        <v>0</v>
      </c>
      <c r="T439" s="7">
        <f>'13thR'!T$21</f>
        <v>0</v>
      </c>
    </row>
    <row r="440" spans="2:20" ht="15.5" x14ac:dyDescent="0.35">
      <c r="B440" s="43" t="s">
        <v>31</v>
      </c>
      <c r="C440" s="7">
        <f>'14thR'!C$21</f>
        <v>0</v>
      </c>
      <c r="D440" s="7">
        <f>'14thR'!D$21</f>
        <v>0</v>
      </c>
      <c r="E440" s="7">
        <f>'14thR'!E$21</f>
        <v>0</v>
      </c>
      <c r="F440" s="7">
        <f>'14thR'!F$21</f>
        <v>0</v>
      </c>
      <c r="G440" s="7">
        <f>'14thR'!G$21</f>
        <v>0</v>
      </c>
      <c r="H440" s="7">
        <f>'14thR'!H$21</f>
        <v>0</v>
      </c>
      <c r="I440" s="7">
        <f>'14thR'!I$21</f>
        <v>0</v>
      </c>
      <c r="J440" s="7">
        <f>'14thR'!J$21</f>
        <v>0</v>
      </c>
      <c r="K440" s="7">
        <f>'14thR'!K$21</f>
        <v>0</v>
      </c>
      <c r="L440" s="7">
        <f>'14thR'!L$21</f>
        <v>0</v>
      </c>
      <c r="M440" s="7">
        <f>'14thR'!M$21</f>
        <v>0</v>
      </c>
      <c r="N440" s="7">
        <f>'14thR'!N$21</f>
        <v>0</v>
      </c>
      <c r="O440" s="7">
        <f>'14thR'!O$21</f>
        <v>0</v>
      </c>
      <c r="P440" s="7">
        <f>'14thR'!P$21</f>
        <v>0</v>
      </c>
      <c r="Q440" s="7">
        <f>'14thR'!Q$21</f>
        <v>0</v>
      </c>
      <c r="R440" s="7">
        <f>'14thR'!R$21</f>
        <v>0</v>
      </c>
      <c r="S440" s="7">
        <f>'14thR'!S$21</f>
        <v>0</v>
      </c>
      <c r="T440" s="7">
        <f>'14thR'!T$21</f>
        <v>0</v>
      </c>
    </row>
    <row r="441" spans="2:20" ht="15.5" x14ac:dyDescent="0.35">
      <c r="B441" s="43" t="s">
        <v>32</v>
      </c>
      <c r="C441" s="7">
        <f>'15thR'!C$21</f>
        <v>0</v>
      </c>
      <c r="D441" s="7">
        <f>'15thR'!D$21</f>
        <v>0</v>
      </c>
      <c r="E441" s="7">
        <f>'15thR'!E$21</f>
        <v>0</v>
      </c>
      <c r="F441" s="7">
        <f>'15thR'!F$21</f>
        <v>0</v>
      </c>
      <c r="G441" s="7">
        <f>'15thR'!G$21</f>
        <v>0</v>
      </c>
      <c r="H441" s="7">
        <f>'15thR'!H$21</f>
        <v>0</v>
      </c>
      <c r="I441" s="7">
        <f>'15thR'!I$21</f>
        <v>0</v>
      </c>
      <c r="J441" s="7">
        <f>'15thR'!J$21</f>
        <v>0</v>
      </c>
      <c r="K441" s="7">
        <f>'15thR'!K$21</f>
        <v>0</v>
      </c>
      <c r="L441" s="7">
        <f>'15thR'!L$21</f>
        <v>0</v>
      </c>
      <c r="M441" s="7">
        <f>'15thR'!M$21</f>
        <v>0</v>
      </c>
      <c r="N441" s="7">
        <f>'15thR'!N$21</f>
        <v>0</v>
      </c>
      <c r="O441" s="7">
        <f>'15thR'!O$21</f>
        <v>0</v>
      </c>
      <c r="P441" s="7">
        <f>'15thR'!P$21</f>
        <v>0</v>
      </c>
      <c r="Q441" s="7">
        <f>'15thR'!Q$21</f>
        <v>0</v>
      </c>
      <c r="R441" s="7">
        <f>'15thR'!R$21</f>
        <v>0</v>
      </c>
      <c r="S441" s="7">
        <f>'15thR'!S$21</f>
        <v>0</v>
      </c>
      <c r="T441" s="7">
        <f>'15thR'!T$21</f>
        <v>0</v>
      </c>
    </row>
    <row r="442" spans="2:20" ht="15.5" x14ac:dyDescent="0.35">
      <c r="B442" s="43" t="s">
        <v>33</v>
      </c>
      <c r="C442" s="7">
        <f>'16thR'!C$21</f>
        <v>0</v>
      </c>
      <c r="D442" s="7">
        <f>'16thR'!D$21</f>
        <v>0</v>
      </c>
      <c r="E442" s="7">
        <f>'16thR'!E$21</f>
        <v>0</v>
      </c>
      <c r="F442" s="7">
        <f>'16thR'!F$21</f>
        <v>0</v>
      </c>
      <c r="G442" s="7">
        <f>'16thR'!G$21</f>
        <v>0</v>
      </c>
      <c r="H442" s="7">
        <f>'16thR'!H$21</f>
        <v>0</v>
      </c>
      <c r="I442" s="7">
        <f>'16thR'!I$21</f>
        <v>0</v>
      </c>
      <c r="J442" s="7">
        <f>'16thR'!J$21</f>
        <v>0</v>
      </c>
      <c r="K442" s="7">
        <f>'16thR'!K$21</f>
        <v>0</v>
      </c>
      <c r="L442" s="7">
        <f>'16thR'!L$21</f>
        <v>0</v>
      </c>
      <c r="M442" s="7">
        <f>'16thR'!M$21</f>
        <v>0</v>
      </c>
      <c r="N442" s="7">
        <f>'16thR'!N$21</f>
        <v>0</v>
      </c>
      <c r="O442" s="7">
        <f>'16thR'!O$21</f>
        <v>0</v>
      </c>
      <c r="P442" s="7">
        <f>'16thR'!P$21</f>
        <v>0</v>
      </c>
      <c r="Q442" s="7">
        <f>'16thR'!Q$21</f>
        <v>0</v>
      </c>
      <c r="R442" s="7">
        <f>'16thR'!R$21</f>
        <v>0</v>
      </c>
      <c r="S442" s="7">
        <f>'16thR'!S$21</f>
        <v>0</v>
      </c>
      <c r="T442" s="7">
        <f>'16thR'!T$21</f>
        <v>0</v>
      </c>
    </row>
    <row r="443" spans="2:20" ht="15.5" x14ac:dyDescent="0.35">
      <c r="B443" s="43" t="s">
        <v>34</v>
      </c>
      <c r="C443" s="7">
        <f>'17thR'!C$21</f>
        <v>0</v>
      </c>
      <c r="D443" s="7">
        <f>'17thR'!D$21</f>
        <v>0</v>
      </c>
      <c r="E443" s="7">
        <f>'17thR'!E$21</f>
        <v>0</v>
      </c>
      <c r="F443" s="7">
        <f>'17thR'!F$21</f>
        <v>0</v>
      </c>
      <c r="G443" s="7">
        <f>'17thR'!G$21</f>
        <v>0</v>
      </c>
      <c r="H443" s="7">
        <f>'17thR'!H$21</f>
        <v>0</v>
      </c>
      <c r="I443" s="7">
        <f>'17thR'!I$21</f>
        <v>0</v>
      </c>
      <c r="J443" s="7">
        <f>'17thR'!J$21</f>
        <v>0</v>
      </c>
      <c r="K443" s="7">
        <f>'17thR'!K$21</f>
        <v>0</v>
      </c>
      <c r="L443" s="7">
        <f>'17thR'!L$21</f>
        <v>0</v>
      </c>
      <c r="M443" s="7">
        <f>'17thR'!M$21</f>
        <v>0</v>
      </c>
      <c r="N443" s="7">
        <f>'17thR'!N$21</f>
        <v>0</v>
      </c>
      <c r="O443" s="7">
        <f>'17thR'!O$21</f>
        <v>0</v>
      </c>
      <c r="P443" s="7">
        <f>'17thR'!P$21</f>
        <v>0</v>
      </c>
      <c r="Q443" s="7">
        <f>'17thR'!Q$21</f>
        <v>0</v>
      </c>
      <c r="R443" s="7">
        <f>'17thR'!R$21</f>
        <v>0</v>
      </c>
      <c r="S443" s="7">
        <f>'17thR'!S$21</f>
        <v>0</v>
      </c>
      <c r="T443" s="7">
        <f>'17thR'!T$21</f>
        <v>0</v>
      </c>
    </row>
    <row r="444" spans="2:20" ht="15.5" x14ac:dyDescent="0.35">
      <c r="B444" s="43" t="s">
        <v>35</v>
      </c>
      <c r="C444" s="7">
        <f>'18thR'!C$21</f>
        <v>0</v>
      </c>
      <c r="D444" s="7">
        <f>'18thR'!D$21</f>
        <v>0</v>
      </c>
      <c r="E444" s="7">
        <f>'18thR'!E$21</f>
        <v>0</v>
      </c>
      <c r="F444" s="7">
        <f>'18thR'!F$21</f>
        <v>0</v>
      </c>
      <c r="G444" s="7">
        <f>'18thR'!G$21</f>
        <v>0</v>
      </c>
      <c r="H444" s="7">
        <f>'18thR'!H$21</f>
        <v>0</v>
      </c>
      <c r="I444" s="7">
        <f>'18thR'!I$21</f>
        <v>0</v>
      </c>
      <c r="J444" s="7">
        <f>'18thR'!J$21</f>
        <v>0</v>
      </c>
      <c r="K444" s="7">
        <f>'18thR'!K$21</f>
        <v>0</v>
      </c>
      <c r="L444" s="7">
        <f>'18thR'!L$21</f>
        <v>0</v>
      </c>
      <c r="M444" s="7">
        <f>'18thR'!M$21</f>
        <v>0</v>
      </c>
      <c r="N444" s="7">
        <f>'18thR'!N$21</f>
        <v>0</v>
      </c>
      <c r="O444" s="7">
        <f>'18thR'!O$21</f>
        <v>0</v>
      </c>
      <c r="P444" s="7">
        <f>'18thR'!P$21</f>
        <v>0</v>
      </c>
      <c r="Q444" s="7">
        <f>'18thR'!Q$21</f>
        <v>0</v>
      </c>
      <c r="R444" s="7">
        <f>'18thR'!R$21</f>
        <v>0</v>
      </c>
      <c r="S444" s="7">
        <f>'18thR'!S$21</f>
        <v>0</v>
      </c>
      <c r="T444" s="7">
        <f>'18thR'!T$21</f>
        <v>0</v>
      </c>
    </row>
    <row r="445" spans="2:20" ht="15.5" x14ac:dyDescent="0.35">
      <c r="B445" s="43" t="s">
        <v>36</v>
      </c>
      <c r="C445" s="7">
        <f>'19thR'!C$21</f>
        <v>0</v>
      </c>
      <c r="D445" s="7">
        <f>'19thR'!D$21</f>
        <v>0</v>
      </c>
      <c r="E445" s="7">
        <f>'19thR'!E$21</f>
        <v>0</v>
      </c>
      <c r="F445" s="7">
        <f>'19thR'!F$21</f>
        <v>0</v>
      </c>
      <c r="G445" s="7">
        <f>'19thR'!G$21</f>
        <v>0</v>
      </c>
      <c r="H445" s="7">
        <f>'19thR'!H$21</f>
        <v>0</v>
      </c>
      <c r="I445" s="7">
        <f>'19thR'!I$21</f>
        <v>0</v>
      </c>
      <c r="J445" s="7">
        <f>'19thR'!J$21</f>
        <v>0</v>
      </c>
      <c r="K445" s="7">
        <f>'19thR'!K$21</f>
        <v>0</v>
      </c>
      <c r="L445" s="7">
        <f>'19thR'!L$21</f>
        <v>0</v>
      </c>
      <c r="M445" s="7">
        <f>'19thR'!M$21</f>
        <v>0</v>
      </c>
      <c r="N445" s="7">
        <f>'19thR'!N$21</f>
        <v>0</v>
      </c>
      <c r="O445" s="7">
        <f>'19thR'!O$21</f>
        <v>0</v>
      </c>
      <c r="P445" s="7">
        <f>'19thR'!P$21</f>
        <v>0</v>
      </c>
      <c r="Q445" s="7">
        <f>'19thR'!Q$21</f>
        <v>0</v>
      </c>
      <c r="R445" s="7">
        <f>'19thR'!R$21</f>
        <v>0</v>
      </c>
      <c r="S445" s="7">
        <f>'19thR'!S$21</f>
        <v>0</v>
      </c>
      <c r="T445" s="7">
        <f>'19thR'!T$21</f>
        <v>0</v>
      </c>
    </row>
    <row r="446" spans="2:20" ht="15.5" x14ac:dyDescent="0.35">
      <c r="B446" s="43" t="s">
        <v>37</v>
      </c>
      <c r="C446" s="7">
        <f>'20thR'!C$21</f>
        <v>0</v>
      </c>
      <c r="D446" s="7">
        <f>'20thR'!D$21</f>
        <v>0</v>
      </c>
      <c r="E446" s="7">
        <f>'20thR'!E$21</f>
        <v>0</v>
      </c>
      <c r="F446" s="7">
        <f>'20thR'!F$21</f>
        <v>0</v>
      </c>
      <c r="G446" s="7">
        <f>'20thR'!G$21</f>
        <v>0</v>
      </c>
      <c r="H446" s="7">
        <f>'20thR'!H$21</f>
        <v>0</v>
      </c>
      <c r="I446" s="7">
        <f>'20thR'!I$21</f>
        <v>0</v>
      </c>
      <c r="J446" s="7">
        <f>'20thR'!J$21</f>
        <v>0</v>
      </c>
      <c r="K446" s="7">
        <f>'20thR'!K$21</f>
        <v>0</v>
      </c>
      <c r="L446" s="7">
        <f>'20thR'!L$21</f>
        <v>0</v>
      </c>
      <c r="M446" s="7">
        <f>'20thR'!M$21</f>
        <v>0</v>
      </c>
      <c r="N446" s="7">
        <f>'20thR'!N$21</f>
        <v>0</v>
      </c>
      <c r="O446" s="7">
        <f>'20thR'!O$21</f>
        <v>0</v>
      </c>
      <c r="P446" s="7">
        <f>'20thR'!P$21</f>
        <v>0</v>
      </c>
      <c r="Q446" s="7">
        <f>'20thR'!Q$21</f>
        <v>0</v>
      </c>
      <c r="R446" s="7">
        <f>'20thR'!R$21</f>
        <v>0</v>
      </c>
      <c r="S446" s="7">
        <f>'20thR'!S$21</f>
        <v>0</v>
      </c>
      <c r="T446" s="7">
        <f>'20thR'!T$21</f>
        <v>0</v>
      </c>
    </row>
    <row r="447" spans="2:20" ht="15.5" x14ac:dyDescent="0.35">
      <c r="B447" s="43" t="s">
        <v>38</v>
      </c>
      <c r="C447" s="7">
        <f>'21thR'!C$21</f>
        <v>0</v>
      </c>
      <c r="D447" s="7">
        <f>'21thR'!D$21</f>
        <v>0</v>
      </c>
      <c r="E447" s="7">
        <f>'21thR'!E$21</f>
        <v>0</v>
      </c>
      <c r="F447" s="7">
        <f>'21thR'!F$21</f>
        <v>0</v>
      </c>
      <c r="G447" s="7">
        <f>'21thR'!G$21</f>
        <v>0</v>
      </c>
      <c r="H447" s="7">
        <f>'21thR'!H$21</f>
        <v>0</v>
      </c>
      <c r="I447" s="7">
        <f>'21thR'!I$21</f>
        <v>0</v>
      </c>
      <c r="J447" s="7">
        <f>'21thR'!J$21</f>
        <v>0</v>
      </c>
      <c r="K447" s="7">
        <f>'21thR'!K$21</f>
        <v>0</v>
      </c>
      <c r="L447" s="7">
        <f>'21thR'!L$21</f>
        <v>0</v>
      </c>
      <c r="M447" s="7">
        <f>'21thR'!M$21</f>
        <v>0</v>
      </c>
      <c r="N447" s="7">
        <f>'21thR'!N$21</f>
        <v>0</v>
      </c>
      <c r="O447" s="7">
        <f>'21thR'!O$21</f>
        <v>0</v>
      </c>
      <c r="P447" s="7">
        <f>'21thR'!P$21</f>
        <v>0</v>
      </c>
      <c r="Q447" s="7">
        <f>'21thR'!Q$21</f>
        <v>0</v>
      </c>
      <c r="R447" s="7">
        <f>'21thR'!R$21</f>
        <v>0</v>
      </c>
      <c r="S447" s="7">
        <f>'21thR'!S$21</f>
        <v>0</v>
      </c>
      <c r="T447" s="7">
        <f>'21thR'!T$21</f>
        <v>0</v>
      </c>
    </row>
    <row r="448" spans="2:20" ht="15.5" x14ac:dyDescent="0.35">
      <c r="B448" s="43" t="s">
        <v>39</v>
      </c>
      <c r="C448" s="7">
        <f>'22thR'!C$21</f>
        <v>0</v>
      </c>
      <c r="D448" s="7">
        <f>'22thR'!D$21</f>
        <v>0</v>
      </c>
      <c r="E448" s="7">
        <f>'22thR'!E$21</f>
        <v>0</v>
      </c>
      <c r="F448" s="7">
        <f>'22thR'!F$21</f>
        <v>0</v>
      </c>
      <c r="G448" s="7">
        <f>'22thR'!G$21</f>
        <v>0</v>
      </c>
      <c r="H448" s="7">
        <f>'22thR'!H$21</f>
        <v>0</v>
      </c>
      <c r="I448" s="7">
        <f>'22thR'!I$21</f>
        <v>0</v>
      </c>
      <c r="J448" s="7">
        <f>'22thR'!J$21</f>
        <v>0</v>
      </c>
      <c r="K448" s="7">
        <f>'22thR'!K$21</f>
        <v>0</v>
      </c>
      <c r="L448" s="7">
        <f>'22thR'!L$21</f>
        <v>0</v>
      </c>
      <c r="M448" s="7">
        <f>'22thR'!M$21</f>
        <v>0</v>
      </c>
      <c r="N448" s="7">
        <f>'22thR'!N$21</f>
        <v>0</v>
      </c>
      <c r="O448" s="7">
        <f>'22thR'!O$21</f>
        <v>0</v>
      </c>
      <c r="P448" s="7">
        <f>'22thR'!P$21</f>
        <v>0</v>
      </c>
      <c r="Q448" s="7">
        <f>'22thR'!Q$21</f>
        <v>0</v>
      </c>
      <c r="R448" s="7">
        <f>'22thR'!R$21</f>
        <v>0</v>
      </c>
      <c r="S448" s="7">
        <f>'22thR'!S$21</f>
        <v>0</v>
      </c>
      <c r="T448" s="7">
        <f>'22thR'!T$21</f>
        <v>0</v>
      </c>
    </row>
    <row r="449" spans="1:20" ht="15.5" x14ac:dyDescent="0.35">
      <c r="B449" s="43" t="s">
        <v>40</v>
      </c>
      <c r="C449" s="7">
        <f>'23thR'!C$21</f>
        <v>0</v>
      </c>
      <c r="D449" s="7">
        <f>'23thR'!D$21</f>
        <v>0</v>
      </c>
      <c r="E449" s="7">
        <f>'23thR'!E$21</f>
        <v>0</v>
      </c>
      <c r="F449" s="7">
        <f>'23thR'!F$21</f>
        <v>0</v>
      </c>
      <c r="G449" s="7">
        <f>'23thR'!G$21</f>
        <v>0</v>
      </c>
      <c r="H449" s="7">
        <f>'23thR'!H$21</f>
        <v>0</v>
      </c>
      <c r="I449" s="7">
        <f>'23thR'!I$21</f>
        <v>0</v>
      </c>
      <c r="J449" s="7">
        <f>'23thR'!J$21</f>
        <v>0</v>
      </c>
      <c r="K449" s="7">
        <f>'23thR'!K$21</f>
        <v>0</v>
      </c>
      <c r="L449" s="7">
        <f>'23thR'!L$21</f>
        <v>0</v>
      </c>
      <c r="M449" s="7">
        <f>'23thR'!M$21</f>
        <v>0</v>
      </c>
      <c r="N449" s="7">
        <f>'23thR'!N$21</f>
        <v>0</v>
      </c>
      <c r="O449" s="7">
        <f>'23thR'!O$21</f>
        <v>0</v>
      </c>
      <c r="P449" s="7">
        <f>'23thR'!P$21</f>
        <v>0</v>
      </c>
      <c r="Q449" s="7">
        <f>'23thR'!Q$21</f>
        <v>0</v>
      </c>
      <c r="R449" s="7">
        <f>'23thR'!R$21</f>
        <v>0</v>
      </c>
      <c r="S449" s="7">
        <f>'23thR'!S$21</f>
        <v>0</v>
      </c>
      <c r="T449" s="7">
        <f>'23thR'!T$21</f>
        <v>0</v>
      </c>
    </row>
    <row r="450" spans="1:20" ht="16" thickBot="1" x14ac:dyDescent="0.4">
      <c r="B450" s="48" t="s">
        <v>41</v>
      </c>
      <c r="C450" s="47">
        <f>'24thR'!C$21</f>
        <v>0</v>
      </c>
      <c r="D450" s="47">
        <f>'24thR'!D$21</f>
        <v>0</v>
      </c>
      <c r="E450" s="47">
        <f>'24thR'!E$21</f>
        <v>0</v>
      </c>
      <c r="F450" s="47">
        <f>'24thR'!F$21</f>
        <v>0</v>
      </c>
      <c r="G450" s="47">
        <f>'24thR'!G$21</f>
        <v>0</v>
      </c>
      <c r="H450" s="47">
        <f>'24thR'!H$21</f>
        <v>0</v>
      </c>
      <c r="I450" s="47">
        <f>'24thR'!I$21</f>
        <v>0</v>
      </c>
      <c r="J450" s="47">
        <f>'24thR'!J$21</f>
        <v>0</v>
      </c>
      <c r="K450" s="47">
        <f>'24thR'!K$21</f>
        <v>0</v>
      </c>
      <c r="L450" s="47">
        <f>'24thR'!L$21</f>
        <v>0</v>
      </c>
      <c r="M450" s="47">
        <f>'24thR'!M$21</f>
        <v>0</v>
      </c>
      <c r="N450" s="47">
        <f>'24thR'!N$21</f>
        <v>0</v>
      </c>
      <c r="O450" s="47">
        <f>'24thR'!O$21</f>
        <v>0</v>
      </c>
      <c r="P450" s="47">
        <f>'24thR'!P$21</f>
        <v>0</v>
      </c>
      <c r="Q450" s="47">
        <f>'24thR'!Q$21</f>
        <v>0</v>
      </c>
      <c r="R450" s="47">
        <f>'24thR'!R$21</f>
        <v>0</v>
      </c>
      <c r="S450" s="47">
        <f>'24thR'!S$21</f>
        <v>0</v>
      </c>
      <c r="T450" s="47">
        <f>'24thR'!T$21</f>
        <v>0</v>
      </c>
    </row>
    <row r="451" spans="1:20" ht="15.5" x14ac:dyDescent="0.35">
      <c r="B451" s="38" t="s">
        <v>17</v>
      </c>
      <c r="C451" s="45">
        <f>score!H$21</f>
        <v>4</v>
      </c>
      <c r="D451" s="45">
        <f>score!I$21</f>
        <v>3</v>
      </c>
      <c r="E451" s="45">
        <f>score!J$21</f>
        <v>3</v>
      </c>
      <c r="F451" s="45">
        <f>score!K$21</f>
        <v>4</v>
      </c>
      <c r="G451" s="45">
        <f>score!L$21</f>
        <v>4</v>
      </c>
      <c r="H451" s="45">
        <f>score!M$21</f>
        <v>4</v>
      </c>
      <c r="I451" s="45">
        <f>score!N$21</f>
        <v>3</v>
      </c>
      <c r="J451" s="45">
        <f>score!O$21</f>
        <v>4</v>
      </c>
      <c r="K451" s="45">
        <f>score!P$21</f>
        <v>2</v>
      </c>
      <c r="L451" s="45">
        <f>score!Q$21</f>
        <v>5</v>
      </c>
      <c r="M451" s="45">
        <f>score!R$21</f>
        <v>2</v>
      </c>
      <c r="N451" s="45">
        <f>score!S$21</f>
        <v>3</v>
      </c>
      <c r="O451" s="45">
        <f>score!T$21</f>
        <v>3</v>
      </c>
      <c r="P451" s="45">
        <f>score!U$21</f>
        <v>4</v>
      </c>
      <c r="Q451" s="45">
        <f>score!V$21</f>
        <v>5</v>
      </c>
      <c r="R451" s="45">
        <f>score!W$21</f>
        <v>3</v>
      </c>
      <c r="S451" s="45">
        <f>score!X$21</f>
        <v>4</v>
      </c>
      <c r="T451" s="45">
        <f>score!Y$21</f>
        <v>4</v>
      </c>
    </row>
    <row r="452" spans="1:20" ht="15.5" x14ac:dyDescent="0.35">
      <c r="B452" s="39" t="s">
        <v>6</v>
      </c>
      <c r="C452" s="42">
        <v>4</v>
      </c>
      <c r="D452" s="42">
        <v>3</v>
      </c>
      <c r="E452" s="42">
        <v>3</v>
      </c>
      <c r="F452" s="42">
        <v>4</v>
      </c>
      <c r="G452" s="42">
        <v>4</v>
      </c>
      <c r="H452" s="42">
        <v>4</v>
      </c>
      <c r="I452" s="42">
        <v>3</v>
      </c>
      <c r="J452" s="42">
        <v>8</v>
      </c>
      <c r="K452" s="42">
        <v>3</v>
      </c>
      <c r="L452" s="42">
        <v>4</v>
      </c>
      <c r="M452" s="42">
        <v>3</v>
      </c>
      <c r="N452" s="42">
        <v>3</v>
      </c>
      <c r="O452" s="42">
        <v>4</v>
      </c>
      <c r="P452" s="42">
        <v>4</v>
      </c>
      <c r="Q452" s="42">
        <v>4</v>
      </c>
      <c r="R452" s="42">
        <v>3</v>
      </c>
      <c r="S452" s="42">
        <v>4</v>
      </c>
      <c r="T452" s="42">
        <v>3</v>
      </c>
    </row>
    <row r="453" spans="1:20" x14ac:dyDescent="0.3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5" x14ac:dyDescent="0.35">
      <c r="C454" s="139" t="s">
        <v>5</v>
      </c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</row>
    <row r="455" spans="1:20" x14ac:dyDescent="0.35">
      <c r="A455" s="137">
        <v>16</v>
      </c>
      <c r="B455" s="138" t="str">
        <f>score!F22</f>
        <v>BOŽA ČUK</v>
      </c>
      <c r="C455" s="109">
        <v>1</v>
      </c>
      <c r="D455" s="109">
        <v>2</v>
      </c>
      <c r="E455" s="109">
        <v>3</v>
      </c>
      <c r="F455" s="109">
        <v>4</v>
      </c>
      <c r="G455" s="109">
        <v>5</v>
      </c>
      <c r="H455" s="109">
        <v>6</v>
      </c>
      <c r="I455" s="109">
        <v>7</v>
      </c>
      <c r="J455" s="109">
        <v>8</v>
      </c>
      <c r="K455" s="109">
        <v>9</v>
      </c>
      <c r="L455" s="109">
        <v>10</v>
      </c>
      <c r="M455" s="109">
        <v>11</v>
      </c>
      <c r="N455" s="109">
        <v>12</v>
      </c>
      <c r="O455" s="109">
        <v>13</v>
      </c>
      <c r="P455" s="109">
        <v>14</v>
      </c>
      <c r="Q455" s="109">
        <v>15</v>
      </c>
      <c r="R455" s="109">
        <v>16</v>
      </c>
      <c r="S455" s="109">
        <v>17</v>
      </c>
      <c r="T455" s="109">
        <v>18</v>
      </c>
    </row>
    <row r="456" spans="1:20" x14ac:dyDescent="0.35">
      <c r="A456" s="137"/>
      <c r="B456" s="13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</row>
    <row r="457" spans="1:20" ht="15.5" x14ac:dyDescent="0.35">
      <c r="B457" s="43" t="s">
        <v>7</v>
      </c>
      <c r="C457" s="7">
        <f>'1stR'!C$22</f>
        <v>0</v>
      </c>
      <c r="D457" s="7">
        <f>'1stR'!D$22</f>
        <v>0</v>
      </c>
      <c r="E457" s="7">
        <f>'1stR'!E$22</f>
        <v>0</v>
      </c>
      <c r="F457" s="7">
        <f>'1stR'!F$22</f>
        <v>0</v>
      </c>
      <c r="G457" s="7">
        <f>'1stR'!G$22</f>
        <v>0</v>
      </c>
      <c r="H457" s="7">
        <f>'1stR'!H$22</f>
        <v>0</v>
      </c>
      <c r="I457" s="7">
        <f>'1stR'!I$22</f>
        <v>0</v>
      </c>
      <c r="J457" s="7">
        <f>'1stR'!J$22</f>
        <v>0</v>
      </c>
      <c r="K457" s="7">
        <f>'1stR'!K$22</f>
        <v>0</v>
      </c>
      <c r="L457" s="7">
        <f>'1stR'!L$22</f>
        <v>0</v>
      </c>
      <c r="M457" s="7">
        <f>'1stR'!M$22</f>
        <v>0</v>
      </c>
      <c r="N457" s="7">
        <f>'1stR'!N$22</f>
        <v>0</v>
      </c>
      <c r="O457" s="7">
        <f>'1stR'!O$22</f>
        <v>0</v>
      </c>
      <c r="P457" s="7">
        <f>'1stR'!P$22</f>
        <v>0</v>
      </c>
      <c r="Q457" s="7">
        <f>'1stR'!Q$22</f>
        <v>0</v>
      </c>
      <c r="R457" s="7">
        <f>'1stR'!R$22</f>
        <v>0</v>
      </c>
      <c r="S457" s="7">
        <f>'1stR'!S$22</f>
        <v>0</v>
      </c>
      <c r="T457" s="7">
        <f>'1stR'!T$22</f>
        <v>0</v>
      </c>
    </row>
    <row r="458" spans="1:20" ht="15.5" x14ac:dyDescent="0.35">
      <c r="B458" s="43" t="s">
        <v>8</v>
      </c>
      <c r="C458" s="7">
        <f>'2ndR'!C$22</f>
        <v>7</v>
      </c>
      <c r="D458" s="7">
        <f>'2ndR'!D$22</f>
        <v>4</v>
      </c>
      <c r="E458" s="7">
        <f>'2ndR'!E$22</f>
        <v>5</v>
      </c>
      <c r="F458" s="7">
        <f>'2ndR'!F$22</f>
        <v>5</v>
      </c>
      <c r="G458" s="7">
        <f>'2ndR'!G$22</f>
        <v>7</v>
      </c>
      <c r="H458" s="7">
        <f>'2ndR'!H$22</f>
        <v>6</v>
      </c>
      <c r="I458" s="7">
        <f>'2ndR'!I$22</f>
        <v>3</v>
      </c>
      <c r="J458" s="7">
        <f>'2ndR'!J$22</f>
        <v>5</v>
      </c>
      <c r="K458" s="7">
        <f>'2ndR'!K$22</f>
        <v>4</v>
      </c>
      <c r="L458" s="7">
        <f>'2ndR'!L$22</f>
        <v>6</v>
      </c>
      <c r="M458" s="7">
        <f>'2ndR'!M$22</f>
        <v>4</v>
      </c>
      <c r="N458" s="7">
        <f>'2ndR'!N$22</f>
        <v>4</v>
      </c>
      <c r="O458" s="7">
        <f>'2ndR'!O$22</f>
        <v>7</v>
      </c>
      <c r="P458" s="7">
        <f>'2ndR'!P$22</f>
        <v>6</v>
      </c>
      <c r="Q458" s="7">
        <f>'2ndR'!Q$22</f>
        <v>5</v>
      </c>
      <c r="R458" s="7">
        <f>'2ndR'!R$22</f>
        <v>3</v>
      </c>
      <c r="S458" s="7">
        <f>'2ndR'!S$22</f>
        <v>7</v>
      </c>
      <c r="T458" s="7">
        <f>'2ndR'!T$22</f>
        <v>4</v>
      </c>
    </row>
    <row r="459" spans="1:20" ht="15.5" x14ac:dyDescent="0.35">
      <c r="B459" s="43" t="s">
        <v>9</v>
      </c>
      <c r="C459" s="7">
        <f>'3rdR'!C$22</f>
        <v>0</v>
      </c>
      <c r="D459" s="7">
        <f>'3rdR'!D$22</f>
        <v>0</v>
      </c>
      <c r="E459" s="7">
        <f>'3rdR'!E$22</f>
        <v>0</v>
      </c>
      <c r="F459" s="7">
        <f>'3rdR'!F$22</f>
        <v>0</v>
      </c>
      <c r="G459" s="7">
        <f>'3rdR'!G$22</f>
        <v>0</v>
      </c>
      <c r="H459" s="7">
        <f>'3rdR'!H$22</f>
        <v>0</v>
      </c>
      <c r="I459" s="7">
        <f>'3rdR'!I$22</f>
        <v>0</v>
      </c>
      <c r="J459" s="7">
        <f>'3rdR'!J$22</f>
        <v>0</v>
      </c>
      <c r="K459" s="7">
        <f>'3rdR'!K$22</f>
        <v>0</v>
      </c>
      <c r="L459" s="7">
        <f>'3rdR'!L$22</f>
        <v>0</v>
      </c>
      <c r="M459" s="7">
        <f>'3rdR'!M$22</f>
        <v>0</v>
      </c>
      <c r="N459" s="7">
        <f>'3rdR'!N$22</f>
        <v>0</v>
      </c>
      <c r="O459" s="7">
        <f>'3rdR'!O$22</f>
        <v>0</v>
      </c>
      <c r="P459" s="7">
        <f>'3rdR'!P$22</f>
        <v>0</v>
      </c>
      <c r="Q459" s="7">
        <f>'3rdR'!Q$22</f>
        <v>0</v>
      </c>
      <c r="R459" s="7">
        <f>'3rdR'!R$22</f>
        <v>0</v>
      </c>
      <c r="S459" s="7">
        <f>'3rdR'!S$22</f>
        <v>0</v>
      </c>
      <c r="T459" s="7">
        <f>'3rdR'!T$22</f>
        <v>0</v>
      </c>
    </row>
    <row r="460" spans="1:20" ht="15.5" x14ac:dyDescent="0.35">
      <c r="B460" s="43" t="s">
        <v>10</v>
      </c>
      <c r="C460" s="7">
        <f>'4thR'!C$22</f>
        <v>0</v>
      </c>
      <c r="D460" s="7">
        <f>'4thR'!D$22</f>
        <v>0</v>
      </c>
      <c r="E460" s="7">
        <f>'4thR'!E$22</f>
        <v>0</v>
      </c>
      <c r="F460" s="7">
        <f>'4thR'!F$22</f>
        <v>0</v>
      </c>
      <c r="G460" s="7">
        <f>'4thR'!G$22</f>
        <v>0</v>
      </c>
      <c r="H460" s="7">
        <f>'4thR'!H$22</f>
        <v>0</v>
      </c>
      <c r="I460" s="7">
        <f>'4thR'!I$22</f>
        <v>0</v>
      </c>
      <c r="J460" s="7">
        <f>'4thR'!J$22</f>
        <v>0</v>
      </c>
      <c r="K460" s="7">
        <f>'4thR'!K$22</f>
        <v>0</v>
      </c>
      <c r="L460" s="7">
        <f>'4thR'!L$22</f>
        <v>0</v>
      </c>
      <c r="M460" s="7">
        <f>'4thR'!M$22</f>
        <v>0</v>
      </c>
      <c r="N460" s="7">
        <f>'4thR'!N$22</f>
        <v>0</v>
      </c>
      <c r="O460" s="7">
        <f>'4thR'!O$22</f>
        <v>0</v>
      </c>
      <c r="P460" s="7">
        <f>'4thR'!P$22</f>
        <v>0</v>
      </c>
      <c r="Q460" s="7">
        <f>'4thR'!Q$22</f>
        <v>0</v>
      </c>
      <c r="R460" s="7">
        <f>'4thR'!R$22</f>
        <v>0</v>
      </c>
      <c r="S460" s="7">
        <f>'4thR'!S$22</f>
        <v>0</v>
      </c>
      <c r="T460" s="7">
        <f>'4thR'!T$22</f>
        <v>0</v>
      </c>
    </row>
    <row r="461" spans="1:20" ht="15.5" x14ac:dyDescent="0.35">
      <c r="B461" s="43" t="s">
        <v>11</v>
      </c>
      <c r="C461" s="7">
        <f>'5thR'!C$22</f>
        <v>0</v>
      </c>
      <c r="D461" s="7">
        <f>'5thR'!D$22</f>
        <v>0</v>
      </c>
      <c r="E461" s="7">
        <f>'5thR'!E$22</f>
        <v>0</v>
      </c>
      <c r="F461" s="7">
        <f>'5thR'!F$22</f>
        <v>0</v>
      </c>
      <c r="G461" s="7">
        <f>'5thR'!G$22</f>
        <v>0</v>
      </c>
      <c r="H461" s="7">
        <f>'5thR'!H$22</f>
        <v>0</v>
      </c>
      <c r="I461" s="7">
        <f>'5thR'!I$22</f>
        <v>0</v>
      </c>
      <c r="J461" s="7">
        <f>'5thR'!J$22</f>
        <v>0</v>
      </c>
      <c r="K461" s="7">
        <f>'5thR'!K$22</f>
        <v>0</v>
      </c>
      <c r="L461" s="7">
        <f>'5thR'!L$22</f>
        <v>0</v>
      </c>
      <c r="M461" s="7">
        <f>'5thR'!M$22</f>
        <v>0</v>
      </c>
      <c r="N461" s="7">
        <f>'5thR'!N$22</f>
        <v>0</v>
      </c>
      <c r="O461" s="7">
        <f>'5thR'!O$22</f>
        <v>0</v>
      </c>
      <c r="P461" s="7">
        <f>'5thR'!P$22</f>
        <v>0</v>
      </c>
      <c r="Q461" s="7">
        <f>'5thR'!Q$22</f>
        <v>0</v>
      </c>
      <c r="R461" s="7">
        <f>'5thR'!R$22</f>
        <v>0</v>
      </c>
      <c r="S461" s="7">
        <f>'5thR'!S$22</f>
        <v>0</v>
      </c>
      <c r="T461" s="7">
        <f>'5thR'!T$22</f>
        <v>0</v>
      </c>
    </row>
    <row r="462" spans="1:20" ht="15.5" x14ac:dyDescent="0.35">
      <c r="B462" s="43" t="s">
        <v>12</v>
      </c>
      <c r="C462" s="7">
        <f>'6thR'!C$22</f>
        <v>0</v>
      </c>
      <c r="D462" s="7">
        <f>'6thR'!D$22</f>
        <v>0</v>
      </c>
      <c r="E462" s="7">
        <f>'6thR'!E$22</f>
        <v>0</v>
      </c>
      <c r="F462" s="7">
        <f>'6thR'!F$22</f>
        <v>0</v>
      </c>
      <c r="G462" s="7">
        <f>'6thR'!G$22</f>
        <v>0</v>
      </c>
      <c r="H462" s="7">
        <f>'6thR'!H$22</f>
        <v>0</v>
      </c>
      <c r="I462" s="7">
        <f>'6thR'!I$22</f>
        <v>0</v>
      </c>
      <c r="J462" s="7">
        <f>'6thR'!J$22</f>
        <v>0</v>
      </c>
      <c r="K462" s="7">
        <f>'6thR'!K$22</f>
        <v>0</v>
      </c>
      <c r="L462" s="7">
        <f>'6thR'!L$22</f>
        <v>0</v>
      </c>
      <c r="M462" s="7">
        <f>'6thR'!M$22</f>
        <v>0</v>
      </c>
      <c r="N462" s="7">
        <f>'6thR'!N$22</f>
        <v>0</v>
      </c>
      <c r="O462" s="7">
        <f>'6thR'!O$22</f>
        <v>0</v>
      </c>
      <c r="P462" s="7">
        <f>'6thR'!P$22</f>
        <v>0</v>
      </c>
      <c r="Q462" s="7">
        <f>'6thR'!Q$22</f>
        <v>0</v>
      </c>
      <c r="R462" s="7">
        <f>'6thR'!R$22</f>
        <v>0</v>
      </c>
      <c r="S462" s="7">
        <f>'6thR'!S$22</f>
        <v>0</v>
      </c>
      <c r="T462" s="7">
        <f>'6thR'!T$22</f>
        <v>0</v>
      </c>
    </row>
    <row r="463" spans="1:20" ht="15.5" x14ac:dyDescent="0.35">
      <c r="B463" s="43" t="s">
        <v>13</v>
      </c>
      <c r="C463" s="7">
        <f>'7thR'!C$22</f>
        <v>0</v>
      </c>
      <c r="D463" s="7">
        <f>'7thR'!D$22</f>
        <v>0</v>
      </c>
      <c r="E463" s="7">
        <f>'7thR'!E$22</f>
        <v>0</v>
      </c>
      <c r="F463" s="7">
        <f>'7thR'!F$22</f>
        <v>0</v>
      </c>
      <c r="G463" s="7">
        <f>'7thR'!G$22</f>
        <v>0</v>
      </c>
      <c r="H463" s="7">
        <f>'7thR'!H$22</f>
        <v>0</v>
      </c>
      <c r="I463" s="7">
        <f>'7thR'!I$22</f>
        <v>0</v>
      </c>
      <c r="J463" s="7">
        <f>'7thR'!J$22</f>
        <v>0</v>
      </c>
      <c r="K463" s="7">
        <f>'7thR'!K$22</f>
        <v>0</v>
      </c>
      <c r="L463" s="7">
        <f>'7thR'!L$22</f>
        <v>0</v>
      </c>
      <c r="M463" s="7">
        <f>'7thR'!M$22</f>
        <v>0</v>
      </c>
      <c r="N463" s="7">
        <f>'7thR'!N$22</f>
        <v>0</v>
      </c>
      <c r="O463" s="7">
        <f>'7thR'!O$22</f>
        <v>0</v>
      </c>
      <c r="P463" s="7">
        <f>'7thR'!P$22</f>
        <v>0</v>
      </c>
      <c r="Q463" s="7">
        <f>'7thR'!Q$22</f>
        <v>0</v>
      </c>
      <c r="R463" s="7">
        <f>'7thR'!R$22</f>
        <v>0</v>
      </c>
      <c r="S463" s="7">
        <f>'7thR'!S$22</f>
        <v>0</v>
      </c>
      <c r="T463" s="7">
        <f>'7thR'!T$22</f>
        <v>0</v>
      </c>
    </row>
    <row r="464" spans="1:20" ht="15.5" x14ac:dyDescent="0.35">
      <c r="B464" s="43" t="s">
        <v>14</v>
      </c>
      <c r="C464" s="7">
        <f>'8thR'!C$22</f>
        <v>7</v>
      </c>
      <c r="D464" s="7">
        <f>'8thR'!D$22</f>
        <v>4</v>
      </c>
      <c r="E464" s="7">
        <f>'8thR'!E$22</f>
        <v>4</v>
      </c>
      <c r="F464" s="7">
        <f>'8thR'!F$22</f>
        <v>6</v>
      </c>
      <c r="G464" s="7">
        <f>'8thR'!G$22</f>
        <v>4</v>
      </c>
      <c r="H464" s="7">
        <f>'8thR'!H$22</f>
        <v>6</v>
      </c>
      <c r="I464" s="7">
        <f>'8thR'!I$22</f>
        <v>6</v>
      </c>
      <c r="J464" s="7">
        <f>'8thR'!J$22</f>
        <v>9</v>
      </c>
      <c r="K464" s="7">
        <f>'8thR'!K$22</f>
        <v>6</v>
      </c>
      <c r="L464" s="7">
        <f>'8thR'!L$22</f>
        <v>5</v>
      </c>
      <c r="M464" s="7">
        <f>'8thR'!M$22</f>
        <v>6</v>
      </c>
      <c r="N464" s="7">
        <f>'8thR'!N$22</f>
        <v>6</v>
      </c>
      <c r="O464" s="7">
        <f>'8thR'!O$22</f>
        <v>8</v>
      </c>
      <c r="P464" s="7">
        <f>'8thR'!P$22</f>
        <v>8</v>
      </c>
      <c r="Q464" s="7">
        <f>'8thR'!Q$22</f>
        <v>7</v>
      </c>
      <c r="R464" s="7">
        <f>'8thR'!R$22</f>
        <v>5</v>
      </c>
      <c r="S464" s="7">
        <f>'8thR'!S$22</f>
        <v>9</v>
      </c>
      <c r="T464" s="7">
        <f>'8thR'!T$22</f>
        <v>6</v>
      </c>
    </row>
    <row r="465" spans="2:20" ht="15.5" x14ac:dyDescent="0.35">
      <c r="B465" s="43" t="s">
        <v>26</v>
      </c>
      <c r="C465" s="7">
        <f>'9thR'!C$22</f>
        <v>0</v>
      </c>
      <c r="D465" s="7">
        <f>'9thR'!D$22</f>
        <v>0</v>
      </c>
      <c r="E465" s="7">
        <f>'9thR'!E$22</f>
        <v>0</v>
      </c>
      <c r="F465" s="7">
        <f>'9thR'!F$22</f>
        <v>0</v>
      </c>
      <c r="G465" s="7">
        <f>'9thR'!G$22</f>
        <v>0</v>
      </c>
      <c r="H465" s="7">
        <f>'9thR'!H$22</f>
        <v>0</v>
      </c>
      <c r="I465" s="7">
        <f>'9thR'!I$22</f>
        <v>0</v>
      </c>
      <c r="J465" s="7">
        <f>'9thR'!J$22</f>
        <v>0</v>
      </c>
      <c r="K465" s="7">
        <f>'9thR'!K$22</f>
        <v>0</v>
      </c>
      <c r="L465" s="7">
        <f>'9thR'!L$22</f>
        <v>0</v>
      </c>
      <c r="M465" s="7">
        <f>'9thR'!M$22</f>
        <v>0</v>
      </c>
      <c r="N465" s="7">
        <f>'9thR'!N$22</f>
        <v>0</v>
      </c>
      <c r="O465" s="7">
        <f>'9thR'!O$22</f>
        <v>0</v>
      </c>
      <c r="P465" s="7">
        <f>'9thR'!P$22</f>
        <v>0</v>
      </c>
      <c r="Q465" s="7">
        <f>'9thR'!Q$22</f>
        <v>0</v>
      </c>
      <c r="R465" s="7">
        <f>'9thR'!R$22</f>
        <v>0</v>
      </c>
      <c r="S465" s="7">
        <f>'9thR'!S$22</f>
        <v>0</v>
      </c>
      <c r="T465" s="7">
        <f>'9thR'!T$22</f>
        <v>0</v>
      </c>
    </row>
    <row r="466" spans="2:20" ht="15.5" x14ac:dyDescent="0.35">
      <c r="B466" s="43" t="s">
        <v>27</v>
      </c>
      <c r="C466" s="7">
        <f>'10thR'!C$22</f>
        <v>4</v>
      </c>
      <c r="D466" s="7">
        <f>'10thR'!D$22</f>
        <v>4</v>
      </c>
      <c r="E466" s="7">
        <f>'10thR'!E$22</f>
        <v>5</v>
      </c>
      <c r="F466" s="7">
        <f>'10thR'!F$22</f>
        <v>7</v>
      </c>
      <c r="G466" s="7">
        <f>'10thR'!G$22</f>
        <v>8</v>
      </c>
      <c r="H466" s="7">
        <f>'10thR'!H$22</f>
        <v>5</v>
      </c>
      <c r="I466" s="7">
        <f>'10thR'!I$22</f>
        <v>6</v>
      </c>
      <c r="J466" s="7">
        <f>'10thR'!J$22</f>
        <v>7</v>
      </c>
      <c r="K466" s="7">
        <f>'10thR'!K$22</f>
        <v>5</v>
      </c>
      <c r="L466" s="7">
        <f>'10thR'!L$22</f>
        <v>6</v>
      </c>
      <c r="M466" s="7">
        <f>'10thR'!M$22</f>
        <v>4</v>
      </c>
      <c r="N466" s="7">
        <f>'10thR'!N$22</f>
        <v>3</v>
      </c>
      <c r="O466" s="7">
        <f>'10thR'!O$22</f>
        <v>7</v>
      </c>
      <c r="P466" s="7">
        <f>'10thR'!P$22</f>
        <v>7</v>
      </c>
      <c r="Q466" s="7">
        <f>'10thR'!Q$22</f>
        <v>5</v>
      </c>
      <c r="R466" s="7">
        <f>'10thR'!R$22</f>
        <v>6</v>
      </c>
      <c r="S466" s="7">
        <f>'10thR'!S$22</f>
        <v>6</v>
      </c>
      <c r="T466" s="7">
        <f>'10thR'!T$22</f>
        <v>5</v>
      </c>
    </row>
    <row r="467" spans="2:20" ht="15.5" x14ac:dyDescent="0.35">
      <c r="B467" s="43" t="s">
        <v>28</v>
      </c>
      <c r="C467" s="7">
        <f>'11thR'!C$22</f>
        <v>9</v>
      </c>
      <c r="D467" s="7">
        <f>'11thR'!D$22</f>
        <v>6</v>
      </c>
      <c r="E467" s="7">
        <f>'11thR'!E$22</f>
        <v>4</v>
      </c>
      <c r="F467" s="7">
        <f>'11thR'!F$22</f>
        <v>6</v>
      </c>
      <c r="G467" s="7">
        <f>'11thR'!G$22</f>
        <v>7</v>
      </c>
      <c r="H467" s="7">
        <f>'11thR'!H$22</f>
        <v>6</v>
      </c>
      <c r="I467" s="7">
        <f>'11thR'!I$22</f>
        <v>5</v>
      </c>
      <c r="J467" s="7">
        <f>'11thR'!J$22</f>
        <v>6</v>
      </c>
      <c r="K467" s="7">
        <f>'11thR'!K$22</f>
        <v>4</v>
      </c>
      <c r="L467" s="7">
        <f>'11thR'!L$22</f>
        <v>7</v>
      </c>
      <c r="M467" s="7">
        <f>'11thR'!M$22</f>
        <v>4</v>
      </c>
      <c r="N467" s="7">
        <f>'11thR'!N$22</f>
        <v>5</v>
      </c>
      <c r="O467" s="7">
        <f>'11thR'!O$22</f>
        <v>6</v>
      </c>
      <c r="P467" s="7">
        <f>'11thR'!P$22</f>
        <v>9</v>
      </c>
      <c r="Q467" s="7">
        <f>'11thR'!Q$22</f>
        <v>8</v>
      </c>
      <c r="R467" s="7">
        <f>'11thR'!R$22</f>
        <v>4</v>
      </c>
      <c r="S467" s="7">
        <f>'11thR'!S$22</f>
        <v>8</v>
      </c>
      <c r="T467" s="7">
        <f>'11thR'!T$22</f>
        <v>4</v>
      </c>
    </row>
    <row r="468" spans="2:20" ht="15.5" x14ac:dyDescent="0.35">
      <c r="B468" s="43" t="s">
        <v>29</v>
      </c>
      <c r="C468" s="7">
        <f>'12thR'!C$22</f>
        <v>0</v>
      </c>
      <c r="D468" s="7">
        <f>'12thR'!D$22</f>
        <v>0</v>
      </c>
      <c r="E468" s="7">
        <f>'12thR'!E$22</f>
        <v>0</v>
      </c>
      <c r="F468" s="7">
        <f>'12thR'!F$22</f>
        <v>0</v>
      </c>
      <c r="G468" s="7">
        <f>'12thR'!G$22</f>
        <v>0</v>
      </c>
      <c r="H468" s="7">
        <f>'12thR'!H$22</f>
        <v>0</v>
      </c>
      <c r="I468" s="7">
        <f>'12thR'!I$22</f>
        <v>0</v>
      </c>
      <c r="J468" s="7">
        <f>'12thR'!J$22</f>
        <v>0</v>
      </c>
      <c r="K468" s="7">
        <f>'12thR'!K$22</f>
        <v>0</v>
      </c>
      <c r="L468" s="7">
        <f>'12thR'!L$22</f>
        <v>0</v>
      </c>
      <c r="M468" s="7">
        <f>'12thR'!M$22</f>
        <v>0</v>
      </c>
      <c r="N468" s="7">
        <f>'12thR'!N$22</f>
        <v>0</v>
      </c>
      <c r="O468" s="7">
        <f>'12thR'!O$22</f>
        <v>0</v>
      </c>
      <c r="P468" s="7">
        <f>'12thR'!P$22</f>
        <v>0</v>
      </c>
      <c r="Q468" s="7">
        <f>'12thR'!Q$22</f>
        <v>0</v>
      </c>
      <c r="R468" s="7">
        <f>'12thR'!R$22</f>
        <v>0</v>
      </c>
      <c r="S468" s="7">
        <f>'12thR'!S$22</f>
        <v>0</v>
      </c>
      <c r="T468" s="7">
        <f>'12thR'!T$22</f>
        <v>0</v>
      </c>
    </row>
    <row r="469" spans="2:20" ht="15.5" x14ac:dyDescent="0.35">
      <c r="B469" s="43" t="s">
        <v>30</v>
      </c>
      <c r="C469" s="7">
        <f>'13thR'!C$22</f>
        <v>0</v>
      </c>
      <c r="D469" s="7">
        <f>'13thR'!D$22</f>
        <v>0</v>
      </c>
      <c r="E469" s="7">
        <f>'13thR'!E$22</f>
        <v>0</v>
      </c>
      <c r="F469" s="7">
        <f>'13thR'!F$22</f>
        <v>0</v>
      </c>
      <c r="G469" s="7">
        <f>'13thR'!G$22</f>
        <v>0</v>
      </c>
      <c r="H469" s="7">
        <f>'13thR'!H$22</f>
        <v>0</v>
      </c>
      <c r="I469" s="7">
        <f>'13thR'!I$22</f>
        <v>0</v>
      </c>
      <c r="J469" s="7">
        <f>'13thR'!J$22</f>
        <v>0</v>
      </c>
      <c r="K469" s="7">
        <f>'13thR'!K$22</f>
        <v>0</v>
      </c>
      <c r="L469" s="7">
        <f>'13thR'!L$22</f>
        <v>0</v>
      </c>
      <c r="M469" s="7">
        <f>'13thR'!M$22</f>
        <v>0</v>
      </c>
      <c r="N469" s="7">
        <f>'13thR'!N$22</f>
        <v>0</v>
      </c>
      <c r="O469" s="7">
        <f>'13thR'!O$22</f>
        <v>0</v>
      </c>
      <c r="P469" s="7">
        <f>'13thR'!P$22</f>
        <v>0</v>
      </c>
      <c r="Q469" s="7">
        <f>'13thR'!Q$22</f>
        <v>0</v>
      </c>
      <c r="R469" s="7">
        <f>'13thR'!R$22</f>
        <v>0</v>
      </c>
      <c r="S469" s="7">
        <f>'13thR'!S$22</f>
        <v>0</v>
      </c>
      <c r="T469" s="7">
        <f>'13thR'!T$22</f>
        <v>0</v>
      </c>
    </row>
    <row r="470" spans="2:20" ht="15.5" x14ac:dyDescent="0.35">
      <c r="B470" s="43" t="s">
        <v>31</v>
      </c>
      <c r="C470" s="7">
        <f>'14thR'!C$22</f>
        <v>0</v>
      </c>
      <c r="D470" s="7">
        <f>'14thR'!D$22</f>
        <v>0</v>
      </c>
      <c r="E470" s="7">
        <f>'14thR'!E$22</f>
        <v>0</v>
      </c>
      <c r="F470" s="7">
        <f>'14thR'!F$22</f>
        <v>0</v>
      </c>
      <c r="G470" s="7">
        <f>'14thR'!G$22</f>
        <v>0</v>
      </c>
      <c r="H470" s="7">
        <f>'14thR'!H$22</f>
        <v>0</v>
      </c>
      <c r="I470" s="7">
        <f>'14thR'!I$22</f>
        <v>0</v>
      </c>
      <c r="J470" s="7">
        <f>'14thR'!J$22</f>
        <v>0</v>
      </c>
      <c r="K470" s="7">
        <f>'14thR'!K$22</f>
        <v>0</v>
      </c>
      <c r="L470" s="7">
        <f>'14thR'!L$22</f>
        <v>0</v>
      </c>
      <c r="M470" s="7">
        <f>'14thR'!M$22</f>
        <v>0</v>
      </c>
      <c r="N470" s="7">
        <f>'14thR'!N$22</f>
        <v>0</v>
      </c>
      <c r="O470" s="7">
        <f>'14thR'!O$22</f>
        <v>0</v>
      </c>
      <c r="P470" s="7">
        <f>'14thR'!P$22</f>
        <v>0</v>
      </c>
      <c r="Q470" s="7">
        <f>'14thR'!Q$22</f>
        <v>0</v>
      </c>
      <c r="R470" s="7">
        <f>'14thR'!R$22</f>
        <v>0</v>
      </c>
      <c r="S470" s="7">
        <f>'14thR'!S$22</f>
        <v>0</v>
      </c>
      <c r="T470" s="7">
        <f>'14thR'!T$22</f>
        <v>0</v>
      </c>
    </row>
    <row r="471" spans="2:20" ht="15.5" x14ac:dyDescent="0.35">
      <c r="B471" s="43" t="s">
        <v>32</v>
      </c>
      <c r="C471" s="7">
        <f>'15thR'!C$22</f>
        <v>6</v>
      </c>
      <c r="D471" s="7">
        <f>'15thR'!D$22</f>
        <v>3</v>
      </c>
      <c r="E471" s="7">
        <f>'15thR'!E$22</f>
        <v>6</v>
      </c>
      <c r="F471" s="7">
        <f>'15thR'!F$22</f>
        <v>6</v>
      </c>
      <c r="G471" s="7">
        <f>'15thR'!G$22</f>
        <v>5</v>
      </c>
      <c r="H471" s="7">
        <f>'15thR'!H$22</f>
        <v>7</v>
      </c>
      <c r="I471" s="7">
        <f>'15thR'!I$22</f>
        <v>4</v>
      </c>
      <c r="J471" s="7">
        <f>'15thR'!J$22</f>
        <v>9</v>
      </c>
      <c r="K471" s="7">
        <f>'15thR'!K$22</f>
        <v>5</v>
      </c>
      <c r="L471" s="7">
        <f>'15thR'!L$22</f>
        <v>4</v>
      </c>
      <c r="M471" s="7">
        <f>'15thR'!M$22</f>
        <v>5</v>
      </c>
      <c r="N471" s="7">
        <f>'15thR'!N$22</f>
        <v>5</v>
      </c>
      <c r="O471" s="7">
        <f>'15thR'!O$22</f>
        <v>6</v>
      </c>
      <c r="P471" s="7">
        <f>'15thR'!P$22</f>
        <v>5</v>
      </c>
      <c r="Q471" s="7">
        <f>'15thR'!Q$22</f>
        <v>5</v>
      </c>
      <c r="R471" s="7">
        <f>'15thR'!R$22</f>
        <v>4</v>
      </c>
      <c r="S471" s="7">
        <f>'15thR'!S$22</f>
        <v>8</v>
      </c>
      <c r="T471" s="7">
        <f>'15thR'!T$22</f>
        <v>5</v>
      </c>
    </row>
    <row r="472" spans="2:20" ht="15.5" x14ac:dyDescent="0.35">
      <c r="B472" s="43" t="s">
        <v>33</v>
      </c>
      <c r="C472" s="7">
        <f>'16thR'!C$22</f>
        <v>0</v>
      </c>
      <c r="D472" s="7">
        <f>'16thR'!D$22</f>
        <v>0</v>
      </c>
      <c r="E472" s="7">
        <f>'16thR'!E$22</f>
        <v>0</v>
      </c>
      <c r="F472" s="7">
        <f>'16thR'!F$22</f>
        <v>0</v>
      </c>
      <c r="G472" s="7">
        <f>'16thR'!G$22</f>
        <v>0</v>
      </c>
      <c r="H472" s="7">
        <f>'16thR'!H$22</f>
        <v>0</v>
      </c>
      <c r="I472" s="7">
        <f>'16thR'!I$22</f>
        <v>0</v>
      </c>
      <c r="J472" s="7">
        <f>'16thR'!J$22</f>
        <v>0</v>
      </c>
      <c r="K472" s="7">
        <f>'16thR'!K$22</f>
        <v>0</v>
      </c>
      <c r="L472" s="7">
        <f>'16thR'!L$22</f>
        <v>0</v>
      </c>
      <c r="M472" s="7">
        <f>'16thR'!M$22</f>
        <v>0</v>
      </c>
      <c r="N472" s="7">
        <f>'16thR'!N$22</f>
        <v>0</v>
      </c>
      <c r="O472" s="7">
        <f>'16thR'!O$22</f>
        <v>0</v>
      </c>
      <c r="P472" s="7">
        <f>'16thR'!P$22</f>
        <v>0</v>
      </c>
      <c r="Q472" s="7">
        <f>'16thR'!Q$22</f>
        <v>0</v>
      </c>
      <c r="R472" s="7">
        <f>'16thR'!R$22</f>
        <v>0</v>
      </c>
      <c r="S472" s="7">
        <f>'16thR'!S$22</f>
        <v>0</v>
      </c>
      <c r="T472" s="7">
        <f>'16thR'!T$22</f>
        <v>0</v>
      </c>
    </row>
    <row r="473" spans="2:20" ht="15.5" x14ac:dyDescent="0.35">
      <c r="B473" s="43" t="s">
        <v>34</v>
      </c>
      <c r="C473" s="7">
        <f>'17thR'!C$22</f>
        <v>0</v>
      </c>
      <c r="D473" s="7">
        <f>'17thR'!D$22</f>
        <v>0</v>
      </c>
      <c r="E473" s="7">
        <f>'17thR'!E$22</f>
        <v>0</v>
      </c>
      <c r="F473" s="7">
        <f>'17thR'!F$22</f>
        <v>0</v>
      </c>
      <c r="G473" s="7">
        <f>'17thR'!G$22</f>
        <v>0</v>
      </c>
      <c r="H473" s="7">
        <f>'17thR'!H$22</f>
        <v>0</v>
      </c>
      <c r="I473" s="7">
        <f>'17thR'!I$22</f>
        <v>0</v>
      </c>
      <c r="J473" s="7">
        <f>'17thR'!J$22</f>
        <v>0</v>
      </c>
      <c r="K473" s="7">
        <f>'17thR'!K$22</f>
        <v>0</v>
      </c>
      <c r="L473" s="7">
        <f>'17thR'!L$22</f>
        <v>0</v>
      </c>
      <c r="M473" s="7">
        <f>'17thR'!M$22</f>
        <v>0</v>
      </c>
      <c r="N473" s="7">
        <f>'17thR'!N$22</f>
        <v>0</v>
      </c>
      <c r="O473" s="7">
        <f>'17thR'!O$22</f>
        <v>0</v>
      </c>
      <c r="P473" s="7">
        <f>'17thR'!P$22</f>
        <v>0</v>
      </c>
      <c r="Q473" s="7">
        <f>'17thR'!Q$22</f>
        <v>0</v>
      </c>
      <c r="R473" s="7">
        <f>'17thR'!R$22</f>
        <v>0</v>
      </c>
      <c r="S473" s="7">
        <f>'17thR'!S$22</f>
        <v>0</v>
      </c>
      <c r="T473" s="7">
        <f>'17thR'!T$22</f>
        <v>0</v>
      </c>
    </row>
    <row r="474" spans="2:20" ht="15.5" x14ac:dyDescent="0.35">
      <c r="B474" s="43" t="s">
        <v>35</v>
      </c>
      <c r="C474" s="7">
        <f>'18thR'!C$22</f>
        <v>0</v>
      </c>
      <c r="D474" s="7">
        <f>'18thR'!D$22</f>
        <v>0</v>
      </c>
      <c r="E474" s="7">
        <f>'18thR'!E$22</f>
        <v>0</v>
      </c>
      <c r="F474" s="7">
        <f>'18thR'!F$22</f>
        <v>0</v>
      </c>
      <c r="G474" s="7">
        <f>'18thR'!G$22</f>
        <v>0</v>
      </c>
      <c r="H474" s="7">
        <f>'18thR'!H$22</f>
        <v>0</v>
      </c>
      <c r="I474" s="7">
        <f>'18thR'!I$22</f>
        <v>0</v>
      </c>
      <c r="J474" s="7">
        <f>'18thR'!J$22</f>
        <v>0</v>
      </c>
      <c r="K474" s="7">
        <f>'18thR'!K$22</f>
        <v>0</v>
      </c>
      <c r="L474" s="7">
        <f>'18thR'!L$22</f>
        <v>0</v>
      </c>
      <c r="M474" s="7">
        <f>'18thR'!M$22</f>
        <v>0</v>
      </c>
      <c r="N474" s="7">
        <f>'18thR'!N$22</f>
        <v>0</v>
      </c>
      <c r="O474" s="7">
        <f>'18thR'!O$22</f>
        <v>0</v>
      </c>
      <c r="P474" s="7">
        <f>'18thR'!P$22</f>
        <v>0</v>
      </c>
      <c r="Q474" s="7">
        <f>'18thR'!Q$22</f>
        <v>0</v>
      </c>
      <c r="R474" s="7">
        <f>'18thR'!R$22</f>
        <v>0</v>
      </c>
      <c r="S474" s="7">
        <f>'18thR'!S$22</f>
        <v>0</v>
      </c>
      <c r="T474" s="7">
        <f>'18thR'!T$22</f>
        <v>0</v>
      </c>
    </row>
    <row r="475" spans="2:20" ht="15.5" x14ac:dyDescent="0.35">
      <c r="B475" s="43" t="s">
        <v>36</v>
      </c>
      <c r="C475" s="7">
        <f>'19thR'!C$22</f>
        <v>0</v>
      </c>
      <c r="D475" s="7">
        <f>'19thR'!D$22</f>
        <v>0</v>
      </c>
      <c r="E475" s="7">
        <f>'19thR'!E$22</f>
        <v>0</v>
      </c>
      <c r="F475" s="7">
        <f>'19thR'!F$22</f>
        <v>0</v>
      </c>
      <c r="G475" s="7">
        <f>'19thR'!G$22</f>
        <v>0</v>
      </c>
      <c r="H475" s="7">
        <f>'19thR'!H$22</f>
        <v>0</v>
      </c>
      <c r="I475" s="7">
        <f>'19thR'!I$22</f>
        <v>0</v>
      </c>
      <c r="J475" s="7">
        <f>'19thR'!J$22</f>
        <v>0</v>
      </c>
      <c r="K475" s="7">
        <f>'19thR'!K$22</f>
        <v>0</v>
      </c>
      <c r="L475" s="7">
        <f>'19thR'!L$22</f>
        <v>0</v>
      </c>
      <c r="M475" s="7">
        <f>'19thR'!M$22</f>
        <v>0</v>
      </c>
      <c r="N475" s="7">
        <f>'19thR'!N$22</f>
        <v>0</v>
      </c>
      <c r="O475" s="7">
        <f>'19thR'!O$22</f>
        <v>0</v>
      </c>
      <c r="P475" s="7">
        <f>'19thR'!P$22</f>
        <v>0</v>
      </c>
      <c r="Q475" s="7">
        <f>'19thR'!Q$22</f>
        <v>0</v>
      </c>
      <c r="R475" s="7">
        <f>'19thR'!R$22</f>
        <v>0</v>
      </c>
      <c r="S475" s="7">
        <f>'19thR'!S$22</f>
        <v>0</v>
      </c>
      <c r="T475" s="7">
        <f>'19thR'!T$22</f>
        <v>0</v>
      </c>
    </row>
    <row r="476" spans="2:20" ht="15.5" x14ac:dyDescent="0.35">
      <c r="B476" s="43" t="s">
        <v>37</v>
      </c>
      <c r="C476" s="7">
        <f>'20thR'!C$22</f>
        <v>0</v>
      </c>
      <c r="D476" s="7">
        <f>'20thR'!D$22</f>
        <v>0</v>
      </c>
      <c r="E476" s="7">
        <f>'20thR'!E$22</f>
        <v>0</v>
      </c>
      <c r="F476" s="7">
        <f>'20thR'!F$22</f>
        <v>0</v>
      </c>
      <c r="G476" s="7">
        <f>'20thR'!G$22</f>
        <v>0</v>
      </c>
      <c r="H476" s="7">
        <f>'20thR'!H$22</f>
        <v>0</v>
      </c>
      <c r="I476" s="7">
        <f>'20thR'!I$22</f>
        <v>0</v>
      </c>
      <c r="J476" s="7">
        <f>'20thR'!J$22</f>
        <v>0</v>
      </c>
      <c r="K476" s="7">
        <f>'20thR'!K$22</f>
        <v>0</v>
      </c>
      <c r="L476" s="7">
        <f>'20thR'!L$22</f>
        <v>0</v>
      </c>
      <c r="M476" s="7">
        <f>'20thR'!M$22</f>
        <v>0</v>
      </c>
      <c r="N476" s="7">
        <f>'20thR'!N$22</f>
        <v>0</v>
      </c>
      <c r="O476" s="7">
        <f>'20thR'!O$22</f>
        <v>0</v>
      </c>
      <c r="P476" s="7">
        <f>'20thR'!P$22</f>
        <v>0</v>
      </c>
      <c r="Q476" s="7">
        <f>'20thR'!Q$22</f>
        <v>0</v>
      </c>
      <c r="R476" s="7">
        <f>'20thR'!R$22</f>
        <v>0</v>
      </c>
      <c r="S476" s="7">
        <f>'20thR'!S$22</f>
        <v>0</v>
      </c>
      <c r="T476" s="7">
        <f>'20thR'!T$22</f>
        <v>0</v>
      </c>
    </row>
    <row r="477" spans="2:20" ht="15.5" x14ac:dyDescent="0.35">
      <c r="B477" s="43" t="s">
        <v>38</v>
      </c>
      <c r="C477" s="7">
        <f>'21thR'!C$22</f>
        <v>0</v>
      </c>
      <c r="D477" s="7">
        <f>'21thR'!D$22</f>
        <v>0</v>
      </c>
      <c r="E477" s="7">
        <f>'21thR'!E$22</f>
        <v>0</v>
      </c>
      <c r="F477" s="7">
        <f>'21thR'!F$22</f>
        <v>0</v>
      </c>
      <c r="G477" s="7">
        <f>'21thR'!G$22</f>
        <v>0</v>
      </c>
      <c r="H477" s="7">
        <f>'21thR'!H$22</f>
        <v>0</v>
      </c>
      <c r="I477" s="7">
        <f>'21thR'!I$22</f>
        <v>0</v>
      </c>
      <c r="J477" s="7">
        <f>'21thR'!J$22</f>
        <v>0</v>
      </c>
      <c r="K477" s="7">
        <f>'21thR'!K$22</f>
        <v>0</v>
      </c>
      <c r="L477" s="7">
        <f>'21thR'!L$22</f>
        <v>0</v>
      </c>
      <c r="M477" s="7">
        <f>'21thR'!M$22</f>
        <v>0</v>
      </c>
      <c r="N477" s="7">
        <f>'21thR'!N$22</f>
        <v>0</v>
      </c>
      <c r="O477" s="7">
        <f>'21thR'!O$22</f>
        <v>0</v>
      </c>
      <c r="P477" s="7">
        <f>'21thR'!P$22</f>
        <v>0</v>
      </c>
      <c r="Q477" s="7">
        <f>'21thR'!Q$22</f>
        <v>0</v>
      </c>
      <c r="R477" s="7">
        <f>'21thR'!R$22</f>
        <v>0</v>
      </c>
      <c r="S477" s="7">
        <f>'21thR'!S$22</f>
        <v>0</v>
      </c>
      <c r="T477" s="7">
        <f>'21thR'!T$22</f>
        <v>0</v>
      </c>
    </row>
    <row r="478" spans="2:20" ht="15.5" x14ac:dyDescent="0.35">
      <c r="B478" s="43" t="s">
        <v>39</v>
      </c>
      <c r="C478" s="7">
        <f>'22thR'!C$22</f>
        <v>0</v>
      </c>
      <c r="D478" s="7">
        <f>'22thR'!D$22</f>
        <v>0</v>
      </c>
      <c r="E478" s="7">
        <f>'22thR'!E$22</f>
        <v>0</v>
      </c>
      <c r="F478" s="7">
        <f>'22thR'!F$22</f>
        <v>0</v>
      </c>
      <c r="G478" s="7">
        <f>'22thR'!G$22</f>
        <v>0</v>
      </c>
      <c r="H478" s="7">
        <f>'22thR'!H$22</f>
        <v>0</v>
      </c>
      <c r="I478" s="7">
        <f>'22thR'!I$22</f>
        <v>0</v>
      </c>
      <c r="J478" s="7">
        <f>'22thR'!J$22</f>
        <v>0</v>
      </c>
      <c r="K478" s="7">
        <f>'22thR'!K$22</f>
        <v>0</v>
      </c>
      <c r="L478" s="7">
        <f>'22thR'!L$22</f>
        <v>0</v>
      </c>
      <c r="M478" s="7">
        <f>'22thR'!M$22</f>
        <v>0</v>
      </c>
      <c r="N478" s="7">
        <f>'22thR'!N$22</f>
        <v>0</v>
      </c>
      <c r="O478" s="7">
        <f>'22thR'!O$22</f>
        <v>0</v>
      </c>
      <c r="P478" s="7">
        <f>'22thR'!P$22</f>
        <v>0</v>
      </c>
      <c r="Q478" s="7">
        <f>'22thR'!Q$22</f>
        <v>0</v>
      </c>
      <c r="R478" s="7">
        <f>'22thR'!R$22</f>
        <v>0</v>
      </c>
      <c r="S478" s="7">
        <f>'22thR'!S$22</f>
        <v>0</v>
      </c>
      <c r="T478" s="7">
        <f>'22thR'!T$22</f>
        <v>0</v>
      </c>
    </row>
    <row r="479" spans="2:20" ht="15.5" x14ac:dyDescent="0.35">
      <c r="B479" s="43" t="s">
        <v>40</v>
      </c>
      <c r="C479" s="7">
        <f>'23thR'!C$22</f>
        <v>0</v>
      </c>
      <c r="D479" s="7">
        <f>'23thR'!D$22</f>
        <v>0</v>
      </c>
      <c r="E479" s="7">
        <f>'23thR'!E$22</f>
        <v>0</v>
      </c>
      <c r="F479" s="7">
        <f>'23thR'!F$22</f>
        <v>0</v>
      </c>
      <c r="G479" s="7">
        <f>'23thR'!G$22</f>
        <v>0</v>
      </c>
      <c r="H479" s="7">
        <f>'23thR'!H$22</f>
        <v>0</v>
      </c>
      <c r="I479" s="7">
        <f>'23thR'!I$22</f>
        <v>0</v>
      </c>
      <c r="J479" s="7">
        <f>'23thR'!J$22</f>
        <v>0</v>
      </c>
      <c r="K479" s="7">
        <f>'23thR'!K$22</f>
        <v>0</v>
      </c>
      <c r="L479" s="7">
        <f>'23thR'!L$22</f>
        <v>0</v>
      </c>
      <c r="M479" s="7">
        <f>'23thR'!M$22</f>
        <v>0</v>
      </c>
      <c r="N479" s="7">
        <f>'23thR'!N$22</f>
        <v>0</v>
      </c>
      <c r="O479" s="7">
        <f>'23thR'!O$22</f>
        <v>0</v>
      </c>
      <c r="P479" s="7">
        <f>'23thR'!P$22</f>
        <v>0</v>
      </c>
      <c r="Q479" s="7">
        <f>'23thR'!Q$22</f>
        <v>0</v>
      </c>
      <c r="R479" s="7">
        <f>'23thR'!R$22</f>
        <v>0</v>
      </c>
      <c r="S479" s="7">
        <f>'23thR'!S$22</f>
        <v>0</v>
      </c>
      <c r="T479" s="7">
        <f>'23thR'!T$22</f>
        <v>0</v>
      </c>
    </row>
    <row r="480" spans="2:20" ht="16" thickBot="1" x14ac:dyDescent="0.4">
      <c r="B480" s="48" t="s">
        <v>41</v>
      </c>
      <c r="C480" s="47">
        <f>'24thR'!C$22</f>
        <v>0</v>
      </c>
      <c r="D480" s="47">
        <f>'24thR'!D$22</f>
        <v>0</v>
      </c>
      <c r="E480" s="47">
        <f>'24thR'!E$22</f>
        <v>0</v>
      </c>
      <c r="F480" s="47">
        <f>'24thR'!F$22</f>
        <v>0</v>
      </c>
      <c r="G480" s="47">
        <f>'24thR'!G$22</f>
        <v>0</v>
      </c>
      <c r="H480" s="47">
        <f>'24thR'!H$22</f>
        <v>0</v>
      </c>
      <c r="I480" s="47">
        <f>'24thR'!I$22</f>
        <v>0</v>
      </c>
      <c r="J480" s="47">
        <f>'24thR'!J$22</f>
        <v>0</v>
      </c>
      <c r="K480" s="47">
        <f>'24thR'!K$22</f>
        <v>0</v>
      </c>
      <c r="L480" s="47">
        <f>'24thR'!L$22</f>
        <v>0</v>
      </c>
      <c r="M480" s="47">
        <f>'24thR'!M$22</f>
        <v>0</v>
      </c>
      <c r="N480" s="47">
        <f>'24thR'!N$22</f>
        <v>0</v>
      </c>
      <c r="O480" s="47">
        <f>'24thR'!O$22</f>
        <v>0</v>
      </c>
      <c r="P480" s="47">
        <f>'24thR'!P$22</f>
        <v>0</v>
      </c>
      <c r="Q480" s="47">
        <f>'24thR'!Q$22</f>
        <v>0</v>
      </c>
      <c r="R480" s="47">
        <f>'24thR'!R$22</f>
        <v>0</v>
      </c>
      <c r="S480" s="47">
        <f>'24thR'!S$22</f>
        <v>0</v>
      </c>
      <c r="T480" s="47">
        <f>'24thR'!T$22</f>
        <v>0</v>
      </c>
    </row>
    <row r="481" spans="1:20" ht="15.5" x14ac:dyDescent="0.35">
      <c r="B481" s="38" t="s">
        <v>17</v>
      </c>
      <c r="C481" s="45">
        <f>score!H$22</f>
        <v>4</v>
      </c>
      <c r="D481" s="45">
        <f>score!I$22</f>
        <v>3</v>
      </c>
      <c r="E481" s="45">
        <f>score!J$22</f>
        <v>4</v>
      </c>
      <c r="F481" s="45">
        <f>score!K$22</f>
        <v>5</v>
      </c>
      <c r="G481" s="45">
        <f>score!L$22</f>
        <v>4</v>
      </c>
      <c r="H481" s="45">
        <f>score!M$22</f>
        <v>5</v>
      </c>
      <c r="I481" s="45">
        <f>score!N$22</f>
        <v>3</v>
      </c>
      <c r="J481" s="45">
        <f>score!O$22</f>
        <v>5</v>
      </c>
      <c r="K481" s="45">
        <f>score!P$22</f>
        <v>4</v>
      </c>
      <c r="L481" s="45">
        <f>score!Q$22</f>
        <v>4</v>
      </c>
      <c r="M481" s="45">
        <f>score!R$22</f>
        <v>4</v>
      </c>
      <c r="N481" s="45">
        <f>score!S$22</f>
        <v>3</v>
      </c>
      <c r="O481" s="45">
        <f>score!T$22</f>
        <v>6</v>
      </c>
      <c r="P481" s="45">
        <f>score!U$22</f>
        <v>5</v>
      </c>
      <c r="Q481" s="45">
        <f>score!V$22</f>
        <v>5</v>
      </c>
      <c r="R481" s="45">
        <f>score!W$22</f>
        <v>3</v>
      </c>
      <c r="S481" s="45">
        <f>score!X$22</f>
        <v>6</v>
      </c>
      <c r="T481" s="45">
        <f>score!Y$22</f>
        <v>4</v>
      </c>
    </row>
    <row r="482" spans="1:20" ht="15.5" x14ac:dyDescent="0.35">
      <c r="B482" s="39" t="s">
        <v>6</v>
      </c>
      <c r="C482" s="42">
        <v>4</v>
      </c>
      <c r="D482" s="42">
        <v>3</v>
      </c>
      <c r="E482" s="42">
        <v>3</v>
      </c>
      <c r="F482" s="42">
        <v>4</v>
      </c>
      <c r="G482" s="42">
        <v>4</v>
      </c>
      <c r="H482" s="42">
        <v>4</v>
      </c>
      <c r="I482" s="42">
        <v>3</v>
      </c>
      <c r="J482" s="42">
        <v>8</v>
      </c>
      <c r="K482" s="42">
        <v>3</v>
      </c>
      <c r="L482" s="42">
        <v>4</v>
      </c>
      <c r="M482" s="42">
        <v>3</v>
      </c>
      <c r="N482" s="42">
        <v>3</v>
      </c>
      <c r="O482" s="42">
        <v>4</v>
      </c>
      <c r="P482" s="42">
        <v>4</v>
      </c>
      <c r="Q482" s="42">
        <v>4</v>
      </c>
      <c r="R482" s="42">
        <v>3</v>
      </c>
      <c r="S482" s="42">
        <v>4</v>
      </c>
      <c r="T482" s="42">
        <v>3</v>
      </c>
    </row>
    <row r="483" spans="1:20" x14ac:dyDescent="0.3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5" x14ac:dyDescent="0.35">
      <c r="C484" s="142" t="s">
        <v>5</v>
      </c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</row>
    <row r="485" spans="1:20" x14ac:dyDescent="0.35">
      <c r="A485" s="137">
        <v>17</v>
      </c>
      <c r="B485" s="138" t="str">
        <f>score!F23</f>
        <v>VASJA BAJC</v>
      </c>
      <c r="C485" s="140">
        <v>1</v>
      </c>
      <c r="D485" s="140">
        <v>2</v>
      </c>
      <c r="E485" s="140">
        <v>3</v>
      </c>
      <c r="F485" s="140">
        <v>4</v>
      </c>
      <c r="G485" s="140">
        <v>5</v>
      </c>
      <c r="H485" s="140">
        <v>6</v>
      </c>
      <c r="I485" s="140">
        <v>7</v>
      </c>
      <c r="J485" s="140">
        <v>8</v>
      </c>
      <c r="K485" s="140">
        <v>9</v>
      </c>
      <c r="L485" s="140">
        <v>10</v>
      </c>
      <c r="M485" s="140">
        <v>11</v>
      </c>
      <c r="N485" s="140">
        <v>12</v>
      </c>
      <c r="O485" s="140">
        <v>13</v>
      </c>
      <c r="P485" s="140">
        <v>14</v>
      </c>
      <c r="Q485" s="140">
        <v>15</v>
      </c>
      <c r="R485" s="140">
        <v>16</v>
      </c>
      <c r="S485" s="140">
        <v>17</v>
      </c>
      <c r="T485" s="140">
        <v>18</v>
      </c>
    </row>
    <row r="486" spans="1:20" x14ac:dyDescent="0.35">
      <c r="A486" s="137"/>
      <c r="B486" s="141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</row>
    <row r="487" spans="1:20" ht="15.5" x14ac:dyDescent="0.35">
      <c r="B487" s="43" t="s">
        <v>7</v>
      </c>
      <c r="C487" s="7">
        <f>'1stR'!C$23</f>
        <v>0</v>
      </c>
      <c r="D487" s="7">
        <f>'1stR'!D$23</f>
        <v>0</v>
      </c>
      <c r="E487" s="7">
        <f>'1stR'!E$23</f>
        <v>0</v>
      </c>
      <c r="F487" s="7">
        <f>'1stR'!F$23</f>
        <v>0</v>
      </c>
      <c r="G487" s="7">
        <f>'1stR'!G$23</f>
        <v>0</v>
      </c>
      <c r="H487" s="7">
        <f>'1stR'!H$23</f>
        <v>0</v>
      </c>
      <c r="I487" s="7">
        <f>'1stR'!I$23</f>
        <v>0</v>
      </c>
      <c r="J487" s="7">
        <f>'1stR'!J$23</f>
        <v>0</v>
      </c>
      <c r="K487" s="7">
        <f>'1stR'!K$23</f>
        <v>0</v>
      </c>
      <c r="L487" s="7">
        <f>'1stR'!L$23</f>
        <v>0</v>
      </c>
      <c r="M487" s="7">
        <f>'1stR'!M$23</f>
        <v>0</v>
      </c>
      <c r="N487" s="7">
        <f>'1stR'!N$23</f>
        <v>0</v>
      </c>
      <c r="O487" s="7">
        <f>'1stR'!O$23</f>
        <v>0</v>
      </c>
      <c r="P487" s="7">
        <f>'1stR'!P$23</f>
        <v>0</v>
      </c>
      <c r="Q487" s="7">
        <f>'1stR'!Q$23</f>
        <v>0</v>
      </c>
      <c r="R487" s="7">
        <f>'1stR'!R$23</f>
        <v>0</v>
      </c>
      <c r="S487" s="7">
        <f>'1stR'!S$23</f>
        <v>0</v>
      </c>
      <c r="T487" s="7">
        <f>'1stR'!T$23</f>
        <v>0</v>
      </c>
    </row>
    <row r="488" spans="1:20" ht="15.5" x14ac:dyDescent="0.35">
      <c r="B488" s="43" t="s">
        <v>8</v>
      </c>
      <c r="C488" s="7">
        <f>'2ndR'!C$23</f>
        <v>4</v>
      </c>
      <c r="D488" s="7">
        <f>'2ndR'!D$23</f>
        <v>5</v>
      </c>
      <c r="E488" s="7">
        <f>'2ndR'!E$23</f>
        <v>4</v>
      </c>
      <c r="F488" s="7">
        <f>'2ndR'!F$23</f>
        <v>5</v>
      </c>
      <c r="G488" s="7">
        <f>'2ndR'!G$23</f>
        <v>3</v>
      </c>
      <c r="H488" s="7">
        <f>'2ndR'!H$23</f>
        <v>5</v>
      </c>
      <c r="I488" s="7">
        <f>'2ndR'!I$23</f>
        <v>5</v>
      </c>
      <c r="J488" s="7">
        <f>'2ndR'!J$23</f>
        <v>7</v>
      </c>
      <c r="K488" s="7">
        <f>'2ndR'!K$23</f>
        <v>2</v>
      </c>
      <c r="L488" s="7">
        <f>'2ndR'!L$23</f>
        <v>4</v>
      </c>
      <c r="M488" s="7">
        <f>'2ndR'!M$23</f>
        <v>3</v>
      </c>
      <c r="N488" s="7">
        <f>'2ndR'!N$23</f>
        <v>4</v>
      </c>
      <c r="O488" s="7">
        <f>'2ndR'!O$23</f>
        <v>5</v>
      </c>
      <c r="P488" s="7">
        <f>'2ndR'!P$23</f>
        <v>4</v>
      </c>
      <c r="Q488" s="7">
        <f>'2ndR'!Q$23</f>
        <v>4</v>
      </c>
      <c r="R488" s="7">
        <f>'2ndR'!R$23</f>
        <v>4</v>
      </c>
      <c r="S488" s="7">
        <f>'2ndR'!S$23</f>
        <v>5</v>
      </c>
      <c r="T488" s="7">
        <f>'2ndR'!T$23</f>
        <v>3</v>
      </c>
    </row>
    <row r="489" spans="1:20" ht="15.5" x14ac:dyDescent="0.35">
      <c r="B489" s="43" t="s">
        <v>9</v>
      </c>
      <c r="C489" s="7">
        <f>'3rdR'!C$23</f>
        <v>0</v>
      </c>
      <c r="D489" s="7">
        <f>'3rdR'!D$23</f>
        <v>0</v>
      </c>
      <c r="E489" s="7">
        <f>'3rdR'!E$23</f>
        <v>0</v>
      </c>
      <c r="F489" s="7">
        <f>'3rdR'!F$23</f>
        <v>0</v>
      </c>
      <c r="G489" s="7">
        <f>'3rdR'!G$23</f>
        <v>0</v>
      </c>
      <c r="H489" s="7">
        <f>'3rdR'!H$23</f>
        <v>0</v>
      </c>
      <c r="I489" s="7">
        <f>'3rdR'!I$23</f>
        <v>0</v>
      </c>
      <c r="J489" s="7">
        <f>'3rdR'!J$23</f>
        <v>0</v>
      </c>
      <c r="K489" s="7">
        <f>'3rdR'!K$23</f>
        <v>0</v>
      </c>
      <c r="L489" s="7">
        <f>'3rdR'!L$23</f>
        <v>0</v>
      </c>
      <c r="M489" s="7">
        <f>'3rdR'!M$23</f>
        <v>0</v>
      </c>
      <c r="N489" s="7">
        <f>'3rdR'!N$23</f>
        <v>0</v>
      </c>
      <c r="O489" s="7">
        <f>'3rdR'!O$23</f>
        <v>0</v>
      </c>
      <c r="P489" s="7">
        <f>'3rdR'!P$23</f>
        <v>0</v>
      </c>
      <c r="Q489" s="7">
        <f>'3rdR'!Q$23</f>
        <v>0</v>
      </c>
      <c r="R489" s="7">
        <f>'3rdR'!R$23</f>
        <v>0</v>
      </c>
      <c r="S489" s="7">
        <f>'3rdR'!S$23</f>
        <v>0</v>
      </c>
      <c r="T489" s="7">
        <f>'3rdR'!T$23</f>
        <v>0</v>
      </c>
    </row>
    <row r="490" spans="1:20" ht="15.5" x14ac:dyDescent="0.35">
      <c r="B490" s="43" t="s">
        <v>10</v>
      </c>
      <c r="C490" s="7">
        <f>'4thR'!C$23</f>
        <v>4</v>
      </c>
      <c r="D490" s="7">
        <f>'4thR'!D$23</f>
        <v>4</v>
      </c>
      <c r="E490" s="7">
        <f>'4thR'!E$23</f>
        <v>3</v>
      </c>
      <c r="F490" s="7">
        <f>'4thR'!F$23</f>
        <v>5</v>
      </c>
      <c r="G490" s="7">
        <f>'4thR'!G$23</f>
        <v>5</v>
      </c>
      <c r="H490" s="7">
        <f>'4thR'!H$23</f>
        <v>5</v>
      </c>
      <c r="I490" s="7">
        <f>'4thR'!I$23</f>
        <v>4</v>
      </c>
      <c r="J490" s="7">
        <f>'4thR'!J$23</f>
        <v>4</v>
      </c>
      <c r="K490" s="7">
        <f>'4thR'!K$23</f>
        <v>3</v>
      </c>
      <c r="L490" s="7">
        <f>'4thR'!L$23</f>
        <v>4</v>
      </c>
      <c r="M490" s="7">
        <f>'4thR'!M$23</f>
        <v>2</v>
      </c>
      <c r="N490" s="7">
        <f>'4thR'!N$23</f>
        <v>4</v>
      </c>
      <c r="O490" s="7">
        <f>'4thR'!O$23</f>
        <v>6</v>
      </c>
      <c r="P490" s="7">
        <f>'4thR'!P$23</f>
        <v>4</v>
      </c>
      <c r="Q490" s="7">
        <f>'4thR'!Q$23</f>
        <v>5</v>
      </c>
      <c r="R490" s="7">
        <f>'4thR'!R$23</f>
        <v>4</v>
      </c>
      <c r="S490" s="7">
        <f>'4thR'!S$23</f>
        <v>4</v>
      </c>
      <c r="T490" s="7">
        <f>'4thR'!T$23</f>
        <v>4</v>
      </c>
    </row>
    <row r="491" spans="1:20" ht="15.5" x14ac:dyDescent="0.35">
      <c r="B491" s="43" t="s">
        <v>11</v>
      </c>
      <c r="C491" s="7">
        <f>'5thR'!C$23</f>
        <v>0</v>
      </c>
      <c r="D491" s="7">
        <f>'5thR'!D$23</f>
        <v>0</v>
      </c>
      <c r="E491" s="7">
        <f>'5thR'!E$23</f>
        <v>0</v>
      </c>
      <c r="F491" s="7">
        <f>'5thR'!F$23</f>
        <v>0</v>
      </c>
      <c r="G491" s="7">
        <f>'5thR'!G$23</f>
        <v>0</v>
      </c>
      <c r="H491" s="7">
        <f>'5thR'!H$23</f>
        <v>0</v>
      </c>
      <c r="I491" s="7">
        <f>'5thR'!I$23</f>
        <v>0</v>
      </c>
      <c r="J491" s="7">
        <f>'5thR'!J$23</f>
        <v>0</v>
      </c>
      <c r="K491" s="7">
        <f>'5thR'!K$23</f>
        <v>0</v>
      </c>
      <c r="L491" s="7">
        <f>'5thR'!L$23</f>
        <v>0</v>
      </c>
      <c r="M491" s="7">
        <f>'5thR'!M$23</f>
        <v>0</v>
      </c>
      <c r="N491" s="7">
        <f>'5thR'!N$23</f>
        <v>0</v>
      </c>
      <c r="O491" s="7">
        <f>'5thR'!O$23</f>
        <v>0</v>
      </c>
      <c r="P491" s="7">
        <f>'5thR'!P$23</f>
        <v>0</v>
      </c>
      <c r="Q491" s="7">
        <f>'5thR'!Q$23</f>
        <v>0</v>
      </c>
      <c r="R491" s="7">
        <f>'5thR'!R$23</f>
        <v>0</v>
      </c>
      <c r="S491" s="7">
        <f>'5thR'!S$23</f>
        <v>0</v>
      </c>
      <c r="T491" s="7">
        <f>'5thR'!T$23</f>
        <v>0</v>
      </c>
    </row>
    <row r="492" spans="1:20" ht="15.5" x14ac:dyDescent="0.35">
      <c r="B492" s="43" t="s">
        <v>12</v>
      </c>
      <c r="C492" s="7">
        <f>'6thR'!C$23</f>
        <v>0</v>
      </c>
      <c r="D492" s="7">
        <f>'6thR'!D$23</f>
        <v>0</v>
      </c>
      <c r="E492" s="7">
        <f>'6thR'!E$23</f>
        <v>0</v>
      </c>
      <c r="F492" s="7">
        <f>'6thR'!F$23</f>
        <v>0</v>
      </c>
      <c r="G492" s="7">
        <f>'6thR'!G$23</f>
        <v>0</v>
      </c>
      <c r="H492" s="7">
        <f>'6thR'!H$23</f>
        <v>0</v>
      </c>
      <c r="I492" s="7">
        <f>'6thR'!I$23</f>
        <v>0</v>
      </c>
      <c r="J492" s="7">
        <f>'6thR'!J$23</f>
        <v>0</v>
      </c>
      <c r="K492" s="7">
        <f>'6thR'!K$23</f>
        <v>0</v>
      </c>
      <c r="L492" s="7">
        <f>'6thR'!L$23</f>
        <v>0</v>
      </c>
      <c r="M492" s="7">
        <f>'6thR'!M$23</f>
        <v>0</v>
      </c>
      <c r="N492" s="7">
        <f>'6thR'!N$23</f>
        <v>0</v>
      </c>
      <c r="O492" s="7">
        <f>'6thR'!O$23</f>
        <v>0</v>
      </c>
      <c r="P492" s="7">
        <f>'6thR'!P$23</f>
        <v>0</v>
      </c>
      <c r="Q492" s="7">
        <f>'6thR'!Q$23</f>
        <v>0</v>
      </c>
      <c r="R492" s="7">
        <f>'6thR'!R$23</f>
        <v>0</v>
      </c>
      <c r="S492" s="7">
        <f>'6thR'!S$23</f>
        <v>0</v>
      </c>
      <c r="T492" s="7">
        <f>'6thR'!T$23</f>
        <v>0</v>
      </c>
    </row>
    <row r="493" spans="1:20" ht="15.5" x14ac:dyDescent="0.35">
      <c r="B493" s="43" t="s">
        <v>13</v>
      </c>
      <c r="C493" s="7">
        <f>'7thR'!C$23</f>
        <v>0</v>
      </c>
      <c r="D493" s="7">
        <f>'7thR'!D$23</f>
        <v>0</v>
      </c>
      <c r="E493" s="7">
        <f>'7thR'!E$23</f>
        <v>0</v>
      </c>
      <c r="F493" s="7">
        <f>'7thR'!F$23</f>
        <v>0</v>
      </c>
      <c r="G493" s="7">
        <f>'7thR'!G$23</f>
        <v>0</v>
      </c>
      <c r="H493" s="7">
        <f>'7thR'!H$23</f>
        <v>0</v>
      </c>
      <c r="I493" s="7">
        <f>'7thR'!I$23</f>
        <v>0</v>
      </c>
      <c r="J493" s="7">
        <f>'7thR'!J$23</f>
        <v>0</v>
      </c>
      <c r="K493" s="7">
        <f>'7thR'!K$23</f>
        <v>0</v>
      </c>
      <c r="L493" s="7">
        <f>'7thR'!L$23</f>
        <v>0</v>
      </c>
      <c r="M493" s="7">
        <f>'7thR'!M$23</f>
        <v>0</v>
      </c>
      <c r="N493" s="7">
        <f>'7thR'!N$23</f>
        <v>0</v>
      </c>
      <c r="O493" s="7">
        <f>'7thR'!O$23</f>
        <v>0</v>
      </c>
      <c r="P493" s="7">
        <f>'7thR'!P$23</f>
        <v>0</v>
      </c>
      <c r="Q493" s="7">
        <f>'7thR'!Q$23</f>
        <v>0</v>
      </c>
      <c r="R493" s="7">
        <f>'7thR'!R$23</f>
        <v>0</v>
      </c>
      <c r="S493" s="7">
        <f>'7thR'!S$23</f>
        <v>0</v>
      </c>
      <c r="T493" s="7">
        <f>'7thR'!T$23</f>
        <v>0</v>
      </c>
    </row>
    <row r="494" spans="1:20" ht="15.5" x14ac:dyDescent="0.35">
      <c r="B494" s="43" t="s">
        <v>14</v>
      </c>
      <c r="C494" s="7">
        <f>'8thR'!C$23</f>
        <v>0</v>
      </c>
      <c r="D494" s="7">
        <f>'8thR'!D$23</f>
        <v>0</v>
      </c>
      <c r="E494" s="7">
        <f>'8thR'!E$23</f>
        <v>0</v>
      </c>
      <c r="F494" s="7">
        <f>'8thR'!F$23</f>
        <v>0</v>
      </c>
      <c r="G494" s="7">
        <f>'8thR'!G$23</f>
        <v>0</v>
      </c>
      <c r="H494" s="7">
        <f>'8thR'!H$23</f>
        <v>0</v>
      </c>
      <c r="I494" s="7">
        <f>'8thR'!I$23</f>
        <v>0</v>
      </c>
      <c r="J494" s="7">
        <f>'8thR'!J$23</f>
        <v>0</v>
      </c>
      <c r="K494" s="7">
        <f>'8thR'!K$23</f>
        <v>0</v>
      </c>
      <c r="L494" s="7">
        <f>'8thR'!L$23</f>
        <v>0</v>
      </c>
      <c r="M494" s="7">
        <f>'8thR'!M$23</f>
        <v>0</v>
      </c>
      <c r="N494" s="7">
        <f>'8thR'!N$23</f>
        <v>0</v>
      </c>
      <c r="O494" s="7">
        <f>'8thR'!O$23</f>
        <v>0</v>
      </c>
      <c r="P494" s="7">
        <f>'8thR'!P$23</f>
        <v>0</v>
      </c>
      <c r="Q494" s="7">
        <f>'8thR'!Q$23</f>
        <v>0</v>
      </c>
      <c r="R494" s="7">
        <f>'8thR'!R$23</f>
        <v>0</v>
      </c>
      <c r="S494" s="7">
        <f>'8thR'!S$23</f>
        <v>0</v>
      </c>
      <c r="T494" s="7">
        <f>'8thR'!T$23</f>
        <v>0</v>
      </c>
    </row>
    <row r="495" spans="1:20" ht="15.5" x14ac:dyDescent="0.35">
      <c r="B495" s="43" t="s">
        <v>26</v>
      </c>
      <c r="C495" s="7">
        <f>'9thR'!C$23</f>
        <v>0</v>
      </c>
      <c r="D495" s="7">
        <f>'9thR'!D$23</f>
        <v>0</v>
      </c>
      <c r="E495" s="7">
        <f>'9thR'!E$23</f>
        <v>0</v>
      </c>
      <c r="F495" s="7">
        <f>'9thR'!F$23</f>
        <v>0</v>
      </c>
      <c r="G495" s="7">
        <f>'9thR'!G$23</f>
        <v>0</v>
      </c>
      <c r="H495" s="7">
        <f>'9thR'!H$23</f>
        <v>0</v>
      </c>
      <c r="I495" s="7">
        <f>'9thR'!I$23</f>
        <v>0</v>
      </c>
      <c r="J495" s="7">
        <f>'9thR'!J$23</f>
        <v>0</v>
      </c>
      <c r="K495" s="7">
        <f>'9thR'!K$23</f>
        <v>0</v>
      </c>
      <c r="L495" s="7">
        <f>'9thR'!L$23</f>
        <v>0</v>
      </c>
      <c r="M495" s="7">
        <f>'9thR'!M$23</f>
        <v>0</v>
      </c>
      <c r="N495" s="7">
        <f>'9thR'!N$23</f>
        <v>0</v>
      </c>
      <c r="O495" s="7">
        <f>'9thR'!O$23</f>
        <v>0</v>
      </c>
      <c r="P495" s="7">
        <f>'9thR'!P$23</f>
        <v>0</v>
      </c>
      <c r="Q495" s="7">
        <f>'9thR'!Q$23</f>
        <v>0</v>
      </c>
      <c r="R495" s="7">
        <f>'9thR'!R$23</f>
        <v>0</v>
      </c>
      <c r="S495" s="7">
        <f>'9thR'!S$23</f>
        <v>0</v>
      </c>
      <c r="T495" s="7">
        <f>'9thR'!T$23</f>
        <v>0</v>
      </c>
    </row>
    <row r="496" spans="1:20" ht="15.5" x14ac:dyDescent="0.35">
      <c r="B496" s="43" t="s">
        <v>27</v>
      </c>
      <c r="C496" s="7">
        <f>'10thR'!C$23</f>
        <v>5</v>
      </c>
      <c r="D496" s="7">
        <f>'10thR'!D$23</f>
        <v>9</v>
      </c>
      <c r="E496" s="7">
        <f>'10thR'!E$23</f>
        <v>4</v>
      </c>
      <c r="F496" s="7">
        <f>'10thR'!F$23</f>
        <v>4</v>
      </c>
      <c r="G496" s="7">
        <f>'10thR'!G$23</f>
        <v>5</v>
      </c>
      <c r="H496" s="7">
        <f>'10thR'!H$23</f>
        <v>7</v>
      </c>
      <c r="I496" s="7">
        <f>'10thR'!I$23</f>
        <v>3</v>
      </c>
      <c r="J496" s="7">
        <f>'10thR'!J$23</f>
        <v>4</v>
      </c>
      <c r="K496" s="7">
        <f>'10thR'!K$23</f>
        <v>3</v>
      </c>
      <c r="L496" s="7">
        <f>'10thR'!L$23</f>
        <v>5</v>
      </c>
      <c r="M496" s="7">
        <f>'10thR'!M$23</f>
        <v>5</v>
      </c>
      <c r="N496" s="7">
        <f>'10thR'!N$23</f>
        <v>5</v>
      </c>
      <c r="O496" s="7">
        <f>'10thR'!O$23</f>
        <v>6</v>
      </c>
      <c r="P496" s="7">
        <f>'10thR'!P$23</f>
        <v>5</v>
      </c>
      <c r="Q496" s="7">
        <f>'10thR'!Q$23</f>
        <v>4</v>
      </c>
      <c r="R496" s="7">
        <f>'10thR'!R$23</f>
        <v>5</v>
      </c>
      <c r="S496" s="7">
        <f>'10thR'!S$23</f>
        <v>5</v>
      </c>
      <c r="T496" s="7">
        <f>'10thR'!T$23</f>
        <v>3</v>
      </c>
    </row>
    <row r="497" spans="2:20" ht="15.5" x14ac:dyDescent="0.35">
      <c r="B497" s="43" t="s">
        <v>28</v>
      </c>
      <c r="C497" s="7">
        <f>'11thR'!C$23</f>
        <v>5</v>
      </c>
      <c r="D497" s="7">
        <f>'11thR'!D$23</f>
        <v>4</v>
      </c>
      <c r="E497" s="7">
        <f>'11thR'!E$23</f>
        <v>4</v>
      </c>
      <c r="F497" s="7">
        <f>'11thR'!F$23</f>
        <v>7</v>
      </c>
      <c r="G497" s="7">
        <f>'11thR'!G$23</f>
        <v>7</v>
      </c>
      <c r="H497" s="7">
        <f>'11thR'!H$23</f>
        <v>4</v>
      </c>
      <c r="I497" s="7">
        <f>'11thR'!I$23</f>
        <v>5</v>
      </c>
      <c r="J497" s="7">
        <f>'11thR'!J$23</f>
        <v>6</v>
      </c>
      <c r="K497" s="7">
        <f>'11thR'!K$23</f>
        <v>3</v>
      </c>
      <c r="L497" s="7">
        <f>'11thR'!L$23</f>
        <v>6</v>
      </c>
      <c r="M497" s="7">
        <f>'11thR'!M$23</f>
        <v>9</v>
      </c>
      <c r="N497" s="7">
        <f>'11thR'!N$23</f>
        <v>3</v>
      </c>
      <c r="O497" s="7">
        <f>'11thR'!O$23</f>
        <v>5</v>
      </c>
      <c r="P497" s="7">
        <f>'11thR'!P$23</f>
        <v>4</v>
      </c>
      <c r="Q497" s="7">
        <f>'11thR'!Q$23</f>
        <v>4</v>
      </c>
      <c r="R497" s="7">
        <f>'11thR'!R$23</f>
        <v>4</v>
      </c>
      <c r="S497" s="7">
        <f>'11thR'!S$23</f>
        <v>5</v>
      </c>
      <c r="T497" s="7">
        <f>'11thR'!T$23</f>
        <v>3</v>
      </c>
    </row>
    <row r="498" spans="2:20" ht="15.5" x14ac:dyDescent="0.35">
      <c r="B498" s="43" t="s">
        <v>29</v>
      </c>
      <c r="C498" s="7">
        <f>'12thR'!C$23</f>
        <v>0</v>
      </c>
      <c r="D498" s="7">
        <f>'12thR'!D$23</f>
        <v>0</v>
      </c>
      <c r="E498" s="7">
        <f>'12thR'!E$23</f>
        <v>0</v>
      </c>
      <c r="F498" s="7">
        <f>'12thR'!F$23</f>
        <v>0</v>
      </c>
      <c r="G498" s="7">
        <f>'12thR'!G$23</f>
        <v>0</v>
      </c>
      <c r="H498" s="7">
        <f>'12thR'!H$23</f>
        <v>0</v>
      </c>
      <c r="I498" s="7">
        <f>'12thR'!I$23</f>
        <v>0</v>
      </c>
      <c r="J498" s="7">
        <f>'12thR'!J$23</f>
        <v>0</v>
      </c>
      <c r="K498" s="7">
        <f>'12thR'!K$23</f>
        <v>0</v>
      </c>
      <c r="L498" s="7">
        <f>'12thR'!L$23</f>
        <v>0</v>
      </c>
      <c r="M498" s="7">
        <f>'12thR'!M$23</f>
        <v>0</v>
      </c>
      <c r="N498" s="7">
        <f>'12thR'!N$23</f>
        <v>0</v>
      </c>
      <c r="O498" s="7">
        <f>'12thR'!O$23</f>
        <v>0</v>
      </c>
      <c r="P498" s="7">
        <f>'12thR'!P$23</f>
        <v>0</v>
      </c>
      <c r="Q498" s="7">
        <f>'12thR'!Q$23</f>
        <v>0</v>
      </c>
      <c r="R498" s="7">
        <f>'12thR'!R$23</f>
        <v>0</v>
      </c>
      <c r="S498" s="7">
        <f>'12thR'!S$23</f>
        <v>0</v>
      </c>
      <c r="T498" s="7">
        <f>'12thR'!T$23</f>
        <v>0</v>
      </c>
    </row>
    <row r="499" spans="2:20" ht="15.5" x14ac:dyDescent="0.35">
      <c r="B499" s="43" t="s">
        <v>30</v>
      </c>
      <c r="C499" s="7">
        <f>'13thR'!C$23</f>
        <v>6</v>
      </c>
      <c r="D499" s="7">
        <f>'13thR'!D$23</f>
        <v>5</v>
      </c>
      <c r="E499" s="7">
        <f>'13thR'!E$23</f>
        <v>4</v>
      </c>
      <c r="F499" s="7">
        <f>'13thR'!F$23</f>
        <v>4</v>
      </c>
      <c r="G499" s="7">
        <f>'13thR'!G$23</f>
        <v>4</v>
      </c>
      <c r="H499" s="7">
        <f>'13thR'!H$23</f>
        <v>6</v>
      </c>
      <c r="I499" s="7">
        <f>'13thR'!I$23</f>
        <v>4</v>
      </c>
      <c r="J499" s="7">
        <f>'13thR'!J$23</f>
        <v>4</v>
      </c>
      <c r="K499" s="7">
        <f>'13thR'!K$23</f>
        <v>4</v>
      </c>
      <c r="L499" s="7">
        <f>'13thR'!L$23</f>
        <v>5</v>
      </c>
      <c r="M499" s="7">
        <f>'13thR'!M$23</f>
        <v>3</v>
      </c>
      <c r="N499" s="7">
        <f>'13thR'!N$23</f>
        <v>4</v>
      </c>
      <c r="O499" s="7">
        <f>'13thR'!O$23</f>
        <v>7</v>
      </c>
      <c r="P499" s="7">
        <f>'13thR'!P$23</f>
        <v>5</v>
      </c>
      <c r="Q499" s="7">
        <f>'13thR'!Q$23</f>
        <v>9</v>
      </c>
      <c r="R499" s="7">
        <f>'13thR'!R$23</f>
        <v>4</v>
      </c>
      <c r="S499" s="7">
        <f>'13thR'!S$23</f>
        <v>7</v>
      </c>
      <c r="T499" s="7">
        <f>'13thR'!T$23</f>
        <v>4</v>
      </c>
    </row>
    <row r="500" spans="2:20" ht="15.5" x14ac:dyDescent="0.35">
      <c r="B500" s="43" t="s">
        <v>31</v>
      </c>
      <c r="C500" s="7">
        <f>'14thR'!C$23</f>
        <v>0</v>
      </c>
      <c r="D500" s="7">
        <f>'14thR'!D$23</f>
        <v>0</v>
      </c>
      <c r="E500" s="7">
        <f>'14thR'!E$23</f>
        <v>0</v>
      </c>
      <c r="F500" s="7">
        <f>'14thR'!F$23</f>
        <v>0</v>
      </c>
      <c r="G500" s="7">
        <f>'14thR'!G$23</f>
        <v>0</v>
      </c>
      <c r="H500" s="7">
        <f>'14thR'!H$23</f>
        <v>0</v>
      </c>
      <c r="I500" s="7">
        <f>'14thR'!I$23</f>
        <v>0</v>
      </c>
      <c r="J500" s="7">
        <f>'14thR'!J$23</f>
        <v>0</v>
      </c>
      <c r="K500" s="7">
        <f>'14thR'!K$23</f>
        <v>0</v>
      </c>
      <c r="L500" s="7">
        <f>'14thR'!L$23</f>
        <v>0</v>
      </c>
      <c r="M500" s="7">
        <f>'14thR'!M$23</f>
        <v>0</v>
      </c>
      <c r="N500" s="7">
        <f>'14thR'!N$23</f>
        <v>0</v>
      </c>
      <c r="O500" s="7">
        <f>'14thR'!O$23</f>
        <v>0</v>
      </c>
      <c r="P500" s="7">
        <f>'14thR'!P$23</f>
        <v>0</v>
      </c>
      <c r="Q500" s="7">
        <f>'14thR'!Q$23</f>
        <v>0</v>
      </c>
      <c r="R500" s="7">
        <f>'14thR'!R$23</f>
        <v>0</v>
      </c>
      <c r="S500" s="7">
        <f>'14thR'!S$23</f>
        <v>0</v>
      </c>
      <c r="T500" s="7">
        <f>'14thR'!T$23</f>
        <v>0</v>
      </c>
    </row>
    <row r="501" spans="2:20" ht="15.5" x14ac:dyDescent="0.35">
      <c r="B501" s="43" t="s">
        <v>32</v>
      </c>
      <c r="C501" s="7">
        <f>'15thR'!C$23</f>
        <v>0</v>
      </c>
      <c r="D501" s="7">
        <f>'15thR'!D$23</f>
        <v>0</v>
      </c>
      <c r="E501" s="7">
        <f>'15thR'!E$23</f>
        <v>0</v>
      </c>
      <c r="F501" s="7">
        <f>'15thR'!F$23</f>
        <v>0</v>
      </c>
      <c r="G501" s="7">
        <f>'15thR'!G$23</f>
        <v>0</v>
      </c>
      <c r="H501" s="7">
        <f>'15thR'!H$23</f>
        <v>0</v>
      </c>
      <c r="I501" s="7">
        <f>'15thR'!I$23</f>
        <v>0</v>
      </c>
      <c r="J501" s="7">
        <f>'15thR'!J$23</f>
        <v>0</v>
      </c>
      <c r="K501" s="7">
        <f>'15thR'!K$23</f>
        <v>0</v>
      </c>
      <c r="L501" s="7">
        <f>'15thR'!L$23</f>
        <v>0</v>
      </c>
      <c r="M501" s="7">
        <f>'15thR'!M$23</f>
        <v>0</v>
      </c>
      <c r="N501" s="7">
        <f>'15thR'!N$23</f>
        <v>0</v>
      </c>
      <c r="O501" s="7">
        <f>'15thR'!O$23</f>
        <v>0</v>
      </c>
      <c r="P501" s="7">
        <f>'15thR'!P$23</f>
        <v>0</v>
      </c>
      <c r="Q501" s="7">
        <f>'15thR'!Q$23</f>
        <v>0</v>
      </c>
      <c r="R501" s="7">
        <f>'15thR'!R$23</f>
        <v>0</v>
      </c>
      <c r="S501" s="7">
        <f>'15thR'!S$23</f>
        <v>0</v>
      </c>
      <c r="T501" s="7">
        <f>'15thR'!T$23</f>
        <v>0</v>
      </c>
    </row>
    <row r="502" spans="2:20" ht="15.5" x14ac:dyDescent="0.35">
      <c r="B502" s="43" t="s">
        <v>33</v>
      </c>
      <c r="C502" s="7">
        <f>'16thR'!C$23</f>
        <v>0</v>
      </c>
      <c r="D502" s="7">
        <f>'16thR'!D$23</f>
        <v>0</v>
      </c>
      <c r="E502" s="7">
        <f>'16thR'!E$23</f>
        <v>0</v>
      </c>
      <c r="F502" s="7">
        <f>'16thR'!F$23</f>
        <v>0</v>
      </c>
      <c r="G502" s="7">
        <f>'16thR'!G$23</f>
        <v>0</v>
      </c>
      <c r="H502" s="7">
        <f>'16thR'!H$23</f>
        <v>0</v>
      </c>
      <c r="I502" s="7">
        <f>'16thR'!I$23</f>
        <v>0</v>
      </c>
      <c r="J502" s="7">
        <f>'16thR'!J$23</f>
        <v>0</v>
      </c>
      <c r="K502" s="7">
        <f>'16thR'!K$23</f>
        <v>0</v>
      </c>
      <c r="L502" s="7">
        <f>'16thR'!L$23</f>
        <v>0</v>
      </c>
      <c r="M502" s="7">
        <f>'16thR'!M$23</f>
        <v>0</v>
      </c>
      <c r="N502" s="7">
        <f>'16thR'!N$23</f>
        <v>0</v>
      </c>
      <c r="O502" s="7">
        <f>'16thR'!O$23</f>
        <v>0</v>
      </c>
      <c r="P502" s="7">
        <f>'16thR'!P$23</f>
        <v>0</v>
      </c>
      <c r="Q502" s="7">
        <f>'16thR'!Q$23</f>
        <v>0</v>
      </c>
      <c r="R502" s="7">
        <f>'16thR'!R$23</f>
        <v>0</v>
      </c>
      <c r="S502" s="7">
        <f>'16thR'!S$23</f>
        <v>0</v>
      </c>
      <c r="T502" s="7">
        <f>'16thR'!T$23</f>
        <v>0</v>
      </c>
    </row>
    <row r="503" spans="2:20" ht="15.5" x14ac:dyDescent="0.35">
      <c r="B503" s="43" t="s">
        <v>34</v>
      </c>
      <c r="C503" s="7">
        <f>'17thR'!C$23</f>
        <v>0</v>
      </c>
      <c r="D503" s="7">
        <f>'17thR'!D$23</f>
        <v>0</v>
      </c>
      <c r="E503" s="7">
        <f>'17thR'!E$23</f>
        <v>0</v>
      </c>
      <c r="F503" s="7">
        <f>'17thR'!F$23</f>
        <v>0</v>
      </c>
      <c r="G503" s="7">
        <f>'17thR'!G$23</f>
        <v>0</v>
      </c>
      <c r="H503" s="7">
        <f>'17thR'!H$23</f>
        <v>0</v>
      </c>
      <c r="I503" s="7">
        <f>'17thR'!I$23</f>
        <v>0</v>
      </c>
      <c r="J503" s="7">
        <f>'17thR'!J$23</f>
        <v>0</v>
      </c>
      <c r="K503" s="7">
        <f>'17thR'!K$23</f>
        <v>0</v>
      </c>
      <c r="L503" s="7">
        <f>'17thR'!L$23</f>
        <v>0</v>
      </c>
      <c r="M503" s="7">
        <f>'17thR'!M$23</f>
        <v>0</v>
      </c>
      <c r="N503" s="7">
        <f>'17thR'!N$23</f>
        <v>0</v>
      </c>
      <c r="O503" s="7">
        <f>'17thR'!O$23</f>
        <v>0</v>
      </c>
      <c r="P503" s="7">
        <f>'17thR'!P$23</f>
        <v>0</v>
      </c>
      <c r="Q503" s="7">
        <f>'17thR'!Q$23</f>
        <v>0</v>
      </c>
      <c r="R503" s="7">
        <f>'17thR'!R$23</f>
        <v>0</v>
      </c>
      <c r="S503" s="7">
        <f>'17thR'!S$23</f>
        <v>0</v>
      </c>
      <c r="T503" s="7">
        <f>'17thR'!T$23</f>
        <v>0</v>
      </c>
    </row>
    <row r="504" spans="2:20" ht="15.5" x14ac:dyDescent="0.35">
      <c r="B504" s="43" t="s">
        <v>35</v>
      </c>
      <c r="C504" s="7">
        <f>'18thR'!C$23</f>
        <v>0</v>
      </c>
      <c r="D504" s="7">
        <f>'18thR'!D$23</f>
        <v>0</v>
      </c>
      <c r="E504" s="7">
        <f>'18thR'!E$23</f>
        <v>0</v>
      </c>
      <c r="F504" s="7">
        <f>'18thR'!F$23</f>
        <v>0</v>
      </c>
      <c r="G504" s="7">
        <f>'18thR'!G$23</f>
        <v>0</v>
      </c>
      <c r="H504" s="7">
        <f>'18thR'!H$23</f>
        <v>0</v>
      </c>
      <c r="I504" s="7">
        <f>'18thR'!I$23</f>
        <v>0</v>
      </c>
      <c r="J504" s="7">
        <f>'18thR'!J$23</f>
        <v>0</v>
      </c>
      <c r="K504" s="7">
        <f>'18thR'!K$23</f>
        <v>0</v>
      </c>
      <c r="L504" s="7">
        <f>'18thR'!L$23</f>
        <v>0</v>
      </c>
      <c r="M504" s="7">
        <f>'18thR'!M$23</f>
        <v>0</v>
      </c>
      <c r="N504" s="7">
        <f>'18thR'!N$23</f>
        <v>0</v>
      </c>
      <c r="O504" s="7">
        <f>'18thR'!O$23</f>
        <v>0</v>
      </c>
      <c r="P504" s="7">
        <f>'18thR'!P$23</f>
        <v>0</v>
      </c>
      <c r="Q504" s="7">
        <f>'18thR'!Q$23</f>
        <v>0</v>
      </c>
      <c r="R504" s="7">
        <f>'18thR'!R$23</f>
        <v>0</v>
      </c>
      <c r="S504" s="7">
        <f>'18thR'!S$23</f>
        <v>0</v>
      </c>
      <c r="T504" s="7">
        <f>'18thR'!T$23</f>
        <v>0</v>
      </c>
    </row>
    <row r="505" spans="2:20" ht="15.5" x14ac:dyDescent="0.35">
      <c r="B505" s="43" t="s">
        <v>36</v>
      </c>
      <c r="C505" s="7">
        <f>'19thR'!C$23</f>
        <v>0</v>
      </c>
      <c r="D505" s="7">
        <f>'19thR'!D$23</f>
        <v>0</v>
      </c>
      <c r="E505" s="7">
        <f>'19thR'!E$23</f>
        <v>0</v>
      </c>
      <c r="F505" s="7">
        <f>'19thR'!F$23</f>
        <v>0</v>
      </c>
      <c r="G505" s="7">
        <f>'19thR'!G$23</f>
        <v>0</v>
      </c>
      <c r="H505" s="7">
        <f>'19thR'!H$23</f>
        <v>0</v>
      </c>
      <c r="I505" s="7">
        <f>'19thR'!I$23</f>
        <v>0</v>
      </c>
      <c r="J505" s="7">
        <f>'19thR'!J$23</f>
        <v>0</v>
      </c>
      <c r="K505" s="7">
        <f>'19thR'!K$23</f>
        <v>0</v>
      </c>
      <c r="L505" s="7">
        <f>'19thR'!L$23</f>
        <v>0</v>
      </c>
      <c r="M505" s="7">
        <f>'19thR'!M$23</f>
        <v>0</v>
      </c>
      <c r="N505" s="7">
        <f>'19thR'!N$23</f>
        <v>0</v>
      </c>
      <c r="O505" s="7">
        <f>'19thR'!O$23</f>
        <v>0</v>
      </c>
      <c r="P505" s="7">
        <f>'19thR'!P$23</f>
        <v>0</v>
      </c>
      <c r="Q505" s="7">
        <f>'19thR'!Q$23</f>
        <v>0</v>
      </c>
      <c r="R505" s="7">
        <f>'19thR'!R$23</f>
        <v>0</v>
      </c>
      <c r="S505" s="7">
        <f>'19thR'!S$23</f>
        <v>0</v>
      </c>
      <c r="T505" s="7">
        <f>'19thR'!T$23</f>
        <v>0</v>
      </c>
    </row>
    <row r="506" spans="2:20" ht="15.5" x14ac:dyDescent="0.35">
      <c r="B506" s="43" t="s">
        <v>37</v>
      </c>
      <c r="C506" s="7">
        <f>'20thR'!C$23</f>
        <v>0</v>
      </c>
      <c r="D506" s="7">
        <f>'20thR'!D$23</f>
        <v>0</v>
      </c>
      <c r="E506" s="7">
        <f>'20thR'!E$23</f>
        <v>0</v>
      </c>
      <c r="F506" s="7">
        <f>'20thR'!F$23</f>
        <v>0</v>
      </c>
      <c r="G506" s="7">
        <f>'20thR'!G$23</f>
        <v>0</v>
      </c>
      <c r="H506" s="7">
        <f>'20thR'!H$23</f>
        <v>0</v>
      </c>
      <c r="I506" s="7">
        <f>'20thR'!I$23</f>
        <v>0</v>
      </c>
      <c r="J506" s="7">
        <f>'20thR'!J$23</f>
        <v>0</v>
      </c>
      <c r="K506" s="7">
        <f>'20thR'!K$23</f>
        <v>0</v>
      </c>
      <c r="L506" s="7">
        <f>'20thR'!L$23</f>
        <v>0</v>
      </c>
      <c r="M506" s="7">
        <f>'20thR'!M$23</f>
        <v>0</v>
      </c>
      <c r="N506" s="7">
        <f>'20thR'!N$23</f>
        <v>0</v>
      </c>
      <c r="O506" s="7">
        <f>'20thR'!O$23</f>
        <v>0</v>
      </c>
      <c r="P506" s="7">
        <f>'20thR'!P$23</f>
        <v>0</v>
      </c>
      <c r="Q506" s="7">
        <f>'20thR'!Q$23</f>
        <v>0</v>
      </c>
      <c r="R506" s="7">
        <f>'20thR'!R$23</f>
        <v>0</v>
      </c>
      <c r="S506" s="7">
        <f>'20thR'!S$23</f>
        <v>0</v>
      </c>
      <c r="T506" s="7">
        <f>'20thR'!T$23</f>
        <v>0</v>
      </c>
    </row>
    <row r="507" spans="2:20" ht="15.5" x14ac:dyDescent="0.35">
      <c r="B507" s="43" t="s">
        <v>38</v>
      </c>
      <c r="C507" s="7">
        <f>'21thR'!C$23</f>
        <v>0</v>
      </c>
      <c r="D507" s="7">
        <f>'21thR'!D$23</f>
        <v>0</v>
      </c>
      <c r="E507" s="7">
        <f>'21thR'!E$23</f>
        <v>0</v>
      </c>
      <c r="F507" s="7">
        <f>'21thR'!F$23</f>
        <v>0</v>
      </c>
      <c r="G507" s="7">
        <f>'21thR'!G$23</f>
        <v>0</v>
      </c>
      <c r="H507" s="7">
        <f>'21thR'!H$23</f>
        <v>0</v>
      </c>
      <c r="I507" s="7">
        <f>'21thR'!I$23</f>
        <v>0</v>
      </c>
      <c r="J507" s="7">
        <f>'21thR'!J$23</f>
        <v>0</v>
      </c>
      <c r="K507" s="7">
        <f>'21thR'!K$23</f>
        <v>0</v>
      </c>
      <c r="L507" s="7">
        <f>'21thR'!L$23</f>
        <v>0</v>
      </c>
      <c r="M507" s="7">
        <f>'21thR'!M$23</f>
        <v>0</v>
      </c>
      <c r="N507" s="7">
        <f>'21thR'!N$23</f>
        <v>0</v>
      </c>
      <c r="O507" s="7">
        <f>'21thR'!O$23</f>
        <v>0</v>
      </c>
      <c r="P507" s="7">
        <f>'21thR'!P$23</f>
        <v>0</v>
      </c>
      <c r="Q507" s="7">
        <f>'21thR'!Q$23</f>
        <v>0</v>
      </c>
      <c r="R507" s="7">
        <f>'21thR'!R$23</f>
        <v>0</v>
      </c>
      <c r="S507" s="7">
        <f>'21thR'!S$23</f>
        <v>0</v>
      </c>
      <c r="T507" s="7">
        <f>'21thR'!T$23</f>
        <v>0</v>
      </c>
    </row>
    <row r="508" spans="2:20" ht="15.5" x14ac:dyDescent="0.35">
      <c r="B508" s="43" t="s">
        <v>39</v>
      </c>
      <c r="C508" s="7">
        <f>'22thR'!C$23</f>
        <v>0</v>
      </c>
      <c r="D508" s="7">
        <f>'22thR'!D$23</f>
        <v>0</v>
      </c>
      <c r="E508" s="7">
        <f>'22thR'!E$23</f>
        <v>0</v>
      </c>
      <c r="F508" s="7">
        <f>'22thR'!F$23</f>
        <v>0</v>
      </c>
      <c r="G508" s="7">
        <f>'22thR'!G$23</f>
        <v>0</v>
      </c>
      <c r="H508" s="7">
        <f>'22thR'!H$23</f>
        <v>0</v>
      </c>
      <c r="I508" s="7">
        <f>'22thR'!I$23</f>
        <v>0</v>
      </c>
      <c r="J508" s="7">
        <f>'22thR'!J$23</f>
        <v>0</v>
      </c>
      <c r="K508" s="7">
        <f>'22thR'!K$23</f>
        <v>0</v>
      </c>
      <c r="L508" s="7">
        <f>'22thR'!L$23</f>
        <v>0</v>
      </c>
      <c r="M508" s="7">
        <f>'22thR'!M$23</f>
        <v>0</v>
      </c>
      <c r="N508" s="7">
        <f>'22thR'!N$23</f>
        <v>0</v>
      </c>
      <c r="O508" s="7">
        <f>'22thR'!O$23</f>
        <v>0</v>
      </c>
      <c r="P508" s="7">
        <f>'22thR'!P$23</f>
        <v>0</v>
      </c>
      <c r="Q508" s="7">
        <f>'22thR'!Q$23</f>
        <v>0</v>
      </c>
      <c r="R508" s="7">
        <f>'22thR'!R$23</f>
        <v>0</v>
      </c>
      <c r="S508" s="7">
        <f>'22thR'!S$23</f>
        <v>0</v>
      </c>
      <c r="T508" s="7">
        <f>'22thR'!T$23</f>
        <v>0</v>
      </c>
    </row>
    <row r="509" spans="2:20" ht="15.5" x14ac:dyDescent="0.35">
      <c r="B509" s="43" t="s">
        <v>40</v>
      </c>
      <c r="C509" s="7">
        <f>'23thR'!C$23</f>
        <v>0</v>
      </c>
      <c r="D509" s="7">
        <f>'23thR'!D$23</f>
        <v>0</v>
      </c>
      <c r="E509" s="7">
        <f>'23thR'!E$23</f>
        <v>0</v>
      </c>
      <c r="F509" s="7">
        <f>'23thR'!F$23</f>
        <v>0</v>
      </c>
      <c r="G509" s="7">
        <f>'23thR'!G$23</f>
        <v>0</v>
      </c>
      <c r="H509" s="7">
        <f>'23thR'!H$23</f>
        <v>0</v>
      </c>
      <c r="I509" s="7">
        <f>'23thR'!I$23</f>
        <v>0</v>
      </c>
      <c r="J509" s="7">
        <f>'23thR'!J$23</f>
        <v>0</v>
      </c>
      <c r="K509" s="7">
        <f>'23thR'!K$23</f>
        <v>0</v>
      </c>
      <c r="L509" s="7">
        <f>'23thR'!L$23</f>
        <v>0</v>
      </c>
      <c r="M509" s="7">
        <f>'23thR'!M$23</f>
        <v>0</v>
      </c>
      <c r="N509" s="7">
        <f>'23thR'!N$23</f>
        <v>0</v>
      </c>
      <c r="O509" s="7">
        <f>'23thR'!O$23</f>
        <v>0</v>
      </c>
      <c r="P509" s="7">
        <f>'23thR'!P$23</f>
        <v>0</v>
      </c>
      <c r="Q509" s="7">
        <f>'23thR'!Q$23</f>
        <v>0</v>
      </c>
      <c r="R509" s="7">
        <f>'23thR'!R$23</f>
        <v>0</v>
      </c>
      <c r="S509" s="7">
        <f>'23thR'!S$23</f>
        <v>0</v>
      </c>
      <c r="T509" s="7">
        <f>'23thR'!T$23</f>
        <v>0</v>
      </c>
    </row>
    <row r="510" spans="2:20" ht="16" thickBot="1" x14ac:dyDescent="0.4">
      <c r="B510" s="48" t="s">
        <v>41</v>
      </c>
      <c r="C510" s="47">
        <f>'24thR'!C$23</f>
        <v>0</v>
      </c>
      <c r="D510" s="47">
        <f>'24thR'!D$23</f>
        <v>0</v>
      </c>
      <c r="E510" s="47">
        <f>'24thR'!E$23</f>
        <v>0</v>
      </c>
      <c r="F510" s="47">
        <f>'24thR'!F$23</f>
        <v>0</v>
      </c>
      <c r="G510" s="47">
        <f>'24thR'!G$23</f>
        <v>0</v>
      </c>
      <c r="H510" s="47">
        <f>'24thR'!H$23</f>
        <v>0</v>
      </c>
      <c r="I510" s="47">
        <f>'24thR'!I$23</f>
        <v>0</v>
      </c>
      <c r="J510" s="47">
        <f>'24thR'!J$23</f>
        <v>0</v>
      </c>
      <c r="K510" s="47">
        <f>'24thR'!K$23</f>
        <v>0</v>
      </c>
      <c r="L510" s="47">
        <f>'24thR'!L$23</f>
        <v>0</v>
      </c>
      <c r="M510" s="47">
        <f>'24thR'!M$23</f>
        <v>0</v>
      </c>
      <c r="N510" s="47">
        <f>'24thR'!N$23</f>
        <v>0</v>
      </c>
      <c r="O510" s="47">
        <f>'24thR'!O$23</f>
        <v>0</v>
      </c>
      <c r="P510" s="47">
        <f>'24thR'!P$23</f>
        <v>0</v>
      </c>
      <c r="Q510" s="47">
        <f>'24thR'!Q$23</f>
        <v>0</v>
      </c>
      <c r="R510" s="47">
        <f>'24thR'!R$23</f>
        <v>0</v>
      </c>
      <c r="S510" s="47">
        <f>'24thR'!S$23</f>
        <v>0</v>
      </c>
      <c r="T510" s="47">
        <f>'24thR'!T$23</f>
        <v>0</v>
      </c>
    </row>
    <row r="511" spans="2:20" ht="15.5" x14ac:dyDescent="0.35">
      <c r="B511" s="38" t="s">
        <v>17</v>
      </c>
      <c r="C511" s="45">
        <f>score!H$23</f>
        <v>4</v>
      </c>
      <c r="D511" s="45">
        <f>score!I$23</f>
        <v>4</v>
      </c>
      <c r="E511" s="45">
        <f>score!J$23</f>
        <v>3</v>
      </c>
      <c r="F511" s="45">
        <f>score!K$23</f>
        <v>4</v>
      </c>
      <c r="G511" s="45">
        <f>score!L$23</f>
        <v>3</v>
      </c>
      <c r="H511" s="45">
        <f>score!M$23</f>
        <v>4</v>
      </c>
      <c r="I511" s="45">
        <f>score!N$23</f>
        <v>3</v>
      </c>
      <c r="J511" s="45">
        <f>score!O$23</f>
        <v>4</v>
      </c>
      <c r="K511" s="45">
        <f>score!P$23</f>
        <v>2</v>
      </c>
      <c r="L511" s="45">
        <f>score!Q$23</f>
        <v>4</v>
      </c>
      <c r="M511" s="45">
        <f>score!R$23</f>
        <v>2</v>
      </c>
      <c r="N511" s="45">
        <f>score!S$23</f>
        <v>3</v>
      </c>
      <c r="O511" s="45">
        <f>score!T$23</f>
        <v>5</v>
      </c>
      <c r="P511" s="45">
        <f>score!U$23</f>
        <v>4</v>
      </c>
      <c r="Q511" s="45">
        <f>score!V$23</f>
        <v>4</v>
      </c>
      <c r="R511" s="45">
        <f>score!W$23</f>
        <v>4</v>
      </c>
      <c r="S511" s="45">
        <f>score!X$23</f>
        <v>4</v>
      </c>
      <c r="T511" s="45">
        <f>score!Y$23</f>
        <v>3</v>
      </c>
    </row>
    <row r="512" spans="2:20" ht="15.5" x14ac:dyDescent="0.35">
      <c r="B512" s="39" t="s">
        <v>6</v>
      </c>
      <c r="C512" s="42">
        <v>4</v>
      </c>
      <c r="D512" s="42">
        <v>3</v>
      </c>
      <c r="E512" s="42">
        <v>3</v>
      </c>
      <c r="F512" s="42">
        <v>4</v>
      </c>
      <c r="G512" s="42">
        <v>4</v>
      </c>
      <c r="H512" s="42">
        <v>4</v>
      </c>
      <c r="I512" s="42">
        <v>3</v>
      </c>
      <c r="J512" s="42">
        <v>8</v>
      </c>
      <c r="K512" s="42">
        <v>3</v>
      </c>
      <c r="L512" s="42">
        <v>4</v>
      </c>
      <c r="M512" s="42">
        <v>3</v>
      </c>
      <c r="N512" s="42">
        <v>3</v>
      </c>
      <c r="O512" s="42">
        <v>4</v>
      </c>
      <c r="P512" s="42">
        <v>4</v>
      </c>
      <c r="Q512" s="42">
        <v>4</v>
      </c>
      <c r="R512" s="42">
        <v>3</v>
      </c>
      <c r="S512" s="42">
        <v>4</v>
      </c>
      <c r="T512" s="42">
        <v>3</v>
      </c>
    </row>
    <row r="513" spans="1:20" ht="15.5" x14ac:dyDescent="0.3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</row>
    <row r="514" spans="1:20" ht="15.5" x14ac:dyDescent="0.35">
      <c r="C514" s="139" t="s">
        <v>5</v>
      </c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</row>
    <row r="515" spans="1:20" x14ac:dyDescent="0.35">
      <c r="A515" s="137">
        <v>18</v>
      </c>
      <c r="B515" s="138" t="str">
        <f>score!F24</f>
        <v>MIRJANA BENEDIK</v>
      </c>
      <c r="C515" s="109">
        <v>1</v>
      </c>
      <c r="D515" s="109">
        <v>2</v>
      </c>
      <c r="E515" s="109">
        <v>3</v>
      </c>
      <c r="F515" s="109">
        <v>4</v>
      </c>
      <c r="G515" s="109">
        <v>5</v>
      </c>
      <c r="H515" s="109">
        <v>6</v>
      </c>
      <c r="I515" s="109">
        <v>7</v>
      </c>
      <c r="J515" s="109">
        <v>8</v>
      </c>
      <c r="K515" s="109">
        <v>9</v>
      </c>
      <c r="L515" s="109">
        <v>10</v>
      </c>
      <c r="M515" s="109">
        <v>11</v>
      </c>
      <c r="N515" s="109">
        <v>12</v>
      </c>
      <c r="O515" s="109">
        <v>13</v>
      </c>
      <c r="P515" s="109">
        <v>14</v>
      </c>
      <c r="Q515" s="109">
        <v>15</v>
      </c>
      <c r="R515" s="109">
        <v>16</v>
      </c>
      <c r="S515" s="109">
        <v>17</v>
      </c>
      <c r="T515" s="109">
        <v>18</v>
      </c>
    </row>
    <row r="516" spans="1:20" x14ac:dyDescent="0.35">
      <c r="A516" s="137"/>
      <c r="B516" s="13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</row>
    <row r="517" spans="1:20" ht="15.5" x14ac:dyDescent="0.35">
      <c r="B517" s="43" t="s">
        <v>7</v>
      </c>
      <c r="C517" s="7">
        <f>'1stR'!C$24</f>
        <v>0</v>
      </c>
      <c r="D517" s="7">
        <f>'1stR'!D$24</f>
        <v>0</v>
      </c>
      <c r="E517" s="7">
        <f>'1stR'!E$24</f>
        <v>0</v>
      </c>
      <c r="F517" s="7">
        <f>'1stR'!F$24</f>
        <v>0</v>
      </c>
      <c r="G517" s="7">
        <f>'1stR'!G$24</f>
        <v>0</v>
      </c>
      <c r="H517" s="7">
        <f>'1stR'!H$24</f>
        <v>0</v>
      </c>
      <c r="I517" s="7">
        <f>'1stR'!I$24</f>
        <v>0</v>
      </c>
      <c r="J517" s="7">
        <f>'1stR'!J$24</f>
        <v>0</v>
      </c>
      <c r="K517" s="7">
        <f>'1stR'!K$24</f>
        <v>0</v>
      </c>
      <c r="L517" s="7">
        <f>'1stR'!L$24</f>
        <v>0</v>
      </c>
      <c r="M517" s="7">
        <f>'1stR'!M$24</f>
        <v>0</v>
      </c>
      <c r="N517" s="7">
        <f>'1stR'!N$24</f>
        <v>0</v>
      </c>
      <c r="O517" s="7">
        <f>'1stR'!O$24</f>
        <v>0</v>
      </c>
      <c r="P517" s="7">
        <f>'1stR'!P$24</f>
        <v>0</v>
      </c>
      <c r="Q517" s="7">
        <f>'1stR'!Q$24</f>
        <v>0</v>
      </c>
      <c r="R517" s="7">
        <f>'1stR'!R$24</f>
        <v>0</v>
      </c>
      <c r="S517" s="7">
        <f>'1stR'!S$24</f>
        <v>0</v>
      </c>
      <c r="T517" s="7">
        <f>'1stR'!T$24</f>
        <v>0</v>
      </c>
    </row>
    <row r="518" spans="1:20" ht="15.5" x14ac:dyDescent="0.35">
      <c r="B518" s="43" t="s">
        <v>8</v>
      </c>
      <c r="C518" s="7">
        <f>'2ndR'!C$24</f>
        <v>0</v>
      </c>
      <c r="D518" s="7">
        <f>'2ndR'!D$24</f>
        <v>0</v>
      </c>
      <c r="E518" s="7">
        <f>'2ndR'!E$24</f>
        <v>0</v>
      </c>
      <c r="F518" s="7">
        <f>'2ndR'!F$24</f>
        <v>0</v>
      </c>
      <c r="G518" s="7">
        <f>'2ndR'!G$24</f>
        <v>0</v>
      </c>
      <c r="H518" s="7">
        <f>'2ndR'!H$24</f>
        <v>0</v>
      </c>
      <c r="I518" s="7">
        <f>'2ndR'!I$24</f>
        <v>0</v>
      </c>
      <c r="J518" s="7">
        <f>'2ndR'!J$24</f>
        <v>0</v>
      </c>
      <c r="K518" s="7">
        <f>'2ndR'!K$24</f>
        <v>0</v>
      </c>
      <c r="L518" s="7">
        <f>'2ndR'!L$24</f>
        <v>0</v>
      </c>
      <c r="M518" s="7">
        <f>'2ndR'!M$24</f>
        <v>0</v>
      </c>
      <c r="N518" s="7">
        <f>'2ndR'!N$24</f>
        <v>0</v>
      </c>
      <c r="O518" s="7">
        <f>'2ndR'!O$24</f>
        <v>0</v>
      </c>
      <c r="P518" s="7">
        <f>'2ndR'!P$24</f>
        <v>0</v>
      </c>
      <c r="Q518" s="7">
        <f>'2ndR'!Q$24</f>
        <v>0</v>
      </c>
      <c r="R518" s="7">
        <f>'2ndR'!R$24</f>
        <v>0</v>
      </c>
      <c r="S518" s="7">
        <f>'2ndR'!S$24</f>
        <v>0</v>
      </c>
      <c r="T518" s="7">
        <f>'2ndR'!T$24</f>
        <v>0</v>
      </c>
    </row>
    <row r="519" spans="1:20" ht="15.5" x14ac:dyDescent="0.35">
      <c r="B519" s="43" t="s">
        <v>9</v>
      </c>
      <c r="C519" s="7">
        <f>'3rdR'!C$24</f>
        <v>6</v>
      </c>
      <c r="D519" s="7">
        <f>'3rdR'!D$24</f>
        <v>4</v>
      </c>
      <c r="E519" s="7">
        <f>'3rdR'!E$24</f>
        <v>5</v>
      </c>
      <c r="F519" s="7">
        <f>'3rdR'!F$24</f>
        <v>5</v>
      </c>
      <c r="G519" s="7">
        <f>'3rdR'!G$24</f>
        <v>6</v>
      </c>
      <c r="H519" s="7">
        <f>'3rdR'!H$24</f>
        <v>6</v>
      </c>
      <c r="I519" s="7">
        <f>'3rdR'!I$24</f>
        <v>5</v>
      </c>
      <c r="J519" s="7">
        <f>'3rdR'!J$24</f>
        <v>5</v>
      </c>
      <c r="K519" s="7">
        <f>'3rdR'!K$24</f>
        <v>4</v>
      </c>
      <c r="L519" s="7">
        <f>'3rdR'!L$24</f>
        <v>5</v>
      </c>
      <c r="M519" s="7">
        <f>'3rdR'!M$24</f>
        <v>3</v>
      </c>
      <c r="N519" s="7">
        <f>'3rdR'!N$24</f>
        <v>3</v>
      </c>
      <c r="O519" s="7">
        <f>'3rdR'!O$24</f>
        <v>5</v>
      </c>
      <c r="P519" s="7">
        <f>'3rdR'!P$24</f>
        <v>4</v>
      </c>
      <c r="Q519" s="7">
        <f>'3rdR'!Q$24</f>
        <v>5</v>
      </c>
      <c r="R519" s="7">
        <f>'3rdR'!R$24</f>
        <v>4</v>
      </c>
      <c r="S519" s="7">
        <f>'3rdR'!S$24</f>
        <v>6</v>
      </c>
      <c r="T519" s="7">
        <f>'3rdR'!T$24</f>
        <v>4</v>
      </c>
    </row>
    <row r="520" spans="1:20" ht="15.5" x14ac:dyDescent="0.35">
      <c r="B520" s="43" t="s">
        <v>10</v>
      </c>
      <c r="C520" s="7">
        <f>'4thR'!C$24</f>
        <v>0</v>
      </c>
      <c r="D520" s="7">
        <f>'4thR'!D$24</f>
        <v>0</v>
      </c>
      <c r="E520" s="7">
        <f>'4thR'!E$24</f>
        <v>0</v>
      </c>
      <c r="F520" s="7">
        <f>'4thR'!F$24</f>
        <v>0</v>
      </c>
      <c r="G520" s="7">
        <f>'4thR'!G$24</f>
        <v>0</v>
      </c>
      <c r="H520" s="7">
        <f>'4thR'!H$24</f>
        <v>0</v>
      </c>
      <c r="I520" s="7">
        <f>'4thR'!I$24</f>
        <v>0</v>
      </c>
      <c r="J520" s="7">
        <f>'4thR'!J$24</f>
        <v>0</v>
      </c>
      <c r="K520" s="7">
        <f>'4thR'!K$24</f>
        <v>0</v>
      </c>
      <c r="L520" s="7">
        <f>'4thR'!L$24</f>
        <v>0</v>
      </c>
      <c r="M520" s="7">
        <f>'4thR'!M$24</f>
        <v>0</v>
      </c>
      <c r="N520" s="7">
        <f>'4thR'!N$24</f>
        <v>0</v>
      </c>
      <c r="O520" s="7">
        <f>'4thR'!O$24</f>
        <v>0</v>
      </c>
      <c r="P520" s="7">
        <f>'4thR'!P$24</f>
        <v>0</v>
      </c>
      <c r="Q520" s="7">
        <f>'4thR'!Q$24</f>
        <v>0</v>
      </c>
      <c r="R520" s="7">
        <f>'4thR'!R$24</f>
        <v>0</v>
      </c>
      <c r="S520" s="7">
        <f>'4thR'!S$24</f>
        <v>0</v>
      </c>
      <c r="T520" s="7">
        <f>'4thR'!T$24</f>
        <v>0</v>
      </c>
    </row>
    <row r="521" spans="1:20" ht="15.5" x14ac:dyDescent="0.35">
      <c r="B521" s="43" t="s">
        <v>11</v>
      </c>
      <c r="C521" s="7">
        <f>'5thR'!C$24</f>
        <v>0</v>
      </c>
      <c r="D521" s="7">
        <f>'5thR'!D$24</f>
        <v>0</v>
      </c>
      <c r="E521" s="7">
        <f>'5thR'!E$24</f>
        <v>0</v>
      </c>
      <c r="F521" s="7">
        <f>'5thR'!F$24</f>
        <v>0</v>
      </c>
      <c r="G521" s="7">
        <f>'5thR'!G$24</f>
        <v>0</v>
      </c>
      <c r="H521" s="7">
        <f>'5thR'!H$24</f>
        <v>0</v>
      </c>
      <c r="I521" s="7">
        <f>'5thR'!I$24</f>
        <v>0</v>
      </c>
      <c r="J521" s="7">
        <f>'5thR'!J$24</f>
        <v>0</v>
      </c>
      <c r="K521" s="7">
        <f>'5thR'!K$24</f>
        <v>0</v>
      </c>
      <c r="L521" s="7">
        <f>'5thR'!L$24</f>
        <v>0</v>
      </c>
      <c r="M521" s="7">
        <f>'5thR'!M$24</f>
        <v>0</v>
      </c>
      <c r="N521" s="7">
        <f>'5thR'!N$24</f>
        <v>0</v>
      </c>
      <c r="O521" s="7">
        <f>'5thR'!O$24</f>
        <v>0</v>
      </c>
      <c r="P521" s="7">
        <f>'5thR'!P$24</f>
        <v>0</v>
      </c>
      <c r="Q521" s="7">
        <f>'5thR'!Q$24</f>
        <v>0</v>
      </c>
      <c r="R521" s="7">
        <f>'5thR'!R$24</f>
        <v>0</v>
      </c>
      <c r="S521" s="7">
        <f>'5thR'!S$24</f>
        <v>0</v>
      </c>
      <c r="T521" s="7">
        <f>'5thR'!T$24</f>
        <v>0</v>
      </c>
    </row>
    <row r="522" spans="1:20" ht="15.5" x14ac:dyDescent="0.35">
      <c r="B522" s="43" t="s">
        <v>12</v>
      </c>
      <c r="C522" s="7">
        <f>'6thR'!C$24</f>
        <v>0</v>
      </c>
      <c r="D522" s="7">
        <f>'6thR'!D$24</f>
        <v>0</v>
      </c>
      <c r="E522" s="7">
        <f>'6thR'!E$24</f>
        <v>0</v>
      </c>
      <c r="F522" s="7">
        <f>'6thR'!F$24</f>
        <v>0</v>
      </c>
      <c r="G522" s="7">
        <f>'6thR'!G$24</f>
        <v>0</v>
      </c>
      <c r="H522" s="7">
        <f>'6thR'!H$24</f>
        <v>0</v>
      </c>
      <c r="I522" s="7">
        <f>'6thR'!I$24</f>
        <v>0</v>
      </c>
      <c r="J522" s="7">
        <f>'6thR'!J$24</f>
        <v>0</v>
      </c>
      <c r="K522" s="7">
        <f>'6thR'!K$24</f>
        <v>0</v>
      </c>
      <c r="L522" s="7">
        <f>'6thR'!L$24</f>
        <v>0</v>
      </c>
      <c r="M522" s="7">
        <f>'6thR'!M$24</f>
        <v>0</v>
      </c>
      <c r="N522" s="7">
        <f>'6thR'!N$24</f>
        <v>0</v>
      </c>
      <c r="O522" s="7">
        <f>'6thR'!O$24</f>
        <v>0</v>
      </c>
      <c r="P522" s="7">
        <f>'6thR'!P$24</f>
        <v>0</v>
      </c>
      <c r="Q522" s="7">
        <f>'6thR'!Q$24</f>
        <v>0</v>
      </c>
      <c r="R522" s="7">
        <f>'6thR'!R$24</f>
        <v>0</v>
      </c>
      <c r="S522" s="7">
        <f>'6thR'!S$24</f>
        <v>0</v>
      </c>
      <c r="T522" s="7">
        <f>'6thR'!T$24</f>
        <v>0</v>
      </c>
    </row>
    <row r="523" spans="1:20" ht="15.5" x14ac:dyDescent="0.35">
      <c r="B523" s="43" t="s">
        <v>13</v>
      </c>
      <c r="C523" s="7">
        <f>'7thR'!C$24</f>
        <v>0</v>
      </c>
      <c r="D523" s="7">
        <f>'7thR'!D$24</f>
        <v>0</v>
      </c>
      <c r="E523" s="7">
        <f>'7thR'!E$24</f>
        <v>0</v>
      </c>
      <c r="F523" s="7">
        <f>'7thR'!F$24</f>
        <v>0</v>
      </c>
      <c r="G523" s="7">
        <f>'7thR'!G$24</f>
        <v>0</v>
      </c>
      <c r="H523" s="7">
        <f>'7thR'!H$24</f>
        <v>0</v>
      </c>
      <c r="I523" s="7">
        <f>'7thR'!I$24</f>
        <v>0</v>
      </c>
      <c r="J523" s="7">
        <f>'7thR'!J$24</f>
        <v>0</v>
      </c>
      <c r="K523" s="7">
        <f>'7thR'!K$24</f>
        <v>0</v>
      </c>
      <c r="L523" s="7">
        <f>'7thR'!L$24</f>
        <v>0</v>
      </c>
      <c r="M523" s="7">
        <f>'7thR'!M$24</f>
        <v>0</v>
      </c>
      <c r="N523" s="7">
        <f>'7thR'!N$24</f>
        <v>0</v>
      </c>
      <c r="O523" s="7">
        <f>'7thR'!O$24</f>
        <v>0</v>
      </c>
      <c r="P523" s="7">
        <f>'7thR'!P$24</f>
        <v>0</v>
      </c>
      <c r="Q523" s="7">
        <f>'7thR'!Q$24</f>
        <v>0</v>
      </c>
      <c r="R523" s="7">
        <f>'7thR'!R$24</f>
        <v>0</v>
      </c>
      <c r="S523" s="7">
        <f>'7thR'!S$24</f>
        <v>0</v>
      </c>
      <c r="T523" s="7">
        <f>'7thR'!T$24</f>
        <v>0</v>
      </c>
    </row>
    <row r="524" spans="1:20" ht="15.5" x14ac:dyDescent="0.35">
      <c r="B524" s="43" t="s">
        <v>14</v>
      </c>
      <c r="C524" s="7">
        <f>'8thR'!C$24</f>
        <v>0</v>
      </c>
      <c r="D524" s="7">
        <f>'8thR'!D$24</f>
        <v>0</v>
      </c>
      <c r="E524" s="7">
        <f>'8thR'!E$24</f>
        <v>0</v>
      </c>
      <c r="F524" s="7">
        <f>'8thR'!F$24</f>
        <v>0</v>
      </c>
      <c r="G524" s="7">
        <f>'8thR'!G$24</f>
        <v>0</v>
      </c>
      <c r="H524" s="7">
        <f>'8thR'!H$24</f>
        <v>0</v>
      </c>
      <c r="I524" s="7">
        <f>'8thR'!I$24</f>
        <v>0</v>
      </c>
      <c r="J524" s="7">
        <f>'8thR'!J$24</f>
        <v>0</v>
      </c>
      <c r="K524" s="7">
        <f>'8thR'!K$24</f>
        <v>0</v>
      </c>
      <c r="L524" s="7">
        <f>'8thR'!L$24</f>
        <v>0</v>
      </c>
      <c r="M524" s="7">
        <f>'8thR'!M$24</f>
        <v>0</v>
      </c>
      <c r="N524" s="7">
        <f>'8thR'!N$24</f>
        <v>0</v>
      </c>
      <c r="O524" s="7">
        <f>'8thR'!O$24</f>
        <v>0</v>
      </c>
      <c r="P524" s="7">
        <f>'8thR'!P$24</f>
        <v>0</v>
      </c>
      <c r="Q524" s="7">
        <f>'8thR'!Q$24</f>
        <v>0</v>
      </c>
      <c r="R524" s="7">
        <f>'8thR'!R$24</f>
        <v>0</v>
      </c>
      <c r="S524" s="7">
        <f>'8thR'!S$24</f>
        <v>0</v>
      </c>
      <c r="T524" s="7">
        <f>'8thR'!T$24</f>
        <v>0</v>
      </c>
    </row>
    <row r="525" spans="1:20" ht="15.5" x14ac:dyDescent="0.35">
      <c r="B525" s="43" t="s">
        <v>26</v>
      </c>
      <c r="C525" s="7">
        <f>'9thR'!C$24</f>
        <v>0</v>
      </c>
      <c r="D525" s="7">
        <f>'9thR'!D$24</f>
        <v>0</v>
      </c>
      <c r="E525" s="7">
        <f>'9thR'!E$24</f>
        <v>0</v>
      </c>
      <c r="F525" s="7">
        <f>'9thR'!F$24</f>
        <v>0</v>
      </c>
      <c r="G525" s="7">
        <f>'9thR'!G$24</f>
        <v>0</v>
      </c>
      <c r="H525" s="7">
        <f>'9thR'!H$24</f>
        <v>0</v>
      </c>
      <c r="I525" s="7">
        <f>'9thR'!I$24</f>
        <v>0</v>
      </c>
      <c r="J525" s="7">
        <f>'9thR'!J$24</f>
        <v>0</v>
      </c>
      <c r="K525" s="7">
        <f>'9thR'!K$24</f>
        <v>0</v>
      </c>
      <c r="L525" s="7">
        <f>'9thR'!L$24</f>
        <v>0</v>
      </c>
      <c r="M525" s="7">
        <f>'9thR'!M$24</f>
        <v>0</v>
      </c>
      <c r="N525" s="7">
        <f>'9thR'!N$24</f>
        <v>0</v>
      </c>
      <c r="O525" s="7">
        <f>'9thR'!O$24</f>
        <v>0</v>
      </c>
      <c r="P525" s="7">
        <f>'9thR'!P$24</f>
        <v>0</v>
      </c>
      <c r="Q525" s="7">
        <f>'9thR'!Q$24</f>
        <v>0</v>
      </c>
      <c r="R525" s="7">
        <f>'9thR'!R$24</f>
        <v>0</v>
      </c>
      <c r="S525" s="7">
        <f>'9thR'!S$24</f>
        <v>0</v>
      </c>
      <c r="T525" s="7">
        <f>'9thR'!T$24</f>
        <v>0</v>
      </c>
    </row>
    <row r="526" spans="1:20" ht="15.5" x14ac:dyDescent="0.35">
      <c r="B526" s="43" t="s">
        <v>27</v>
      </c>
      <c r="C526" s="7">
        <f>'10thR'!C$24</f>
        <v>0</v>
      </c>
      <c r="D526" s="7">
        <f>'10thR'!D$24</f>
        <v>0</v>
      </c>
      <c r="E526" s="7">
        <f>'10thR'!E$24</f>
        <v>0</v>
      </c>
      <c r="F526" s="7">
        <f>'10thR'!F$24</f>
        <v>0</v>
      </c>
      <c r="G526" s="7">
        <f>'10thR'!G$24</f>
        <v>0</v>
      </c>
      <c r="H526" s="7">
        <f>'10thR'!H$24</f>
        <v>0</v>
      </c>
      <c r="I526" s="7">
        <f>'10thR'!I$24</f>
        <v>0</v>
      </c>
      <c r="J526" s="7">
        <f>'10thR'!J$24</f>
        <v>0</v>
      </c>
      <c r="K526" s="7">
        <f>'10thR'!K$24</f>
        <v>0</v>
      </c>
      <c r="L526" s="7">
        <f>'10thR'!L$24</f>
        <v>0</v>
      </c>
      <c r="M526" s="7">
        <f>'10thR'!M$24</f>
        <v>0</v>
      </c>
      <c r="N526" s="7">
        <f>'10thR'!N$24</f>
        <v>0</v>
      </c>
      <c r="O526" s="7">
        <f>'10thR'!O$24</f>
        <v>0</v>
      </c>
      <c r="P526" s="7">
        <f>'10thR'!P$24</f>
        <v>0</v>
      </c>
      <c r="Q526" s="7">
        <f>'10thR'!Q$24</f>
        <v>0</v>
      </c>
      <c r="R526" s="7">
        <f>'10thR'!R$24</f>
        <v>0</v>
      </c>
      <c r="S526" s="7">
        <f>'10thR'!S$24</f>
        <v>0</v>
      </c>
      <c r="T526" s="7">
        <f>'10thR'!T$24</f>
        <v>0</v>
      </c>
    </row>
    <row r="527" spans="1:20" ht="15.5" x14ac:dyDescent="0.35">
      <c r="B527" s="43" t="s">
        <v>28</v>
      </c>
      <c r="C527" s="7">
        <f>'11thR'!C$24</f>
        <v>0</v>
      </c>
      <c r="D527" s="7">
        <f>'11thR'!D$24</f>
        <v>0</v>
      </c>
      <c r="E527" s="7">
        <f>'11thR'!E$24</f>
        <v>0</v>
      </c>
      <c r="F527" s="7">
        <f>'11thR'!F$24</f>
        <v>0</v>
      </c>
      <c r="G527" s="7">
        <f>'11thR'!G$24</f>
        <v>0</v>
      </c>
      <c r="H527" s="7">
        <f>'11thR'!H$24</f>
        <v>0</v>
      </c>
      <c r="I527" s="7">
        <f>'11thR'!I$24</f>
        <v>0</v>
      </c>
      <c r="J527" s="7">
        <f>'11thR'!J$24</f>
        <v>0</v>
      </c>
      <c r="K527" s="7">
        <f>'11thR'!K$24</f>
        <v>0</v>
      </c>
      <c r="L527" s="7">
        <f>'11thR'!L$24</f>
        <v>0</v>
      </c>
      <c r="M527" s="7">
        <f>'11thR'!M$24</f>
        <v>0</v>
      </c>
      <c r="N527" s="7">
        <f>'11thR'!N$24</f>
        <v>0</v>
      </c>
      <c r="O527" s="7">
        <f>'11thR'!O$24</f>
        <v>0</v>
      </c>
      <c r="P527" s="7">
        <f>'11thR'!P$24</f>
        <v>0</v>
      </c>
      <c r="Q527" s="7">
        <f>'11thR'!Q$24</f>
        <v>0</v>
      </c>
      <c r="R527" s="7">
        <f>'11thR'!R$24</f>
        <v>0</v>
      </c>
      <c r="S527" s="7">
        <f>'11thR'!S$24</f>
        <v>0</v>
      </c>
      <c r="T527" s="7">
        <f>'11thR'!T$24</f>
        <v>0</v>
      </c>
    </row>
    <row r="528" spans="1:20" ht="15.5" x14ac:dyDescent="0.35">
      <c r="B528" s="43" t="s">
        <v>29</v>
      </c>
      <c r="C528" s="7">
        <f>'12thR'!C$24</f>
        <v>0</v>
      </c>
      <c r="D528" s="7">
        <f>'12thR'!D$24</f>
        <v>0</v>
      </c>
      <c r="E528" s="7">
        <f>'12thR'!E$24</f>
        <v>0</v>
      </c>
      <c r="F528" s="7">
        <f>'12thR'!F$24</f>
        <v>0</v>
      </c>
      <c r="G528" s="7">
        <f>'12thR'!G$24</f>
        <v>0</v>
      </c>
      <c r="H528" s="7">
        <f>'12thR'!H$24</f>
        <v>0</v>
      </c>
      <c r="I528" s="7">
        <f>'12thR'!I$24</f>
        <v>0</v>
      </c>
      <c r="J528" s="7">
        <f>'12thR'!J$24</f>
        <v>0</v>
      </c>
      <c r="K528" s="7">
        <f>'12thR'!K$24</f>
        <v>0</v>
      </c>
      <c r="L528" s="7">
        <f>'12thR'!L$24</f>
        <v>0</v>
      </c>
      <c r="M528" s="7">
        <f>'12thR'!M$24</f>
        <v>0</v>
      </c>
      <c r="N528" s="7">
        <f>'12thR'!N$24</f>
        <v>0</v>
      </c>
      <c r="O528" s="7">
        <f>'12thR'!O$24</f>
        <v>0</v>
      </c>
      <c r="P528" s="7">
        <f>'12thR'!P$24</f>
        <v>0</v>
      </c>
      <c r="Q528" s="7">
        <f>'12thR'!Q$24</f>
        <v>0</v>
      </c>
      <c r="R528" s="7">
        <f>'12thR'!R$24</f>
        <v>0</v>
      </c>
      <c r="S528" s="7">
        <f>'12thR'!S$24</f>
        <v>0</v>
      </c>
      <c r="T528" s="7">
        <f>'12thR'!T$24</f>
        <v>0</v>
      </c>
    </row>
    <row r="529" spans="2:20" ht="15.5" x14ac:dyDescent="0.35">
      <c r="B529" s="43" t="s">
        <v>30</v>
      </c>
      <c r="C529" s="7">
        <f>'13thR'!C$24</f>
        <v>0</v>
      </c>
      <c r="D529" s="7">
        <f>'13thR'!D$24</f>
        <v>0</v>
      </c>
      <c r="E529" s="7">
        <f>'13thR'!E$24</f>
        <v>0</v>
      </c>
      <c r="F529" s="7">
        <f>'13thR'!F$24</f>
        <v>0</v>
      </c>
      <c r="G529" s="7">
        <f>'13thR'!G$24</f>
        <v>0</v>
      </c>
      <c r="H529" s="7">
        <f>'13thR'!H$24</f>
        <v>0</v>
      </c>
      <c r="I529" s="7">
        <f>'13thR'!I$24</f>
        <v>0</v>
      </c>
      <c r="J529" s="7">
        <f>'13thR'!J$24</f>
        <v>0</v>
      </c>
      <c r="K529" s="7">
        <f>'13thR'!K$24</f>
        <v>0</v>
      </c>
      <c r="L529" s="7">
        <f>'13thR'!L$24</f>
        <v>0</v>
      </c>
      <c r="M529" s="7">
        <f>'13thR'!M$24</f>
        <v>0</v>
      </c>
      <c r="N529" s="7">
        <f>'13thR'!N$24</f>
        <v>0</v>
      </c>
      <c r="O529" s="7">
        <f>'13thR'!O$24</f>
        <v>0</v>
      </c>
      <c r="P529" s="7">
        <f>'13thR'!P$24</f>
        <v>0</v>
      </c>
      <c r="Q529" s="7">
        <f>'13thR'!Q$24</f>
        <v>0</v>
      </c>
      <c r="R529" s="7">
        <f>'13thR'!R$24</f>
        <v>0</v>
      </c>
      <c r="S529" s="7">
        <f>'13thR'!S$24</f>
        <v>0</v>
      </c>
      <c r="T529" s="7">
        <f>'13thR'!T$24</f>
        <v>0</v>
      </c>
    </row>
    <row r="530" spans="2:20" ht="15.5" x14ac:dyDescent="0.35">
      <c r="B530" s="43" t="s">
        <v>31</v>
      </c>
      <c r="C530" s="7">
        <f>'14thR'!C$24</f>
        <v>0</v>
      </c>
      <c r="D530" s="7">
        <f>'14thR'!D$24</f>
        <v>0</v>
      </c>
      <c r="E530" s="7">
        <f>'14thR'!E$24</f>
        <v>0</v>
      </c>
      <c r="F530" s="7">
        <f>'14thR'!F$24</f>
        <v>0</v>
      </c>
      <c r="G530" s="7">
        <f>'14thR'!G$24</f>
        <v>0</v>
      </c>
      <c r="H530" s="7">
        <f>'14thR'!H$24</f>
        <v>0</v>
      </c>
      <c r="I530" s="7">
        <f>'14thR'!I$24</f>
        <v>0</v>
      </c>
      <c r="J530" s="7">
        <f>'14thR'!J$24</f>
        <v>0</v>
      </c>
      <c r="K530" s="7">
        <f>'14thR'!K$24</f>
        <v>0</v>
      </c>
      <c r="L530" s="7">
        <f>'14thR'!L$24</f>
        <v>0</v>
      </c>
      <c r="M530" s="7">
        <f>'14thR'!M$24</f>
        <v>0</v>
      </c>
      <c r="N530" s="7">
        <f>'14thR'!N$24</f>
        <v>0</v>
      </c>
      <c r="O530" s="7">
        <f>'14thR'!O$24</f>
        <v>0</v>
      </c>
      <c r="P530" s="7">
        <f>'14thR'!P$24</f>
        <v>0</v>
      </c>
      <c r="Q530" s="7">
        <f>'14thR'!Q$24</f>
        <v>0</v>
      </c>
      <c r="R530" s="7">
        <f>'14thR'!R$24</f>
        <v>0</v>
      </c>
      <c r="S530" s="7">
        <f>'14thR'!S$24</f>
        <v>0</v>
      </c>
      <c r="T530" s="7">
        <f>'14thR'!T$24</f>
        <v>0</v>
      </c>
    </row>
    <row r="531" spans="2:20" ht="15.5" x14ac:dyDescent="0.35">
      <c r="B531" s="43" t="s">
        <v>32</v>
      </c>
      <c r="C531" s="7">
        <f>'15thR'!C$24</f>
        <v>0</v>
      </c>
      <c r="D531" s="7">
        <f>'15thR'!D$24</f>
        <v>0</v>
      </c>
      <c r="E531" s="7">
        <f>'15thR'!E$24</f>
        <v>0</v>
      </c>
      <c r="F531" s="7">
        <f>'15thR'!F$24</f>
        <v>0</v>
      </c>
      <c r="G531" s="7">
        <f>'15thR'!G$24</f>
        <v>0</v>
      </c>
      <c r="H531" s="7">
        <f>'15thR'!H$24</f>
        <v>0</v>
      </c>
      <c r="I531" s="7">
        <f>'15thR'!I$24</f>
        <v>0</v>
      </c>
      <c r="J531" s="7">
        <f>'15thR'!J$24</f>
        <v>0</v>
      </c>
      <c r="K531" s="7">
        <f>'15thR'!K$24</f>
        <v>0</v>
      </c>
      <c r="L531" s="7">
        <f>'15thR'!L$24</f>
        <v>0</v>
      </c>
      <c r="M531" s="7">
        <f>'15thR'!M$24</f>
        <v>0</v>
      </c>
      <c r="N531" s="7">
        <f>'15thR'!N$24</f>
        <v>0</v>
      </c>
      <c r="O531" s="7">
        <f>'15thR'!O$24</f>
        <v>0</v>
      </c>
      <c r="P531" s="7">
        <f>'15thR'!P$24</f>
        <v>0</v>
      </c>
      <c r="Q531" s="7">
        <f>'15thR'!Q$24</f>
        <v>0</v>
      </c>
      <c r="R531" s="7">
        <f>'15thR'!R$24</f>
        <v>0</v>
      </c>
      <c r="S531" s="7">
        <f>'15thR'!S$24</f>
        <v>0</v>
      </c>
      <c r="T531" s="7">
        <f>'15thR'!T$24</f>
        <v>0</v>
      </c>
    </row>
    <row r="532" spans="2:20" ht="15.5" x14ac:dyDescent="0.35">
      <c r="B532" s="43" t="s">
        <v>33</v>
      </c>
      <c r="C532" s="7">
        <f>'16thR'!C$24</f>
        <v>0</v>
      </c>
      <c r="D532" s="7">
        <f>'16thR'!D$24</f>
        <v>0</v>
      </c>
      <c r="E532" s="7">
        <f>'16thR'!E$24</f>
        <v>0</v>
      </c>
      <c r="F532" s="7">
        <f>'16thR'!F$24</f>
        <v>0</v>
      </c>
      <c r="G532" s="7">
        <f>'16thR'!G$24</f>
        <v>0</v>
      </c>
      <c r="H532" s="7">
        <f>'16thR'!H$24</f>
        <v>0</v>
      </c>
      <c r="I532" s="7">
        <f>'16thR'!I$24</f>
        <v>0</v>
      </c>
      <c r="J532" s="7">
        <f>'16thR'!J$24</f>
        <v>0</v>
      </c>
      <c r="K532" s="7">
        <f>'16thR'!K$24</f>
        <v>0</v>
      </c>
      <c r="L532" s="7">
        <f>'16thR'!L$24</f>
        <v>0</v>
      </c>
      <c r="M532" s="7">
        <f>'16thR'!M$24</f>
        <v>0</v>
      </c>
      <c r="N532" s="7">
        <f>'16thR'!N$24</f>
        <v>0</v>
      </c>
      <c r="O532" s="7">
        <f>'16thR'!O$24</f>
        <v>0</v>
      </c>
      <c r="P532" s="7">
        <f>'16thR'!P$24</f>
        <v>0</v>
      </c>
      <c r="Q532" s="7">
        <f>'16thR'!Q$24</f>
        <v>0</v>
      </c>
      <c r="R532" s="7">
        <f>'16thR'!R$24</f>
        <v>0</v>
      </c>
      <c r="S532" s="7">
        <f>'16thR'!S$24</f>
        <v>0</v>
      </c>
      <c r="T532" s="7">
        <f>'16thR'!T$24</f>
        <v>0</v>
      </c>
    </row>
    <row r="533" spans="2:20" ht="15.5" x14ac:dyDescent="0.35">
      <c r="B533" s="43" t="s">
        <v>34</v>
      </c>
      <c r="C533" s="7">
        <f>'17thR'!C$24</f>
        <v>0</v>
      </c>
      <c r="D533" s="7">
        <f>'17thR'!D$24</f>
        <v>0</v>
      </c>
      <c r="E533" s="7">
        <f>'17thR'!E$24</f>
        <v>0</v>
      </c>
      <c r="F533" s="7">
        <f>'17thR'!F$24</f>
        <v>0</v>
      </c>
      <c r="G533" s="7">
        <f>'17thR'!G$24</f>
        <v>0</v>
      </c>
      <c r="H533" s="7">
        <f>'17thR'!H$24</f>
        <v>0</v>
      </c>
      <c r="I533" s="7">
        <f>'17thR'!I$24</f>
        <v>0</v>
      </c>
      <c r="J533" s="7">
        <f>'17thR'!J$24</f>
        <v>0</v>
      </c>
      <c r="K533" s="7">
        <f>'17thR'!K$24</f>
        <v>0</v>
      </c>
      <c r="L533" s="7">
        <f>'17thR'!L$24</f>
        <v>0</v>
      </c>
      <c r="M533" s="7">
        <f>'17thR'!M$24</f>
        <v>0</v>
      </c>
      <c r="N533" s="7">
        <f>'17thR'!N$24</f>
        <v>0</v>
      </c>
      <c r="O533" s="7">
        <f>'17thR'!O$24</f>
        <v>0</v>
      </c>
      <c r="P533" s="7">
        <f>'17thR'!P$24</f>
        <v>0</v>
      </c>
      <c r="Q533" s="7">
        <f>'17thR'!Q$24</f>
        <v>0</v>
      </c>
      <c r="R533" s="7">
        <f>'17thR'!R$24</f>
        <v>0</v>
      </c>
      <c r="S533" s="7">
        <f>'17thR'!S$24</f>
        <v>0</v>
      </c>
      <c r="T533" s="7">
        <f>'17thR'!T$24</f>
        <v>0</v>
      </c>
    </row>
    <row r="534" spans="2:20" ht="15.5" x14ac:dyDescent="0.35">
      <c r="B534" s="43" t="s">
        <v>35</v>
      </c>
      <c r="C534" s="7">
        <f>'18thR'!C$24</f>
        <v>0</v>
      </c>
      <c r="D534" s="7">
        <f>'18thR'!D$24</f>
        <v>0</v>
      </c>
      <c r="E534" s="7">
        <f>'18thR'!E$24</f>
        <v>0</v>
      </c>
      <c r="F534" s="7">
        <f>'18thR'!F$24</f>
        <v>0</v>
      </c>
      <c r="G534" s="7">
        <f>'18thR'!G$24</f>
        <v>0</v>
      </c>
      <c r="H534" s="7">
        <f>'18thR'!H$24</f>
        <v>0</v>
      </c>
      <c r="I534" s="7">
        <f>'18thR'!I$24</f>
        <v>0</v>
      </c>
      <c r="J534" s="7">
        <f>'18thR'!J$24</f>
        <v>0</v>
      </c>
      <c r="K534" s="7">
        <f>'18thR'!K$24</f>
        <v>0</v>
      </c>
      <c r="L534" s="7">
        <f>'18thR'!L$24</f>
        <v>0</v>
      </c>
      <c r="M534" s="7">
        <f>'18thR'!M$24</f>
        <v>0</v>
      </c>
      <c r="N534" s="7">
        <f>'18thR'!N$24</f>
        <v>0</v>
      </c>
      <c r="O534" s="7">
        <f>'18thR'!O$24</f>
        <v>0</v>
      </c>
      <c r="P534" s="7">
        <f>'18thR'!P$24</f>
        <v>0</v>
      </c>
      <c r="Q534" s="7">
        <f>'18thR'!Q$24</f>
        <v>0</v>
      </c>
      <c r="R534" s="7">
        <f>'18thR'!R$24</f>
        <v>0</v>
      </c>
      <c r="S534" s="7">
        <f>'18thR'!S$24</f>
        <v>0</v>
      </c>
      <c r="T534" s="7">
        <f>'18thR'!T$24</f>
        <v>0</v>
      </c>
    </row>
    <row r="535" spans="2:20" ht="15.5" x14ac:dyDescent="0.35">
      <c r="B535" s="43" t="s">
        <v>36</v>
      </c>
      <c r="C535" s="7">
        <f>'19thR'!C$24</f>
        <v>0</v>
      </c>
      <c r="D535" s="7">
        <f>'19thR'!D$24</f>
        <v>0</v>
      </c>
      <c r="E535" s="7">
        <f>'19thR'!E$24</f>
        <v>0</v>
      </c>
      <c r="F535" s="7">
        <f>'19thR'!F$24</f>
        <v>0</v>
      </c>
      <c r="G535" s="7">
        <f>'19thR'!G$24</f>
        <v>0</v>
      </c>
      <c r="H535" s="7">
        <f>'19thR'!H$24</f>
        <v>0</v>
      </c>
      <c r="I535" s="7">
        <f>'19thR'!I$24</f>
        <v>0</v>
      </c>
      <c r="J535" s="7">
        <f>'19thR'!J$24</f>
        <v>0</v>
      </c>
      <c r="K535" s="7">
        <f>'19thR'!K$24</f>
        <v>0</v>
      </c>
      <c r="L535" s="7">
        <f>'19thR'!L$24</f>
        <v>0</v>
      </c>
      <c r="M535" s="7">
        <f>'19thR'!M$24</f>
        <v>0</v>
      </c>
      <c r="N535" s="7">
        <f>'19thR'!N$24</f>
        <v>0</v>
      </c>
      <c r="O535" s="7">
        <f>'19thR'!O$24</f>
        <v>0</v>
      </c>
      <c r="P535" s="7">
        <f>'19thR'!P$24</f>
        <v>0</v>
      </c>
      <c r="Q535" s="7">
        <f>'19thR'!Q$24</f>
        <v>0</v>
      </c>
      <c r="R535" s="7">
        <f>'19thR'!R$24</f>
        <v>0</v>
      </c>
      <c r="S535" s="7">
        <f>'19thR'!S$24</f>
        <v>0</v>
      </c>
      <c r="T535" s="7">
        <f>'19thR'!T$24</f>
        <v>0</v>
      </c>
    </row>
    <row r="536" spans="2:20" ht="15.5" x14ac:dyDescent="0.35">
      <c r="B536" s="43" t="s">
        <v>37</v>
      </c>
      <c r="C536" s="7">
        <f>'20thR'!C$24</f>
        <v>0</v>
      </c>
      <c r="D536" s="7">
        <f>'20thR'!D$24</f>
        <v>0</v>
      </c>
      <c r="E536" s="7">
        <f>'20thR'!E$24</f>
        <v>0</v>
      </c>
      <c r="F536" s="7">
        <f>'20thR'!F$24</f>
        <v>0</v>
      </c>
      <c r="G536" s="7">
        <f>'20thR'!G$24</f>
        <v>0</v>
      </c>
      <c r="H536" s="7">
        <f>'20thR'!H$24</f>
        <v>0</v>
      </c>
      <c r="I536" s="7">
        <f>'20thR'!I$24</f>
        <v>0</v>
      </c>
      <c r="J536" s="7">
        <f>'20thR'!J$24</f>
        <v>0</v>
      </c>
      <c r="K536" s="7">
        <f>'20thR'!K$24</f>
        <v>0</v>
      </c>
      <c r="L536" s="7">
        <f>'20thR'!L$24</f>
        <v>0</v>
      </c>
      <c r="M536" s="7">
        <f>'20thR'!M$24</f>
        <v>0</v>
      </c>
      <c r="N536" s="7">
        <f>'20thR'!N$24</f>
        <v>0</v>
      </c>
      <c r="O536" s="7">
        <f>'20thR'!O$24</f>
        <v>0</v>
      </c>
      <c r="P536" s="7">
        <f>'20thR'!P$24</f>
        <v>0</v>
      </c>
      <c r="Q536" s="7">
        <f>'20thR'!Q$24</f>
        <v>0</v>
      </c>
      <c r="R536" s="7">
        <f>'20thR'!R$24</f>
        <v>0</v>
      </c>
      <c r="S536" s="7">
        <f>'20thR'!S$24</f>
        <v>0</v>
      </c>
      <c r="T536" s="7">
        <f>'20thR'!T$24</f>
        <v>0</v>
      </c>
    </row>
    <row r="537" spans="2:20" ht="15.5" x14ac:dyDescent="0.35">
      <c r="B537" s="43" t="s">
        <v>38</v>
      </c>
      <c r="C537" s="7">
        <f>'21thR'!C$24</f>
        <v>0</v>
      </c>
      <c r="D537" s="7">
        <f>'21thR'!D$24</f>
        <v>0</v>
      </c>
      <c r="E537" s="7">
        <f>'21thR'!E$24</f>
        <v>0</v>
      </c>
      <c r="F537" s="7">
        <f>'21thR'!F$24</f>
        <v>0</v>
      </c>
      <c r="G537" s="7">
        <f>'21thR'!G$24</f>
        <v>0</v>
      </c>
      <c r="H537" s="7">
        <f>'21thR'!H$24</f>
        <v>0</v>
      </c>
      <c r="I537" s="7">
        <f>'21thR'!I$24</f>
        <v>0</v>
      </c>
      <c r="J537" s="7">
        <f>'21thR'!J$24</f>
        <v>0</v>
      </c>
      <c r="K537" s="7">
        <f>'21thR'!K$24</f>
        <v>0</v>
      </c>
      <c r="L537" s="7">
        <f>'21thR'!L$24</f>
        <v>0</v>
      </c>
      <c r="M537" s="7">
        <f>'21thR'!M$24</f>
        <v>0</v>
      </c>
      <c r="N537" s="7">
        <f>'21thR'!N$24</f>
        <v>0</v>
      </c>
      <c r="O537" s="7">
        <f>'21thR'!O$24</f>
        <v>0</v>
      </c>
      <c r="P537" s="7">
        <f>'21thR'!P$24</f>
        <v>0</v>
      </c>
      <c r="Q537" s="7">
        <f>'21thR'!Q$24</f>
        <v>0</v>
      </c>
      <c r="R537" s="7">
        <f>'21thR'!R$24</f>
        <v>0</v>
      </c>
      <c r="S537" s="7">
        <f>'21thR'!S$24</f>
        <v>0</v>
      </c>
      <c r="T537" s="7">
        <f>'21thR'!T$24</f>
        <v>0</v>
      </c>
    </row>
    <row r="538" spans="2:20" ht="15.5" x14ac:dyDescent="0.35">
      <c r="B538" s="43" t="s">
        <v>39</v>
      </c>
      <c r="C538" s="7">
        <f>'22thR'!C$24</f>
        <v>0</v>
      </c>
      <c r="D538" s="7">
        <f>'22thR'!D$24</f>
        <v>0</v>
      </c>
      <c r="E538" s="7">
        <f>'22thR'!E$24</f>
        <v>0</v>
      </c>
      <c r="F538" s="7">
        <f>'22thR'!F$24</f>
        <v>0</v>
      </c>
      <c r="G538" s="7">
        <f>'22thR'!G$24</f>
        <v>0</v>
      </c>
      <c r="H538" s="7">
        <f>'22thR'!H$24</f>
        <v>0</v>
      </c>
      <c r="I538" s="7">
        <f>'22thR'!I$24</f>
        <v>0</v>
      </c>
      <c r="J538" s="7">
        <f>'22thR'!J$24</f>
        <v>0</v>
      </c>
      <c r="K538" s="7">
        <f>'22thR'!K$24</f>
        <v>0</v>
      </c>
      <c r="L538" s="7">
        <f>'22thR'!L$24</f>
        <v>0</v>
      </c>
      <c r="M538" s="7">
        <f>'22thR'!M$24</f>
        <v>0</v>
      </c>
      <c r="N538" s="7">
        <f>'22thR'!N$24</f>
        <v>0</v>
      </c>
      <c r="O538" s="7">
        <f>'22thR'!O$24</f>
        <v>0</v>
      </c>
      <c r="P538" s="7">
        <f>'22thR'!P$24</f>
        <v>0</v>
      </c>
      <c r="Q538" s="7">
        <f>'22thR'!Q$24</f>
        <v>0</v>
      </c>
      <c r="R538" s="7">
        <f>'22thR'!R$24</f>
        <v>0</v>
      </c>
      <c r="S538" s="7">
        <f>'22thR'!S$24</f>
        <v>0</v>
      </c>
      <c r="T538" s="7">
        <f>'22thR'!T$24</f>
        <v>0</v>
      </c>
    </row>
    <row r="539" spans="2:20" ht="15.5" x14ac:dyDescent="0.35">
      <c r="B539" s="43" t="s">
        <v>40</v>
      </c>
      <c r="C539" s="7">
        <f>'23thR'!C$24</f>
        <v>0</v>
      </c>
      <c r="D539" s="7">
        <f>'23thR'!D$24</f>
        <v>0</v>
      </c>
      <c r="E539" s="7">
        <f>'23thR'!E$24</f>
        <v>0</v>
      </c>
      <c r="F539" s="7">
        <f>'23thR'!F$24</f>
        <v>0</v>
      </c>
      <c r="G539" s="7">
        <f>'23thR'!G$24</f>
        <v>0</v>
      </c>
      <c r="H539" s="7">
        <f>'23thR'!H$24</f>
        <v>0</v>
      </c>
      <c r="I539" s="7">
        <f>'23thR'!I$24</f>
        <v>0</v>
      </c>
      <c r="J539" s="7">
        <f>'23thR'!J$24</f>
        <v>0</v>
      </c>
      <c r="K539" s="7">
        <f>'23thR'!K$24</f>
        <v>0</v>
      </c>
      <c r="L539" s="7">
        <f>'23thR'!L$24</f>
        <v>0</v>
      </c>
      <c r="M539" s="7">
        <f>'23thR'!M$24</f>
        <v>0</v>
      </c>
      <c r="N539" s="7">
        <f>'23thR'!N$24</f>
        <v>0</v>
      </c>
      <c r="O539" s="7">
        <f>'23thR'!O$24</f>
        <v>0</v>
      </c>
      <c r="P539" s="7">
        <f>'23thR'!P$24</f>
        <v>0</v>
      </c>
      <c r="Q539" s="7">
        <f>'23thR'!Q$24</f>
        <v>0</v>
      </c>
      <c r="R539" s="7">
        <f>'23thR'!R$24</f>
        <v>0</v>
      </c>
      <c r="S539" s="7">
        <f>'23thR'!S$24</f>
        <v>0</v>
      </c>
      <c r="T539" s="7">
        <f>'23thR'!T$24</f>
        <v>0</v>
      </c>
    </row>
    <row r="540" spans="2:20" ht="16" thickBot="1" x14ac:dyDescent="0.4">
      <c r="B540" s="48" t="s">
        <v>41</v>
      </c>
      <c r="C540" s="47">
        <f>'24thR'!C$24</f>
        <v>0</v>
      </c>
      <c r="D540" s="47">
        <f>'24thR'!D$24</f>
        <v>0</v>
      </c>
      <c r="E540" s="47">
        <f>'24thR'!E$24</f>
        <v>0</v>
      </c>
      <c r="F540" s="47">
        <f>'24thR'!F$24</f>
        <v>0</v>
      </c>
      <c r="G540" s="47">
        <f>'24thR'!G$24</f>
        <v>0</v>
      </c>
      <c r="H540" s="47">
        <f>'24thR'!H$24</f>
        <v>0</v>
      </c>
      <c r="I540" s="47">
        <f>'24thR'!I$24</f>
        <v>0</v>
      </c>
      <c r="J540" s="47">
        <f>'24thR'!J$24</f>
        <v>0</v>
      </c>
      <c r="K540" s="47">
        <f>'24thR'!K$24</f>
        <v>0</v>
      </c>
      <c r="L540" s="47">
        <f>'24thR'!L$24</f>
        <v>0</v>
      </c>
      <c r="M540" s="47">
        <f>'24thR'!M$24</f>
        <v>0</v>
      </c>
      <c r="N540" s="47">
        <f>'24thR'!N$24</f>
        <v>0</v>
      </c>
      <c r="O540" s="47">
        <f>'24thR'!O$24</f>
        <v>0</v>
      </c>
      <c r="P540" s="47">
        <f>'24thR'!P$24</f>
        <v>0</v>
      </c>
      <c r="Q540" s="47">
        <f>'24thR'!Q$24</f>
        <v>0</v>
      </c>
      <c r="R540" s="47">
        <f>'24thR'!R$24</f>
        <v>0</v>
      </c>
      <c r="S540" s="47">
        <f>'24thR'!S$24</f>
        <v>0</v>
      </c>
      <c r="T540" s="47">
        <f>'24thR'!T$24</f>
        <v>0</v>
      </c>
    </row>
    <row r="541" spans="2:20" ht="15.5" x14ac:dyDescent="0.35">
      <c r="B541" s="38" t="s">
        <v>17</v>
      </c>
      <c r="C541" s="45">
        <f>score!H$24</f>
        <v>6</v>
      </c>
      <c r="D541" s="45">
        <f>score!I$24</f>
        <v>4</v>
      </c>
      <c r="E541" s="45">
        <f>score!J$24</f>
        <v>5</v>
      </c>
      <c r="F541" s="45">
        <f>score!K$24</f>
        <v>5</v>
      </c>
      <c r="G541" s="45">
        <f>score!L$24</f>
        <v>6</v>
      </c>
      <c r="H541" s="45">
        <f>score!M$24</f>
        <v>6</v>
      </c>
      <c r="I541" s="45">
        <f>score!N$24</f>
        <v>5</v>
      </c>
      <c r="J541" s="45">
        <f>score!O$24</f>
        <v>5</v>
      </c>
      <c r="K541" s="45">
        <f>score!P$24</f>
        <v>4</v>
      </c>
      <c r="L541" s="45">
        <f>score!Q$24</f>
        <v>5</v>
      </c>
      <c r="M541" s="45">
        <f>score!R$24</f>
        <v>3</v>
      </c>
      <c r="N541" s="45">
        <f>score!S$24</f>
        <v>3</v>
      </c>
      <c r="O541" s="45">
        <f>score!T$24</f>
        <v>5</v>
      </c>
      <c r="P541" s="45">
        <f>score!U$24</f>
        <v>4</v>
      </c>
      <c r="Q541" s="45">
        <f>score!V$24</f>
        <v>5</v>
      </c>
      <c r="R541" s="45">
        <f>score!W$24</f>
        <v>4</v>
      </c>
      <c r="S541" s="45">
        <f>score!X$24</f>
        <v>6</v>
      </c>
      <c r="T541" s="45">
        <f>score!Y$24</f>
        <v>4</v>
      </c>
    </row>
    <row r="542" spans="2:20" ht="15.5" x14ac:dyDescent="0.35">
      <c r="B542" s="39" t="s">
        <v>6</v>
      </c>
      <c r="C542" s="42">
        <v>4</v>
      </c>
      <c r="D542" s="42">
        <v>3</v>
      </c>
      <c r="E542" s="42">
        <v>3</v>
      </c>
      <c r="F542" s="42">
        <v>4</v>
      </c>
      <c r="G542" s="42">
        <v>4</v>
      </c>
      <c r="H542" s="42">
        <v>4</v>
      </c>
      <c r="I542" s="42">
        <v>3</v>
      </c>
      <c r="J542" s="42">
        <v>8</v>
      </c>
      <c r="K542" s="42">
        <v>3</v>
      </c>
      <c r="L542" s="42">
        <v>4</v>
      </c>
      <c r="M542" s="42">
        <v>3</v>
      </c>
      <c r="N542" s="42">
        <v>3</v>
      </c>
      <c r="O542" s="42">
        <v>4</v>
      </c>
      <c r="P542" s="42">
        <v>4</v>
      </c>
      <c r="Q542" s="42">
        <v>4</v>
      </c>
      <c r="R542" s="42">
        <v>3</v>
      </c>
      <c r="S542" s="42">
        <v>4</v>
      </c>
      <c r="T542" s="42">
        <v>3</v>
      </c>
    </row>
    <row r="543" spans="2:20" x14ac:dyDescent="0.3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2:20" ht="15.5" x14ac:dyDescent="0.35">
      <c r="C544" s="139" t="s">
        <v>5</v>
      </c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</row>
    <row r="545" spans="1:20" x14ac:dyDescent="0.35">
      <c r="A545" s="137">
        <v>19</v>
      </c>
      <c r="B545" s="138" t="str">
        <f>score!F25</f>
        <v>FRANCI KUNŠIČ</v>
      </c>
      <c r="C545" s="109">
        <v>1</v>
      </c>
      <c r="D545" s="109">
        <v>2</v>
      </c>
      <c r="E545" s="109">
        <v>3</v>
      </c>
      <c r="F545" s="109">
        <v>4</v>
      </c>
      <c r="G545" s="109">
        <v>5</v>
      </c>
      <c r="H545" s="109">
        <v>6</v>
      </c>
      <c r="I545" s="109">
        <v>7</v>
      </c>
      <c r="J545" s="109">
        <v>8</v>
      </c>
      <c r="K545" s="109">
        <v>9</v>
      </c>
      <c r="L545" s="109">
        <v>10</v>
      </c>
      <c r="M545" s="109">
        <v>11</v>
      </c>
      <c r="N545" s="109">
        <v>12</v>
      </c>
      <c r="O545" s="109">
        <v>13</v>
      </c>
      <c r="P545" s="109">
        <v>14</v>
      </c>
      <c r="Q545" s="109">
        <v>15</v>
      </c>
      <c r="R545" s="109">
        <v>16</v>
      </c>
      <c r="S545" s="109">
        <v>17</v>
      </c>
      <c r="T545" s="109">
        <v>18</v>
      </c>
    </row>
    <row r="546" spans="1:20" x14ac:dyDescent="0.35">
      <c r="A546" s="137"/>
      <c r="B546" s="13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</row>
    <row r="547" spans="1:20" ht="15.5" x14ac:dyDescent="0.35">
      <c r="B547" s="43" t="s">
        <v>7</v>
      </c>
      <c r="C547" s="7">
        <f>'1stR'!C$25</f>
        <v>0</v>
      </c>
      <c r="D547" s="7">
        <f>'1stR'!D$25</f>
        <v>0</v>
      </c>
      <c r="E547" s="7">
        <f>'1stR'!E$25</f>
        <v>0</v>
      </c>
      <c r="F547" s="7">
        <f>'1stR'!F$25</f>
        <v>0</v>
      </c>
      <c r="G547" s="7">
        <f>'1stR'!G$25</f>
        <v>0</v>
      </c>
      <c r="H547" s="7">
        <f>'1stR'!H$25</f>
        <v>0</v>
      </c>
      <c r="I547" s="7">
        <f>'1stR'!I$25</f>
        <v>0</v>
      </c>
      <c r="J547" s="7">
        <f>'1stR'!J$25</f>
        <v>0</v>
      </c>
      <c r="K547" s="7">
        <f>'1stR'!K$25</f>
        <v>0</v>
      </c>
      <c r="L547" s="7">
        <f>'1stR'!L$25</f>
        <v>0</v>
      </c>
      <c r="M547" s="7">
        <f>'1stR'!M$25</f>
        <v>0</v>
      </c>
      <c r="N547" s="7">
        <f>'1stR'!N$25</f>
        <v>0</v>
      </c>
      <c r="O547" s="7">
        <f>'1stR'!O$25</f>
        <v>0</v>
      </c>
      <c r="P547" s="7">
        <f>'1stR'!P$25</f>
        <v>0</v>
      </c>
      <c r="Q547" s="7">
        <f>'1stR'!Q$25</f>
        <v>0</v>
      </c>
      <c r="R547" s="7">
        <f>'1stR'!R$25</f>
        <v>0</v>
      </c>
      <c r="S547" s="7">
        <f>'1stR'!S$25</f>
        <v>0</v>
      </c>
      <c r="T547" s="7">
        <f>'1stR'!T$25</f>
        <v>0</v>
      </c>
    </row>
    <row r="548" spans="1:20" ht="15.5" x14ac:dyDescent="0.35">
      <c r="B548" s="43" t="s">
        <v>8</v>
      </c>
      <c r="C548" s="7">
        <f>'2ndR'!C$25</f>
        <v>0</v>
      </c>
      <c r="D548" s="7">
        <f>'2ndR'!D$25</f>
        <v>0</v>
      </c>
      <c r="E548" s="7">
        <f>'2ndR'!E$25</f>
        <v>0</v>
      </c>
      <c r="F548" s="7">
        <f>'2ndR'!F$25</f>
        <v>0</v>
      </c>
      <c r="G548" s="7">
        <f>'2ndR'!G$25</f>
        <v>0</v>
      </c>
      <c r="H548" s="7">
        <f>'2ndR'!H$25</f>
        <v>0</v>
      </c>
      <c r="I548" s="7">
        <f>'2ndR'!I$25</f>
        <v>0</v>
      </c>
      <c r="J548" s="7">
        <f>'2ndR'!J$25</f>
        <v>0</v>
      </c>
      <c r="K548" s="7">
        <f>'2ndR'!K$25</f>
        <v>0</v>
      </c>
      <c r="L548" s="7">
        <f>'2ndR'!L$25</f>
        <v>0</v>
      </c>
      <c r="M548" s="7">
        <f>'2ndR'!M$25</f>
        <v>0</v>
      </c>
      <c r="N548" s="7">
        <f>'2ndR'!N$25</f>
        <v>0</v>
      </c>
      <c r="O548" s="7">
        <f>'2ndR'!O$25</f>
        <v>0</v>
      </c>
      <c r="P548" s="7">
        <f>'2ndR'!P$25</f>
        <v>0</v>
      </c>
      <c r="Q548" s="7">
        <f>'2ndR'!Q$25</f>
        <v>0</v>
      </c>
      <c r="R548" s="7">
        <f>'2ndR'!R$25</f>
        <v>0</v>
      </c>
      <c r="S548" s="7">
        <f>'2ndR'!S$25</f>
        <v>0</v>
      </c>
      <c r="T548" s="7">
        <f>'2ndR'!T$25</f>
        <v>0</v>
      </c>
    </row>
    <row r="549" spans="1:20" ht="15.5" x14ac:dyDescent="0.35">
      <c r="B549" s="43" t="s">
        <v>9</v>
      </c>
      <c r="C549" s="7">
        <f>'3rdR'!C$25</f>
        <v>5</v>
      </c>
      <c r="D549" s="7">
        <f>'3rdR'!D$25</f>
        <v>4</v>
      </c>
      <c r="E549" s="7">
        <f>'3rdR'!E$25</f>
        <v>9</v>
      </c>
      <c r="F549" s="7">
        <f>'3rdR'!F$25</f>
        <v>7</v>
      </c>
      <c r="G549" s="7">
        <f>'3rdR'!G$25</f>
        <v>7</v>
      </c>
      <c r="H549" s="7">
        <f>'3rdR'!H$25</f>
        <v>5</v>
      </c>
      <c r="I549" s="7">
        <f>'3rdR'!I$25</f>
        <v>8</v>
      </c>
      <c r="J549" s="7">
        <f>'3rdR'!J$25</f>
        <v>9</v>
      </c>
      <c r="K549" s="7">
        <f>'3rdR'!K$25</f>
        <v>5</v>
      </c>
      <c r="L549" s="7">
        <f>'3rdR'!L$25</f>
        <v>6</v>
      </c>
      <c r="M549" s="7">
        <f>'3rdR'!M$25</f>
        <v>4</v>
      </c>
      <c r="N549" s="7">
        <f>'3rdR'!N$25</f>
        <v>5</v>
      </c>
      <c r="O549" s="7">
        <f>'3rdR'!O$25</f>
        <v>9</v>
      </c>
      <c r="P549" s="7">
        <f>'3rdR'!P$25</f>
        <v>5</v>
      </c>
      <c r="Q549" s="7">
        <f>'3rdR'!Q$25</f>
        <v>5</v>
      </c>
      <c r="R549" s="7">
        <f>'3rdR'!R$25</f>
        <v>3</v>
      </c>
      <c r="S549" s="7">
        <f>'3rdR'!S$25</f>
        <v>5</v>
      </c>
      <c r="T549" s="7">
        <f>'3rdR'!T$25</f>
        <v>5</v>
      </c>
    </row>
    <row r="550" spans="1:20" ht="15.5" x14ac:dyDescent="0.35">
      <c r="B550" s="43" t="s">
        <v>10</v>
      </c>
      <c r="C550" s="7">
        <f>'4thR'!C$25</f>
        <v>0</v>
      </c>
      <c r="D550" s="7">
        <f>'4thR'!D$25</f>
        <v>0</v>
      </c>
      <c r="E550" s="7">
        <f>'4thR'!E$25</f>
        <v>0</v>
      </c>
      <c r="F550" s="7">
        <f>'4thR'!F$25</f>
        <v>0</v>
      </c>
      <c r="G550" s="7">
        <f>'4thR'!G$25</f>
        <v>0</v>
      </c>
      <c r="H550" s="7">
        <f>'4thR'!H$25</f>
        <v>0</v>
      </c>
      <c r="I550" s="7">
        <f>'4thR'!I$25</f>
        <v>0</v>
      </c>
      <c r="J550" s="7">
        <f>'4thR'!J$25</f>
        <v>0</v>
      </c>
      <c r="K550" s="7">
        <f>'4thR'!K$25</f>
        <v>0</v>
      </c>
      <c r="L550" s="7">
        <f>'4thR'!L$25</f>
        <v>0</v>
      </c>
      <c r="M550" s="7">
        <f>'4thR'!M$25</f>
        <v>0</v>
      </c>
      <c r="N550" s="7">
        <f>'4thR'!N$25</f>
        <v>0</v>
      </c>
      <c r="O550" s="7">
        <f>'4thR'!O$25</f>
        <v>0</v>
      </c>
      <c r="P550" s="7">
        <f>'4thR'!P$25</f>
        <v>0</v>
      </c>
      <c r="Q550" s="7">
        <f>'4thR'!Q$25</f>
        <v>0</v>
      </c>
      <c r="R550" s="7">
        <f>'4thR'!R$25</f>
        <v>0</v>
      </c>
      <c r="S550" s="7">
        <f>'4thR'!S$25</f>
        <v>0</v>
      </c>
      <c r="T550" s="7">
        <f>'4thR'!T$25</f>
        <v>0</v>
      </c>
    </row>
    <row r="551" spans="1:20" ht="15.5" x14ac:dyDescent="0.35">
      <c r="B551" s="43" t="s">
        <v>11</v>
      </c>
      <c r="C551" s="7">
        <f>'5thR'!C$25</f>
        <v>5</v>
      </c>
      <c r="D551" s="7">
        <f>'5thR'!D$25</f>
        <v>4</v>
      </c>
      <c r="E551" s="7">
        <f>'5thR'!E$25</f>
        <v>5</v>
      </c>
      <c r="F551" s="7">
        <f>'5thR'!F$25</f>
        <v>7</v>
      </c>
      <c r="G551" s="7">
        <f>'5thR'!G$25</f>
        <v>7</v>
      </c>
      <c r="H551" s="7">
        <f>'5thR'!H$25</f>
        <v>4</v>
      </c>
      <c r="I551" s="7">
        <f>'5thR'!I$25</f>
        <v>5</v>
      </c>
      <c r="J551" s="7">
        <f>'5thR'!J$25</f>
        <v>5</v>
      </c>
      <c r="K551" s="7">
        <f>'5thR'!K$25</f>
        <v>3</v>
      </c>
      <c r="L551" s="7">
        <f>'5thR'!L$25</f>
        <v>4</v>
      </c>
      <c r="M551" s="7">
        <f>'5thR'!M$25</f>
        <v>4</v>
      </c>
      <c r="N551" s="7">
        <f>'5thR'!N$25</f>
        <v>5</v>
      </c>
      <c r="O551" s="7">
        <f>'5thR'!O$25</f>
        <v>5</v>
      </c>
      <c r="P551" s="7">
        <f>'5thR'!P$25</f>
        <v>7</v>
      </c>
      <c r="Q551" s="7">
        <f>'5thR'!Q$25</f>
        <v>6</v>
      </c>
      <c r="R551" s="7">
        <f>'5thR'!R$25</f>
        <v>3</v>
      </c>
      <c r="S551" s="7">
        <f>'5thR'!S$25</f>
        <v>6</v>
      </c>
      <c r="T551" s="7">
        <f>'5thR'!T$25</f>
        <v>2</v>
      </c>
    </row>
    <row r="552" spans="1:20" ht="15.5" x14ac:dyDescent="0.35">
      <c r="B552" s="43" t="s">
        <v>12</v>
      </c>
      <c r="C552" s="7">
        <f>'6thR'!C$25</f>
        <v>0</v>
      </c>
      <c r="D552" s="7">
        <f>'6thR'!D$25</f>
        <v>0</v>
      </c>
      <c r="E552" s="7">
        <f>'6thR'!E$25</f>
        <v>0</v>
      </c>
      <c r="F552" s="7">
        <f>'6thR'!F$25</f>
        <v>0</v>
      </c>
      <c r="G552" s="7">
        <f>'6thR'!G$25</f>
        <v>0</v>
      </c>
      <c r="H552" s="7">
        <f>'6thR'!H$25</f>
        <v>0</v>
      </c>
      <c r="I552" s="7">
        <f>'6thR'!I$25</f>
        <v>0</v>
      </c>
      <c r="J552" s="7">
        <f>'6thR'!J$25</f>
        <v>0</v>
      </c>
      <c r="K552" s="7">
        <f>'6thR'!K$25</f>
        <v>0</v>
      </c>
      <c r="L552" s="7">
        <f>'6thR'!L$25</f>
        <v>0</v>
      </c>
      <c r="M552" s="7">
        <f>'6thR'!M$25</f>
        <v>0</v>
      </c>
      <c r="N552" s="7">
        <f>'6thR'!N$25</f>
        <v>0</v>
      </c>
      <c r="O552" s="7">
        <f>'6thR'!O$25</f>
        <v>0</v>
      </c>
      <c r="P552" s="7">
        <f>'6thR'!P$25</f>
        <v>0</v>
      </c>
      <c r="Q552" s="7">
        <f>'6thR'!Q$25</f>
        <v>0</v>
      </c>
      <c r="R552" s="7">
        <f>'6thR'!R$25</f>
        <v>0</v>
      </c>
      <c r="S552" s="7">
        <f>'6thR'!S$25</f>
        <v>0</v>
      </c>
      <c r="T552" s="7">
        <f>'6thR'!T$25</f>
        <v>0</v>
      </c>
    </row>
    <row r="553" spans="1:20" ht="15.5" x14ac:dyDescent="0.35">
      <c r="B553" s="43" t="s">
        <v>13</v>
      </c>
      <c r="C553" s="7">
        <f>'7thR'!C$25</f>
        <v>0</v>
      </c>
      <c r="D553" s="7">
        <f>'7thR'!D$25</f>
        <v>0</v>
      </c>
      <c r="E553" s="7">
        <f>'7thR'!E$25</f>
        <v>0</v>
      </c>
      <c r="F553" s="7">
        <f>'7thR'!F$25</f>
        <v>0</v>
      </c>
      <c r="G553" s="7">
        <f>'7thR'!G$25</f>
        <v>0</v>
      </c>
      <c r="H553" s="7">
        <f>'7thR'!H$25</f>
        <v>0</v>
      </c>
      <c r="I553" s="7">
        <f>'7thR'!I$25</f>
        <v>0</v>
      </c>
      <c r="J553" s="7">
        <f>'7thR'!J$25</f>
        <v>0</v>
      </c>
      <c r="K553" s="7">
        <f>'7thR'!K$25</f>
        <v>0</v>
      </c>
      <c r="L553" s="7">
        <f>'7thR'!L$25</f>
        <v>0</v>
      </c>
      <c r="M553" s="7">
        <f>'7thR'!M$25</f>
        <v>0</v>
      </c>
      <c r="N553" s="7">
        <f>'7thR'!N$25</f>
        <v>0</v>
      </c>
      <c r="O553" s="7">
        <f>'7thR'!O$25</f>
        <v>0</v>
      </c>
      <c r="P553" s="7">
        <f>'7thR'!P$25</f>
        <v>0</v>
      </c>
      <c r="Q553" s="7">
        <f>'7thR'!Q$25</f>
        <v>0</v>
      </c>
      <c r="R553" s="7">
        <f>'7thR'!R$25</f>
        <v>0</v>
      </c>
      <c r="S553" s="7">
        <f>'7thR'!S$25</f>
        <v>0</v>
      </c>
      <c r="T553" s="7">
        <f>'7thR'!T$25</f>
        <v>0</v>
      </c>
    </row>
    <row r="554" spans="1:20" ht="15.5" x14ac:dyDescent="0.35">
      <c r="B554" s="43" t="s">
        <v>14</v>
      </c>
      <c r="C554" s="7">
        <f>'8thR'!C$25</f>
        <v>0</v>
      </c>
      <c r="D554" s="7">
        <f>'8thR'!D$25</f>
        <v>0</v>
      </c>
      <c r="E554" s="7">
        <f>'8thR'!E$25</f>
        <v>0</v>
      </c>
      <c r="F554" s="7">
        <f>'8thR'!F$25</f>
        <v>0</v>
      </c>
      <c r="G554" s="7">
        <f>'8thR'!G$25</f>
        <v>0</v>
      </c>
      <c r="H554" s="7">
        <f>'8thR'!H$25</f>
        <v>0</v>
      </c>
      <c r="I554" s="7">
        <f>'8thR'!I$25</f>
        <v>0</v>
      </c>
      <c r="J554" s="7">
        <f>'8thR'!J$25</f>
        <v>0</v>
      </c>
      <c r="K554" s="7">
        <f>'8thR'!K$25</f>
        <v>0</v>
      </c>
      <c r="L554" s="7">
        <f>'8thR'!L$25</f>
        <v>0</v>
      </c>
      <c r="M554" s="7">
        <f>'8thR'!M$25</f>
        <v>0</v>
      </c>
      <c r="N554" s="7">
        <f>'8thR'!N$25</f>
        <v>0</v>
      </c>
      <c r="O554" s="7">
        <f>'8thR'!O$25</f>
        <v>0</v>
      </c>
      <c r="P554" s="7">
        <f>'8thR'!P$25</f>
        <v>0</v>
      </c>
      <c r="Q554" s="7">
        <f>'8thR'!Q$25</f>
        <v>0</v>
      </c>
      <c r="R554" s="7">
        <f>'8thR'!R$25</f>
        <v>0</v>
      </c>
      <c r="S554" s="7">
        <f>'8thR'!S$25</f>
        <v>0</v>
      </c>
      <c r="T554" s="7">
        <f>'8thR'!T$25</f>
        <v>0</v>
      </c>
    </row>
    <row r="555" spans="1:20" ht="15.5" x14ac:dyDescent="0.35">
      <c r="B555" s="43" t="s">
        <v>26</v>
      </c>
      <c r="C555" s="7">
        <f>'9thR'!C$25</f>
        <v>0</v>
      </c>
      <c r="D555" s="7">
        <f>'9thR'!D$25</f>
        <v>0</v>
      </c>
      <c r="E555" s="7">
        <f>'9thR'!E$25</f>
        <v>0</v>
      </c>
      <c r="F555" s="7">
        <f>'9thR'!F$25</f>
        <v>0</v>
      </c>
      <c r="G555" s="7">
        <f>'9thR'!G$25</f>
        <v>0</v>
      </c>
      <c r="H555" s="7">
        <f>'9thR'!H$25</f>
        <v>0</v>
      </c>
      <c r="I555" s="7">
        <f>'9thR'!I$25</f>
        <v>0</v>
      </c>
      <c r="J555" s="7">
        <f>'9thR'!J$25</f>
        <v>0</v>
      </c>
      <c r="K555" s="7">
        <f>'9thR'!K$25</f>
        <v>0</v>
      </c>
      <c r="L555" s="7">
        <f>'9thR'!L$25</f>
        <v>0</v>
      </c>
      <c r="M555" s="7">
        <f>'9thR'!M$25</f>
        <v>0</v>
      </c>
      <c r="N555" s="7">
        <f>'9thR'!N$25</f>
        <v>0</v>
      </c>
      <c r="O555" s="7">
        <f>'9thR'!O$25</f>
        <v>0</v>
      </c>
      <c r="P555" s="7">
        <f>'9thR'!P$25</f>
        <v>0</v>
      </c>
      <c r="Q555" s="7">
        <f>'9thR'!Q$25</f>
        <v>0</v>
      </c>
      <c r="R555" s="7">
        <f>'9thR'!R$25</f>
        <v>0</v>
      </c>
      <c r="S555" s="7">
        <f>'9thR'!S$25</f>
        <v>0</v>
      </c>
      <c r="T555" s="7">
        <f>'9thR'!T$25</f>
        <v>0</v>
      </c>
    </row>
    <row r="556" spans="1:20" ht="15.5" x14ac:dyDescent="0.35">
      <c r="B556" s="43" t="s">
        <v>27</v>
      </c>
      <c r="C556" s="7">
        <f>'10thR'!C$25</f>
        <v>8</v>
      </c>
      <c r="D556" s="7">
        <f>'10thR'!D$25</f>
        <v>5</v>
      </c>
      <c r="E556" s="7">
        <f>'10thR'!E$25</f>
        <v>4</v>
      </c>
      <c r="F556" s="7">
        <f>'10thR'!F$25</f>
        <v>4</v>
      </c>
      <c r="G556" s="7">
        <f>'10thR'!G$25</f>
        <v>5</v>
      </c>
      <c r="H556" s="7">
        <f>'10thR'!H$25</f>
        <v>5</v>
      </c>
      <c r="I556" s="7">
        <f>'10thR'!I$25</f>
        <v>3</v>
      </c>
      <c r="J556" s="7">
        <f>'10thR'!J$25</f>
        <v>5</v>
      </c>
      <c r="K556" s="7">
        <f>'10thR'!K$25</f>
        <v>4</v>
      </c>
      <c r="L556" s="7">
        <f>'10thR'!L$25</f>
        <v>5</v>
      </c>
      <c r="M556" s="7">
        <f>'10thR'!M$25</f>
        <v>5</v>
      </c>
      <c r="N556" s="7">
        <f>'10thR'!N$25</f>
        <v>4</v>
      </c>
      <c r="O556" s="7">
        <f>'10thR'!O$25</f>
        <v>5</v>
      </c>
      <c r="P556" s="7">
        <f>'10thR'!P$25</f>
        <v>5</v>
      </c>
      <c r="Q556" s="7">
        <f>'10thR'!Q$25</f>
        <v>5</v>
      </c>
      <c r="R556" s="7">
        <f>'10thR'!R$25</f>
        <v>3</v>
      </c>
      <c r="S556" s="7">
        <f>'10thR'!S$25</f>
        <v>5</v>
      </c>
      <c r="T556" s="7">
        <f>'10thR'!T$25</f>
        <v>5</v>
      </c>
    </row>
    <row r="557" spans="1:20" ht="15.5" x14ac:dyDescent="0.35">
      <c r="B557" s="43" t="s">
        <v>28</v>
      </c>
      <c r="C557" s="7">
        <f>'11thR'!C$25</f>
        <v>7</v>
      </c>
      <c r="D557" s="7">
        <f>'11thR'!D$25</f>
        <v>5</v>
      </c>
      <c r="E557" s="7">
        <f>'11thR'!E$25</f>
        <v>4</v>
      </c>
      <c r="F557" s="7">
        <f>'11thR'!F$25</f>
        <v>8</v>
      </c>
      <c r="G557" s="7">
        <f>'11thR'!G$25</f>
        <v>6</v>
      </c>
      <c r="H557" s="7">
        <f>'11thR'!H$25</f>
        <v>5</v>
      </c>
      <c r="I557" s="7">
        <f>'11thR'!I$25</f>
        <v>3</v>
      </c>
      <c r="J557" s="7">
        <f>'11thR'!J$25</f>
        <v>9</v>
      </c>
      <c r="K557" s="7">
        <f>'11thR'!K$25</f>
        <v>4</v>
      </c>
      <c r="L557" s="7">
        <f>'11thR'!L$25</f>
        <v>8</v>
      </c>
      <c r="M557" s="7">
        <f>'11thR'!M$25</f>
        <v>6</v>
      </c>
      <c r="N557" s="7">
        <f>'11thR'!N$25</f>
        <v>8</v>
      </c>
      <c r="O557" s="7">
        <f>'11thR'!O$25</f>
        <v>6</v>
      </c>
      <c r="P557" s="7">
        <f>'11thR'!P$25</f>
        <v>4</v>
      </c>
      <c r="Q557" s="7">
        <f>'11thR'!Q$25</f>
        <v>8</v>
      </c>
      <c r="R557" s="7">
        <f>'11thR'!R$25</f>
        <v>5</v>
      </c>
      <c r="S557" s="7">
        <f>'11thR'!S$25</f>
        <v>5</v>
      </c>
      <c r="T557" s="7">
        <f>'11thR'!T$25</f>
        <v>5</v>
      </c>
    </row>
    <row r="558" spans="1:20" ht="15.5" x14ac:dyDescent="0.35">
      <c r="B558" s="43" t="s">
        <v>29</v>
      </c>
      <c r="C558" s="7">
        <f>'12thR'!C$25</f>
        <v>0</v>
      </c>
      <c r="D558" s="7">
        <f>'12thR'!D$25</f>
        <v>0</v>
      </c>
      <c r="E558" s="7">
        <f>'12thR'!E$25</f>
        <v>0</v>
      </c>
      <c r="F558" s="7">
        <f>'12thR'!F$25</f>
        <v>0</v>
      </c>
      <c r="G558" s="7">
        <f>'12thR'!G$25</f>
        <v>0</v>
      </c>
      <c r="H558" s="7">
        <f>'12thR'!H$25</f>
        <v>0</v>
      </c>
      <c r="I558" s="7">
        <f>'12thR'!I$25</f>
        <v>0</v>
      </c>
      <c r="J558" s="7">
        <f>'12thR'!J$25</f>
        <v>0</v>
      </c>
      <c r="K558" s="7">
        <f>'12thR'!K$25</f>
        <v>0</v>
      </c>
      <c r="L558" s="7">
        <f>'12thR'!L$25</f>
        <v>0</v>
      </c>
      <c r="M558" s="7">
        <f>'12thR'!M$25</f>
        <v>0</v>
      </c>
      <c r="N558" s="7">
        <f>'12thR'!N$25</f>
        <v>0</v>
      </c>
      <c r="O558" s="7">
        <f>'12thR'!O$25</f>
        <v>0</v>
      </c>
      <c r="P558" s="7">
        <f>'12thR'!P$25</f>
        <v>0</v>
      </c>
      <c r="Q558" s="7">
        <f>'12thR'!Q$25</f>
        <v>0</v>
      </c>
      <c r="R558" s="7">
        <f>'12thR'!R$25</f>
        <v>0</v>
      </c>
      <c r="S558" s="7">
        <f>'12thR'!S$25</f>
        <v>0</v>
      </c>
      <c r="T558" s="7">
        <f>'12thR'!T$25</f>
        <v>0</v>
      </c>
    </row>
    <row r="559" spans="1:20" ht="15.5" x14ac:dyDescent="0.35">
      <c r="B559" s="43" t="s">
        <v>30</v>
      </c>
      <c r="C559" s="7">
        <f>'13thR'!C$25</f>
        <v>0</v>
      </c>
      <c r="D559" s="7">
        <f>'13thR'!D$25</f>
        <v>0</v>
      </c>
      <c r="E559" s="7">
        <f>'13thR'!E$25</f>
        <v>0</v>
      </c>
      <c r="F559" s="7">
        <f>'13thR'!F$25</f>
        <v>0</v>
      </c>
      <c r="G559" s="7">
        <f>'13thR'!G$25</f>
        <v>0</v>
      </c>
      <c r="H559" s="7">
        <f>'13thR'!H$25</f>
        <v>0</v>
      </c>
      <c r="I559" s="7">
        <f>'13thR'!I$25</f>
        <v>0</v>
      </c>
      <c r="J559" s="7">
        <f>'13thR'!J$25</f>
        <v>0</v>
      </c>
      <c r="K559" s="7">
        <f>'13thR'!K$25</f>
        <v>0</v>
      </c>
      <c r="L559" s="7">
        <f>'13thR'!L$25</f>
        <v>0</v>
      </c>
      <c r="M559" s="7">
        <f>'13thR'!M$25</f>
        <v>0</v>
      </c>
      <c r="N559" s="7">
        <f>'13thR'!N$25</f>
        <v>0</v>
      </c>
      <c r="O559" s="7">
        <f>'13thR'!O$25</f>
        <v>0</v>
      </c>
      <c r="P559" s="7">
        <f>'13thR'!P$25</f>
        <v>0</v>
      </c>
      <c r="Q559" s="7">
        <f>'13thR'!Q$25</f>
        <v>0</v>
      </c>
      <c r="R559" s="7">
        <f>'13thR'!R$25</f>
        <v>0</v>
      </c>
      <c r="S559" s="7">
        <f>'13thR'!S$25</f>
        <v>0</v>
      </c>
      <c r="T559" s="7">
        <f>'13thR'!T$25</f>
        <v>0</v>
      </c>
    </row>
    <row r="560" spans="1:20" ht="15.5" x14ac:dyDescent="0.35">
      <c r="B560" s="43" t="s">
        <v>31</v>
      </c>
      <c r="C560" s="7">
        <f>'14thR'!C$25</f>
        <v>0</v>
      </c>
      <c r="D560" s="7">
        <f>'14thR'!D$25</f>
        <v>0</v>
      </c>
      <c r="E560" s="7">
        <f>'14thR'!E$25</f>
        <v>0</v>
      </c>
      <c r="F560" s="7">
        <f>'14thR'!F$25</f>
        <v>0</v>
      </c>
      <c r="G560" s="7">
        <f>'14thR'!G$25</f>
        <v>0</v>
      </c>
      <c r="H560" s="7">
        <f>'14thR'!H$25</f>
        <v>0</v>
      </c>
      <c r="I560" s="7">
        <f>'14thR'!I$25</f>
        <v>0</v>
      </c>
      <c r="J560" s="7">
        <f>'14thR'!J$25</f>
        <v>0</v>
      </c>
      <c r="K560" s="7">
        <f>'14thR'!K$25</f>
        <v>0</v>
      </c>
      <c r="L560" s="7">
        <f>'14thR'!L$25</f>
        <v>0</v>
      </c>
      <c r="M560" s="7">
        <f>'14thR'!M$25</f>
        <v>0</v>
      </c>
      <c r="N560" s="7">
        <f>'14thR'!N$25</f>
        <v>0</v>
      </c>
      <c r="O560" s="7">
        <f>'14thR'!O$25</f>
        <v>0</v>
      </c>
      <c r="P560" s="7">
        <f>'14thR'!P$25</f>
        <v>0</v>
      </c>
      <c r="Q560" s="7">
        <f>'14thR'!Q$25</f>
        <v>0</v>
      </c>
      <c r="R560" s="7">
        <f>'14thR'!R$25</f>
        <v>0</v>
      </c>
      <c r="S560" s="7">
        <f>'14thR'!S$25</f>
        <v>0</v>
      </c>
      <c r="T560" s="7">
        <f>'14thR'!T$25</f>
        <v>0</v>
      </c>
    </row>
    <row r="561" spans="1:20" ht="15.5" x14ac:dyDescent="0.35">
      <c r="B561" s="43" t="s">
        <v>32</v>
      </c>
      <c r="C561" s="7">
        <f>'15thR'!C$25</f>
        <v>0</v>
      </c>
      <c r="D561" s="7">
        <f>'15thR'!D$25</f>
        <v>0</v>
      </c>
      <c r="E561" s="7">
        <f>'15thR'!E$25</f>
        <v>0</v>
      </c>
      <c r="F561" s="7">
        <f>'15thR'!F$25</f>
        <v>0</v>
      </c>
      <c r="G561" s="7">
        <f>'15thR'!G$25</f>
        <v>0</v>
      </c>
      <c r="H561" s="7">
        <f>'15thR'!H$25</f>
        <v>0</v>
      </c>
      <c r="I561" s="7">
        <f>'15thR'!I$25</f>
        <v>0</v>
      </c>
      <c r="J561" s="7">
        <f>'15thR'!J$25</f>
        <v>0</v>
      </c>
      <c r="K561" s="7">
        <f>'15thR'!K$25</f>
        <v>0</v>
      </c>
      <c r="L561" s="7">
        <f>'15thR'!L$25</f>
        <v>0</v>
      </c>
      <c r="M561" s="7">
        <f>'15thR'!M$25</f>
        <v>0</v>
      </c>
      <c r="N561" s="7">
        <f>'15thR'!N$25</f>
        <v>0</v>
      </c>
      <c r="O561" s="7">
        <f>'15thR'!O$25</f>
        <v>0</v>
      </c>
      <c r="P561" s="7">
        <f>'15thR'!P$25</f>
        <v>0</v>
      </c>
      <c r="Q561" s="7">
        <f>'15thR'!Q$25</f>
        <v>0</v>
      </c>
      <c r="R561" s="7">
        <f>'15thR'!R$25</f>
        <v>0</v>
      </c>
      <c r="S561" s="7">
        <f>'15thR'!S$25</f>
        <v>0</v>
      </c>
      <c r="T561" s="7">
        <f>'15thR'!T$25</f>
        <v>0</v>
      </c>
    </row>
    <row r="562" spans="1:20" ht="15.5" x14ac:dyDescent="0.35">
      <c r="B562" s="43" t="s">
        <v>33</v>
      </c>
      <c r="C562" s="7">
        <f>'16thR'!C$25</f>
        <v>0</v>
      </c>
      <c r="D562" s="7">
        <f>'16thR'!D$25</f>
        <v>0</v>
      </c>
      <c r="E562" s="7">
        <f>'16thR'!E$25</f>
        <v>0</v>
      </c>
      <c r="F562" s="7">
        <f>'16thR'!F$25</f>
        <v>0</v>
      </c>
      <c r="G562" s="7">
        <f>'16thR'!G$25</f>
        <v>0</v>
      </c>
      <c r="H562" s="7">
        <f>'16thR'!H$25</f>
        <v>0</v>
      </c>
      <c r="I562" s="7">
        <f>'16thR'!I$25</f>
        <v>0</v>
      </c>
      <c r="J562" s="7">
        <f>'16thR'!J$25</f>
        <v>0</v>
      </c>
      <c r="K562" s="7">
        <f>'16thR'!K$25</f>
        <v>0</v>
      </c>
      <c r="L562" s="7">
        <f>'16thR'!L$25</f>
        <v>0</v>
      </c>
      <c r="M562" s="7">
        <f>'16thR'!M$25</f>
        <v>0</v>
      </c>
      <c r="N562" s="7">
        <f>'16thR'!N$25</f>
        <v>0</v>
      </c>
      <c r="O562" s="7">
        <f>'16thR'!O$25</f>
        <v>0</v>
      </c>
      <c r="P562" s="7">
        <f>'16thR'!P$25</f>
        <v>0</v>
      </c>
      <c r="Q562" s="7">
        <f>'16thR'!Q$25</f>
        <v>0</v>
      </c>
      <c r="R562" s="7">
        <f>'16thR'!R$25</f>
        <v>0</v>
      </c>
      <c r="S562" s="7">
        <f>'16thR'!S$25</f>
        <v>0</v>
      </c>
      <c r="T562" s="7">
        <f>'16thR'!T$25</f>
        <v>0</v>
      </c>
    </row>
    <row r="563" spans="1:20" ht="15.5" x14ac:dyDescent="0.35">
      <c r="B563" s="43" t="s">
        <v>34</v>
      </c>
      <c r="C563" s="7">
        <f>'17thR'!C$25</f>
        <v>5</v>
      </c>
      <c r="D563" s="7">
        <f>'17thR'!D$25</f>
        <v>4</v>
      </c>
      <c r="E563" s="7">
        <f>'17thR'!E$25</f>
        <v>6</v>
      </c>
      <c r="F563" s="7">
        <f>'17thR'!F$25</f>
        <v>3</v>
      </c>
      <c r="G563" s="7">
        <f>'17thR'!G$25</f>
        <v>5</v>
      </c>
      <c r="H563" s="7">
        <f>'17thR'!H$25</f>
        <v>4</v>
      </c>
      <c r="I563" s="7">
        <f>'17thR'!I$25</f>
        <v>4</v>
      </c>
      <c r="J563" s="7">
        <f>'17thR'!J$25</f>
        <v>8</v>
      </c>
      <c r="K563" s="7">
        <f>'17thR'!K$25</f>
        <v>5</v>
      </c>
      <c r="L563" s="7">
        <f>'17thR'!L$25</f>
        <v>5</v>
      </c>
      <c r="M563" s="7">
        <f>'17thR'!M$25</f>
        <v>4</v>
      </c>
      <c r="N563" s="7">
        <f>'17thR'!N$25</f>
        <v>4</v>
      </c>
      <c r="O563" s="7">
        <f>'17thR'!O$25</f>
        <v>5</v>
      </c>
      <c r="P563" s="7">
        <f>'17thR'!P$25</f>
        <v>4</v>
      </c>
      <c r="Q563" s="7">
        <f>'17thR'!Q$25</f>
        <v>5</v>
      </c>
      <c r="R563" s="7">
        <f>'17thR'!R$25</f>
        <v>7</v>
      </c>
      <c r="S563" s="7">
        <f>'17thR'!S$25</f>
        <v>7</v>
      </c>
      <c r="T563" s="7">
        <f>'17thR'!T$25</f>
        <v>3</v>
      </c>
    </row>
    <row r="564" spans="1:20" ht="15.5" x14ac:dyDescent="0.35">
      <c r="B564" s="43" t="s">
        <v>35</v>
      </c>
      <c r="C564" s="7">
        <f>'18thR'!C$25</f>
        <v>0</v>
      </c>
      <c r="D564" s="7">
        <f>'18thR'!D$25</f>
        <v>0</v>
      </c>
      <c r="E564" s="7">
        <f>'18thR'!E$25</f>
        <v>0</v>
      </c>
      <c r="F564" s="7">
        <f>'18thR'!F$25</f>
        <v>0</v>
      </c>
      <c r="G564" s="7">
        <f>'18thR'!G$25</f>
        <v>0</v>
      </c>
      <c r="H564" s="7">
        <f>'18thR'!H$25</f>
        <v>0</v>
      </c>
      <c r="I564" s="7">
        <f>'18thR'!I$25</f>
        <v>0</v>
      </c>
      <c r="J564" s="7">
        <f>'18thR'!J$25</f>
        <v>0</v>
      </c>
      <c r="K564" s="7">
        <f>'18thR'!K$25</f>
        <v>0</v>
      </c>
      <c r="L564" s="7">
        <f>'18thR'!L$25</f>
        <v>0</v>
      </c>
      <c r="M564" s="7">
        <f>'18thR'!M$25</f>
        <v>0</v>
      </c>
      <c r="N564" s="7">
        <f>'18thR'!N$25</f>
        <v>0</v>
      </c>
      <c r="O564" s="7">
        <f>'18thR'!O$25</f>
        <v>0</v>
      </c>
      <c r="P564" s="7">
        <f>'18thR'!P$25</f>
        <v>0</v>
      </c>
      <c r="Q564" s="7">
        <f>'18thR'!Q$25</f>
        <v>0</v>
      </c>
      <c r="R564" s="7">
        <f>'18thR'!R$25</f>
        <v>0</v>
      </c>
      <c r="S564" s="7">
        <f>'18thR'!S$25</f>
        <v>0</v>
      </c>
      <c r="T564" s="7">
        <f>'18thR'!T$25</f>
        <v>0</v>
      </c>
    </row>
    <row r="565" spans="1:20" ht="15.5" x14ac:dyDescent="0.35">
      <c r="B565" s="43" t="s">
        <v>36</v>
      </c>
      <c r="C565" s="7">
        <f>'19thR'!C$25</f>
        <v>0</v>
      </c>
      <c r="D565" s="7">
        <f>'19thR'!D$25</f>
        <v>0</v>
      </c>
      <c r="E565" s="7">
        <f>'19thR'!E$25</f>
        <v>0</v>
      </c>
      <c r="F565" s="7">
        <f>'19thR'!F$25</f>
        <v>0</v>
      </c>
      <c r="G565" s="7">
        <f>'19thR'!G$25</f>
        <v>0</v>
      </c>
      <c r="H565" s="7">
        <f>'19thR'!H$25</f>
        <v>0</v>
      </c>
      <c r="I565" s="7">
        <f>'19thR'!I$25</f>
        <v>0</v>
      </c>
      <c r="J565" s="7">
        <f>'19thR'!J$25</f>
        <v>0</v>
      </c>
      <c r="K565" s="7">
        <f>'19thR'!K$25</f>
        <v>0</v>
      </c>
      <c r="L565" s="7">
        <f>'19thR'!L$25</f>
        <v>0</v>
      </c>
      <c r="M565" s="7">
        <f>'19thR'!M$25</f>
        <v>0</v>
      </c>
      <c r="N565" s="7">
        <f>'19thR'!N$25</f>
        <v>0</v>
      </c>
      <c r="O565" s="7">
        <f>'19thR'!O$25</f>
        <v>0</v>
      </c>
      <c r="P565" s="7">
        <f>'19thR'!P$25</f>
        <v>0</v>
      </c>
      <c r="Q565" s="7">
        <f>'19thR'!Q$25</f>
        <v>0</v>
      </c>
      <c r="R565" s="7">
        <f>'19thR'!R$25</f>
        <v>0</v>
      </c>
      <c r="S565" s="7">
        <f>'19thR'!S$25</f>
        <v>0</v>
      </c>
      <c r="T565" s="7">
        <f>'19thR'!T$25</f>
        <v>0</v>
      </c>
    </row>
    <row r="566" spans="1:20" ht="15.5" x14ac:dyDescent="0.35">
      <c r="B566" s="43" t="s">
        <v>37</v>
      </c>
      <c r="C566" s="7">
        <f>'20thR'!C$25</f>
        <v>0</v>
      </c>
      <c r="D566" s="7">
        <f>'20thR'!D$25</f>
        <v>0</v>
      </c>
      <c r="E566" s="7">
        <f>'20thR'!E$25</f>
        <v>0</v>
      </c>
      <c r="F566" s="7">
        <f>'20thR'!F$25</f>
        <v>0</v>
      </c>
      <c r="G566" s="7">
        <f>'20thR'!G$25</f>
        <v>0</v>
      </c>
      <c r="H566" s="7">
        <f>'20thR'!H$25</f>
        <v>0</v>
      </c>
      <c r="I566" s="7">
        <f>'20thR'!I$25</f>
        <v>0</v>
      </c>
      <c r="J566" s="7">
        <f>'20thR'!J$25</f>
        <v>0</v>
      </c>
      <c r="K566" s="7">
        <f>'20thR'!K$25</f>
        <v>0</v>
      </c>
      <c r="L566" s="7">
        <f>'20thR'!L$25</f>
        <v>0</v>
      </c>
      <c r="M566" s="7">
        <f>'20thR'!M$25</f>
        <v>0</v>
      </c>
      <c r="N566" s="7">
        <f>'20thR'!N$25</f>
        <v>0</v>
      </c>
      <c r="O566" s="7">
        <f>'20thR'!O$25</f>
        <v>0</v>
      </c>
      <c r="P566" s="7">
        <f>'20thR'!P$25</f>
        <v>0</v>
      </c>
      <c r="Q566" s="7">
        <f>'20thR'!Q$25</f>
        <v>0</v>
      </c>
      <c r="R566" s="7">
        <f>'20thR'!R$25</f>
        <v>0</v>
      </c>
      <c r="S566" s="7">
        <f>'20thR'!S$25</f>
        <v>0</v>
      </c>
      <c r="T566" s="7">
        <f>'20thR'!T$25</f>
        <v>0</v>
      </c>
    </row>
    <row r="567" spans="1:20" ht="15.5" x14ac:dyDescent="0.35">
      <c r="B567" s="43" t="s">
        <v>38</v>
      </c>
      <c r="C567" s="7">
        <f>'21thR'!C$25</f>
        <v>0</v>
      </c>
      <c r="D567" s="7">
        <f>'21thR'!D$25</f>
        <v>0</v>
      </c>
      <c r="E567" s="7">
        <f>'21thR'!E$25</f>
        <v>0</v>
      </c>
      <c r="F567" s="7">
        <f>'21thR'!F$25</f>
        <v>0</v>
      </c>
      <c r="G567" s="7">
        <f>'21thR'!G$25</f>
        <v>0</v>
      </c>
      <c r="H567" s="7">
        <f>'21thR'!H$25</f>
        <v>0</v>
      </c>
      <c r="I567" s="7">
        <f>'21thR'!I$25</f>
        <v>0</v>
      </c>
      <c r="J567" s="7">
        <f>'21thR'!J$25</f>
        <v>0</v>
      </c>
      <c r="K567" s="7">
        <f>'21thR'!K$25</f>
        <v>0</v>
      </c>
      <c r="L567" s="7">
        <f>'21thR'!L$25</f>
        <v>0</v>
      </c>
      <c r="M567" s="7">
        <f>'21thR'!M$25</f>
        <v>0</v>
      </c>
      <c r="N567" s="7">
        <f>'21thR'!N$25</f>
        <v>0</v>
      </c>
      <c r="O567" s="7">
        <f>'21thR'!O$25</f>
        <v>0</v>
      </c>
      <c r="P567" s="7">
        <f>'21thR'!P$25</f>
        <v>0</v>
      </c>
      <c r="Q567" s="7">
        <f>'21thR'!Q$25</f>
        <v>0</v>
      </c>
      <c r="R567" s="7">
        <f>'21thR'!R$25</f>
        <v>0</v>
      </c>
      <c r="S567" s="7">
        <f>'21thR'!S$25</f>
        <v>0</v>
      </c>
      <c r="T567" s="7">
        <f>'21thR'!T$25</f>
        <v>0</v>
      </c>
    </row>
    <row r="568" spans="1:20" ht="15.5" x14ac:dyDescent="0.35">
      <c r="B568" s="43" t="s">
        <v>39</v>
      </c>
      <c r="C568" s="7">
        <f>'22thR'!C$25</f>
        <v>0</v>
      </c>
      <c r="D568" s="7">
        <f>'22thR'!D$25</f>
        <v>0</v>
      </c>
      <c r="E568" s="7">
        <f>'22thR'!E$25</f>
        <v>0</v>
      </c>
      <c r="F568" s="7">
        <f>'22thR'!F$25</f>
        <v>0</v>
      </c>
      <c r="G568" s="7">
        <f>'22thR'!G$25</f>
        <v>0</v>
      </c>
      <c r="H568" s="7">
        <f>'22thR'!H$25</f>
        <v>0</v>
      </c>
      <c r="I568" s="7">
        <f>'22thR'!I$25</f>
        <v>0</v>
      </c>
      <c r="J568" s="7">
        <f>'22thR'!J$25</f>
        <v>0</v>
      </c>
      <c r="K568" s="7">
        <f>'22thR'!K$25</f>
        <v>0</v>
      </c>
      <c r="L568" s="7">
        <f>'22thR'!L$25</f>
        <v>0</v>
      </c>
      <c r="M568" s="7">
        <f>'22thR'!M$25</f>
        <v>0</v>
      </c>
      <c r="N568" s="7">
        <f>'22thR'!N$25</f>
        <v>0</v>
      </c>
      <c r="O568" s="7">
        <f>'22thR'!O$25</f>
        <v>0</v>
      </c>
      <c r="P568" s="7">
        <f>'22thR'!P$25</f>
        <v>0</v>
      </c>
      <c r="Q568" s="7">
        <f>'22thR'!Q$25</f>
        <v>0</v>
      </c>
      <c r="R568" s="7">
        <f>'22thR'!R$25</f>
        <v>0</v>
      </c>
      <c r="S568" s="7">
        <f>'22thR'!S$25</f>
        <v>0</v>
      </c>
      <c r="T568" s="7">
        <f>'22thR'!T$25</f>
        <v>0</v>
      </c>
    </row>
    <row r="569" spans="1:20" ht="15.5" x14ac:dyDescent="0.35">
      <c r="B569" s="43" t="s">
        <v>40</v>
      </c>
      <c r="C569" s="7">
        <f>'23thR'!C$25</f>
        <v>0</v>
      </c>
      <c r="D569" s="7">
        <f>'23thR'!D$25</f>
        <v>0</v>
      </c>
      <c r="E569" s="7">
        <f>'23thR'!E$25</f>
        <v>0</v>
      </c>
      <c r="F569" s="7">
        <f>'23thR'!F$25</f>
        <v>0</v>
      </c>
      <c r="G569" s="7">
        <f>'23thR'!G$25</f>
        <v>0</v>
      </c>
      <c r="H569" s="7">
        <f>'23thR'!H$25</f>
        <v>0</v>
      </c>
      <c r="I569" s="7">
        <f>'23thR'!I$25</f>
        <v>0</v>
      </c>
      <c r="J569" s="7">
        <f>'23thR'!J$25</f>
        <v>0</v>
      </c>
      <c r="K569" s="7">
        <f>'23thR'!K$25</f>
        <v>0</v>
      </c>
      <c r="L569" s="7">
        <f>'23thR'!L$25</f>
        <v>0</v>
      </c>
      <c r="M569" s="7">
        <f>'23thR'!M$25</f>
        <v>0</v>
      </c>
      <c r="N569" s="7">
        <f>'23thR'!N$25</f>
        <v>0</v>
      </c>
      <c r="O569" s="7">
        <f>'23thR'!O$25</f>
        <v>0</v>
      </c>
      <c r="P569" s="7">
        <f>'23thR'!P$25</f>
        <v>0</v>
      </c>
      <c r="Q569" s="7">
        <f>'23thR'!Q$25</f>
        <v>0</v>
      </c>
      <c r="R569" s="7">
        <f>'23thR'!R$25</f>
        <v>0</v>
      </c>
      <c r="S569" s="7">
        <f>'23thR'!S$25</f>
        <v>0</v>
      </c>
      <c r="T569" s="7">
        <f>'23thR'!T$25</f>
        <v>0</v>
      </c>
    </row>
    <row r="570" spans="1:20" ht="16" thickBot="1" x14ac:dyDescent="0.4">
      <c r="B570" s="48" t="s">
        <v>41</v>
      </c>
      <c r="C570" s="47">
        <f>'24thR'!C$25</f>
        <v>0</v>
      </c>
      <c r="D570" s="47">
        <f>'24thR'!D$25</f>
        <v>0</v>
      </c>
      <c r="E570" s="47">
        <f>'24thR'!E$25</f>
        <v>0</v>
      </c>
      <c r="F570" s="47">
        <f>'24thR'!F$25</f>
        <v>0</v>
      </c>
      <c r="G570" s="47">
        <f>'24thR'!G$25</f>
        <v>0</v>
      </c>
      <c r="H570" s="47">
        <f>'24thR'!H$25</f>
        <v>0</v>
      </c>
      <c r="I570" s="47">
        <f>'24thR'!I$25</f>
        <v>0</v>
      </c>
      <c r="J570" s="47">
        <f>'24thR'!J$25</f>
        <v>0</v>
      </c>
      <c r="K570" s="47">
        <f>'24thR'!K$25</f>
        <v>0</v>
      </c>
      <c r="L570" s="47">
        <f>'24thR'!L$25</f>
        <v>0</v>
      </c>
      <c r="M570" s="47">
        <f>'24thR'!M$25</f>
        <v>0</v>
      </c>
      <c r="N570" s="47">
        <f>'24thR'!N$25</f>
        <v>0</v>
      </c>
      <c r="O570" s="47">
        <f>'24thR'!O$25</f>
        <v>0</v>
      </c>
      <c r="P570" s="47">
        <f>'24thR'!P$25</f>
        <v>0</v>
      </c>
      <c r="Q570" s="47">
        <f>'24thR'!Q$25</f>
        <v>0</v>
      </c>
      <c r="R570" s="47">
        <f>'24thR'!R$25</f>
        <v>0</v>
      </c>
      <c r="S570" s="47">
        <f>'24thR'!S$25</f>
        <v>0</v>
      </c>
      <c r="T570" s="47">
        <f>'24thR'!T$25</f>
        <v>0</v>
      </c>
    </row>
    <row r="571" spans="1:20" ht="15.5" x14ac:dyDescent="0.35">
      <c r="B571" s="38" t="s">
        <v>17</v>
      </c>
      <c r="C571" s="45">
        <f>score!H$25</f>
        <v>5</v>
      </c>
      <c r="D571" s="45">
        <f>score!I$25</f>
        <v>4</v>
      </c>
      <c r="E571" s="45">
        <f>score!J$25</f>
        <v>4</v>
      </c>
      <c r="F571" s="45">
        <f>score!K$25</f>
        <v>3</v>
      </c>
      <c r="G571" s="45">
        <f>score!L$25</f>
        <v>5</v>
      </c>
      <c r="H571" s="45">
        <f>score!M$25</f>
        <v>4</v>
      </c>
      <c r="I571" s="45">
        <f>score!N$25</f>
        <v>3</v>
      </c>
      <c r="J571" s="45">
        <f>score!O$25</f>
        <v>5</v>
      </c>
      <c r="K571" s="45">
        <f>score!P$25</f>
        <v>3</v>
      </c>
      <c r="L571" s="45">
        <f>score!Q$25</f>
        <v>4</v>
      </c>
      <c r="M571" s="45">
        <f>score!R$25</f>
        <v>4</v>
      </c>
      <c r="N571" s="45">
        <f>score!S$25</f>
        <v>4</v>
      </c>
      <c r="O571" s="45">
        <f>score!T$25</f>
        <v>5</v>
      </c>
      <c r="P571" s="45">
        <f>score!U$25</f>
        <v>4</v>
      </c>
      <c r="Q571" s="45">
        <f>score!V$25</f>
        <v>5</v>
      </c>
      <c r="R571" s="45">
        <f>score!W$25</f>
        <v>3</v>
      </c>
      <c r="S571" s="45">
        <f>score!X$25</f>
        <v>5</v>
      </c>
      <c r="T571" s="45">
        <f>score!Y$25</f>
        <v>2</v>
      </c>
    </row>
    <row r="572" spans="1:20" ht="15.5" x14ac:dyDescent="0.35">
      <c r="B572" s="39" t="s">
        <v>6</v>
      </c>
      <c r="C572" s="42">
        <v>4</v>
      </c>
      <c r="D572" s="42">
        <v>3</v>
      </c>
      <c r="E572" s="42">
        <v>3</v>
      </c>
      <c r="F572" s="42">
        <v>4</v>
      </c>
      <c r="G572" s="42">
        <v>4</v>
      </c>
      <c r="H572" s="42">
        <v>4</v>
      </c>
      <c r="I572" s="42">
        <v>3</v>
      </c>
      <c r="J572" s="42">
        <v>8</v>
      </c>
      <c r="K572" s="42">
        <v>3</v>
      </c>
      <c r="L572" s="42">
        <v>4</v>
      </c>
      <c r="M572" s="42">
        <v>3</v>
      </c>
      <c r="N572" s="42">
        <v>3</v>
      </c>
      <c r="O572" s="42">
        <v>4</v>
      </c>
      <c r="P572" s="42">
        <v>4</v>
      </c>
      <c r="Q572" s="42">
        <v>4</v>
      </c>
      <c r="R572" s="42">
        <v>3</v>
      </c>
      <c r="S572" s="42">
        <v>4</v>
      </c>
      <c r="T572" s="42">
        <v>3</v>
      </c>
    </row>
    <row r="573" spans="1:20" x14ac:dyDescent="0.3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5" x14ac:dyDescent="0.35">
      <c r="C574" s="139" t="s">
        <v>5</v>
      </c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</row>
    <row r="575" spans="1:20" x14ac:dyDescent="0.35">
      <c r="A575" s="137">
        <v>20</v>
      </c>
      <c r="B575" s="138" t="str">
        <f>score!F26</f>
        <v>BLAŽ MERTELJ</v>
      </c>
      <c r="C575" s="109">
        <v>1</v>
      </c>
      <c r="D575" s="109">
        <v>2</v>
      </c>
      <c r="E575" s="109">
        <v>3</v>
      </c>
      <c r="F575" s="109">
        <v>4</v>
      </c>
      <c r="G575" s="109">
        <v>5</v>
      </c>
      <c r="H575" s="109">
        <v>6</v>
      </c>
      <c r="I575" s="109">
        <v>7</v>
      </c>
      <c r="J575" s="109">
        <v>8</v>
      </c>
      <c r="K575" s="109">
        <v>9</v>
      </c>
      <c r="L575" s="109">
        <v>10</v>
      </c>
      <c r="M575" s="109">
        <v>11</v>
      </c>
      <c r="N575" s="109">
        <v>12</v>
      </c>
      <c r="O575" s="109">
        <v>13</v>
      </c>
      <c r="P575" s="109">
        <v>14</v>
      </c>
      <c r="Q575" s="109">
        <v>15</v>
      </c>
      <c r="R575" s="109">
        <v>16</v>
      </c>
      <c r="S575" s="109">
        <v>17</v>
      </c>
      <c r="T575" s="109">
        <v>18</v>
      </c>
    </row>
    <row r="576" spans="1:20" x14ac:dyDescent="0.35">
      <c r="A576" s="137"/>
      <c r="B576" s="13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</row>
    <row r="577" spans="2:20" ht="15.5" x14ac:dyDescent="0.35">
      <c r="B577" s="43" t="s">
        <v>7</v>
      </c>
      <c r="C577" s="7">
        <f>'1stR'!C$26</f>
        <v>0</v>
      </c>
      <c r="D577" s="7">
        <f>'1stR'!D$26</f>
        <v>0</v>
      </c>
      <c r="E577" s="7">
        <f>'1stR'!E$26</f>
        <v>0</v>
      </c>
      <c r="F577" s="7">
        <f>'1stR'!F$26</f>
        <v>0</v>
      </c>
      <c r="G577" s="7">
        <f>'1stR'!G$26</f>
        <v>0</v>
      </c>
      <c r="H577" s="7">
        <f>'1stR'!H$26</f>
        <v>0</v>
      </c>
      <c r="I577" s="7">
        <f>'1stR'!I$26</f>
        <v>0</v>
      </c>
      <c r="J577" s="7">
        <f>'1stR'!J$26</f>
        <v>0</v>
      </c>
      <c r="K577" s="7">
        <f>'1stR'!K$26</f>
        <v>0</v>
      </c>
      <c r="L577" s="7">
        <f>'1stR'!L$26</f>
        <v>0</v>
      </c>
      <c r="M577" s="7">
        <f>'1stR'!M$26</f>
        <v>0</v>
      </c>
      <c r="N577" s="7">
        <f>'1stR'!N$26</f>
        <v>0</v>
      </c>
      <c r="O577" s="7">
        <f>'1stR'!O$26</f>
        <v>0</v>
      </c>
      <c r="P577" s="7">
        <f>'1stR'!P$26</f>
        <v>0</v>
      </c>
      <c r="Q577" s="7">
        <f>'1stR'!Q$26</f>
        <v>0</v>
      </c>
      <c r="R577" s="7">
        <f>'1stR'!R$26</f>
        <v>0</v>
      </c>
      <c r="S577" s="7">
        <f>'1stR'!S$26</f>
        <v>0</v>
      </c>
      <c r="T577" s="7">
        <f>'1stR'!T$26</f>
        <v>0</v>
      </c>
    </row>
    <row r="578" spans="2:20" ht="15.5" x14ac:dyDescent="0.35">
      <c r="B578" s="43" t="s">
        <v>8</v>
      </c>
      <c r="C578" s="7">
        <f>'2ndR'!C$26</f>
        <v>0</v>
      </c>
      <c r="D578" s="7">
        <f>'2ndR'!D$26</f>
        <v>0</v>
      </c>
      <c r="E578" s="7">
        <f>'2ndR'!E$26</f>
        <v>0</v>
      </c>
      <c r="F578" s="7">
        <f>'2ndR'!F$26</f>
        <v>0</v>
      </c>
      <c r="G578" s="7">
        <f>'2ndR'!G$26</f>
        <v>0</v>
      </c>
      <c r="H578" s="7">
        <f>'2ndR'!H$26</f>
        <v>0</v>
      </c>
      <c r="I578" s="7">
        <f>'2ndR'!I$26</f>
        <v>0</v>
      </c>
      <c r="J578" s="7">
        <f>'2ndR'!J$26</f>
        <v>0</v>
      </c>
      <c r="K578" s="7">
        <f>'2ndR'!K$26</f>
        <v>0</v>
      </c>
      <c r="L578" s="7">
        <f>'2ndR'!L$26</f>
        <v>0</v>
      </c>
      <c r="M578" s="7">
        <f>'2ndR'!M$26</f>
        <v>0</v>
      </c>
      <c r="N578" s="7">
        <f>'2ndR'!N$26</f>
        <v>0</v>
      </c>
      <c r="O578" s="7">
        <f>'2ndR'!O$26</f>
        <v>0</v>
      </c>
      <c r="P578" s="7">
        <f>'2ndR'!P$26</f>
        <v>0</v>
      </c>
      <c r="Q578" s="7">
        <f>'2ndR'!Q$26</f>
        <v>0</v>
      </c>
      <c r="R578" s="7">
        <f>'2ndR'!R$26</f>
        <v>0</v>
      </c>
      <c r="S578" s="7">
        <f>'2ndR'!S$26</f>
        <v>0</v>
      </c>
      <c r="T578" s="7">
        <f>'2ndR'!T$26</f>
        <v>0</v>
      </c>
    </row>
    <row r="579" spans="2:20" ht="15.5" x14ac:dyDescent="0.35">
      <c r="B579" s="43" t="s">
        <v>9</v>
      </c>
      <c r="C579" s="7">
        <f>'3rdR'!C$26</f>
        <v>5</v>
      </c>
      <c r="D579" s="7">
        <f>'3rdR'!D$26</f>
        <v>7</v>
      </c>
      <c r="E579" s="7">
        <f>'3rdR'!E$26</f>
        <v>4</v>
      </c>
      <c r="F579" s="7">
        <f>'3rdR'!F$26</f>
        <v>7</v>
      </c>
      <c r="G579" s="7">
        <f>'3rdR'!G$26</f>
        <v>7</v>
      </c>
      <c r="H579" s="7">
        <f>'3rdR'!H$26</f>
        <v>8</v>
      </c>
      <c r="I579" s="7">
        <f>'3rdR'!I$26</f>
        <v>7</v>
      </c>
      <c r="J579" s="7">
        <f>'3rdR'!J$26</f>
        <v>6</v>
      </c>
      <c r="K579" s="7">
        <f>'3rdR'!K$26</f>
        <v>4</v>
      </c>
      <c r="L579" s="7">
        <f>'3rdR'!L$26</f>
        <v>7</v>
      </c>
      <c r="M579" s="7">
        <f>'3rdR'!M$26</f>
        <v>5</v>
      </c>
      <c r="N579" s="7">
        <f>'3rdR'!N$26</f>
        <v>4</v>
      </c>
      <c r="O579" s="7">
        <f>'3rdR'!O$26</f>
        <v>6</v>
      </c>
      <c r="P579" s="7">
        <f>'3rdR'!P$26</f>
        <v>7</v>
      </c>
      <c r="Q579" s="7">
        <f>'3rdR'!Q$26</f>
        <v>5</v>
      </c>
      <c r="R579" s="7">
        <f>'3rdR'!R$26</f>
        <v>6</v>
      </c>
      <c r="S579" s="7">
        <f>'3rdR'!S$26</f>
        <v>9</v>
      </c>
      <c r="T579" s="7">
        <f>'3rdR'!T$26</f>
        <v>8</v>
      </c>
    </row>
    <row r="580" spans="2:20" ht="15.5" x14ac:dyDescent="0.35">
      <c r="B580" s="43" t="s">
        <v>10</v>
      </c>
      <c r="C580" s="7">
        <f>'4thR'!C$26</f>
        <v>6</v>
      </c>
      <c r="D580" s="7">
        <f>'4thR'!D$26</f>
        <v>4</v>
      </c>
      <c r="E580" s="7">
        <f>'4thR'!E$26</f>
        <v>3</v>
      </c>
      <c r="F580" s="7">
        <f>'4thR'!F$26</f>
        <v>6</v>
      </c>
      <c r="G580" s="7">
        <f>'4thR'!G$26</f>
        <v>9</v>
      </c>
      <c r="H580" s="7">
        <f>'4thR'!H$26</f>
        <v>5</v>
      </c>
      <c r="I580" s="7">
        <f>'4thR'!I$26</f>
        <v>5</v>
      </c>
      <c r="J580" s="7">
        <f>'4thR'!J$26</f>
        <v>8</v>
      </c>
      <c r="K580" s="7">
        <f>'4thR'!K$26</f>
        <v>5</v>
      </c>
      <c r="L580" s="7">
        <f>'4thR'!L$26</f>
        <v>5</v>
      </c>
      <c r="M580" s="7">
        <f>'4thR'!M$26</f>
        <v>6</v>
      </c>
      <c r="N580" s="7">
        <f>'4thR'!N$26</f>
        <v>4</v>
      </c>
      <c r="O580" s="7">
        <f>'4thR'!O$26</f>
        <v>7</v>
      </c>
      <c r="P580" s="7">
        <f>'4thR'!P$26</f>
        <v>6</v>
      </c>
      <c r="Q580" s="7">
        <f>'4thR'!Q$26</f>
        <v>5</v>
      </c>
      <c r="R580" s="7">
        <f>'4thR'!R$26</f>
        <v>4</v>
      </c>
      <c r="S580" s="7">
        <f>'4thR'!S$26</f>
        <v>9</v>
      </c>
      <c r="T580" s="7">
        <f>'4thR'!T$26</f>
        <v>4</v>
      </c>
    </row>
    <row r="581" spans="2:20" ht="15.5" x14ac:dyDescent="0.35">
      <c r="B581" s="43" t="s">
        <v>11</v>
      </c>
      <c r="C581" s="7">
        <f>'5thR'!C$26</f>
        <v>0</v>
      </c>
      <c r="D581" s="7">
        <f>'5thR'!D$26</f>
        <v>0</v>
      </c>
      <c r="E581" s="7">
        <f>'5thR'!E$26</f>
        <v>0</v>
      </c>
      <c r="F581" s="7">
        <f>'5thR'!F$26</f>
        <v>0</v>
      </c>
      <c r="G581" s="7">
        <f>'5thR'!G$26</f>
        <v>0</v>
      </c>
      <c r="H581" s="7">
        <f>'5thR'!H$26</f>
        <v>0</v>
      </c>
      <c r="I581" s="7">
        <f>'5thR'!I$26</f>
        <v>0</v>
      </c>
      <c r="J581" s="7">
        <f>'5thR'!J$26</f>
        <v>0</v>
      </c>
      <c r="K581" s="7">
        <f>'5thR'!K$26</f>
        <v>0</v>
      </c>
      <c r="L581" s="7">
        <f>'5thR'!L$26</f>
        <v>0</v>
      </c>
      <c r="M581" s="7">
        <f>'5thR'!M$26</f>
        <v>0</v>
      </c>
      <c r="N581" s="7">
        <f>'5thR'!N$26</f>
        <v>0</v>
      </c>
      <c r="O581" s="7">
        <f>'5thR'!O$26</f>
        <v>0</v>
      </c>
      <c r="P581" s="7">
        <f>'5thR'!P$26</f>
        <v>0</v>
      </c>
      <c r="Q581" s="7">
        <f>'5thR'!Q$26</f>
        <v>0</v>
      </c>
      <c r="R581" s="7">
        <f>'5thR'!R$26</f>
        <v>0</v>
      </c>
      <c r="S581" s="7">
        <f>'5thR'!S$26</f>
        <v>0</v>
      </c>
      <c r="T581" s="7">
        <f>'5thR'!T$26</f>
        <v>0</v>
      </c>
    </row>
    <row r="582" spans="2:20" ht="15.5" x14ac:dyDescent="0.35">
      <c r="B582" s="43" t="s">
        <v>12</v>
      </c>
      <c r="C582" s="7">
        <f>'6thR'!C$26</f>
        <v>0</v>
      </c>
      <c r="D582" s="7">
        <f>'6thR'!D$26</f>
        <v>0</v>
      </c>
      <c r="E582" s="7">
        <f>'6thR'!E$26</f>
        <v>0</v>
      </c>
      <c r="F582" s="7">
        <f>'6thR'!F$26</f>
        <v>0</v>
      </c>
      <c r="G582" s="7">
        <f>'6thR'!G$26</f>
        <v>0</v>
      </c>
      <c r="H582" s="7">
        <f>'6thR'!H$26</f>
        <v>0</v>
      </c>
      <c r="I582" s="7">
        <f>'6thR'!I$26</f>
        <v>0</v>
      </c>
      <c r="J582" s="7">
        <f>'6thR'!J$26</f>
        <v>0</v>
      </c>
      <c r="K582" s="7">
        <f>'6thR'!K$26</f>
        <v>0</v>
      </c>
      <c r="L582" s="7">
        <f>'6thR'!L$26</f>
        <v>0</v>
      </c>
      <c r="M582" s="7">
        <f>'6thR'!M$26</f>
        <v>0</v>
      </c>
      <c r="N582" s="7">
        <f>'6thR'!N$26</f>
        <v>0</v>
      </c>
      <c r="O582" s="7">
        <f>'6thR'!O$26</f>
        <v>0</v>
      </c>
      <c r="P582" s="7">
        <f>'6thR'!P$26</f>
        <v>0</v>
      </c>
      <c r="Q582" s="7">
        <f>'6thR'!Q$26</f>
        <v>0</v>
      </c>
      <c r="R582" s="7">
        <f>'6thR'!R$26</f>
        <v>0</v>
      </c>
      <c r="S582" s="7">
        <f>'6thR'!S$26</f>
        <v>0</v>
      </c>
      <c r="T582" s="7">
        <f>'6thR'!T$26</f>
        <v>0</v>
      </c>
    </row>
    <row r="583" spans="2:20" ht="15.5" x14ac:dyDescent="0.35">
      <c r="B583" s="43" t="s">
        <v>13</v>
      </c>
      <c r="C583" s="7">
        <f>'7thR'!C$26</f>
        <v>0</v>
      </c>
      <c r="D583" s="7">
        <f>'7thR'!D$26</f>
        <v>0</v>
      </c>
      <c r="E583" s="7">
        <f>'7thR'!E$26</f>
        <v>0</v>
      </c>
      <c r="F583" s="7">
        <f>'7thR'!F$26</f>
        <v>0</v>
      </c>
      <c r="G583" s="7">
        <f>'7thR'!G$26</f>
        <v>0</v>
      </c>
      <c r="H583" s="7">
        <f>'7thR'!H$26</f>
        <v>0</v>
      </c>
      <c r="I583" s="7">
        <f>'7thR'!I$26</f>
        <v>0</v>
      </c>
      <c r="J583" s="7">
        <f>'7thR'!J$26</f>
        <v>0</v>
      </c>
      <c r="K583" s="7">
        <f>'7thR'!K$26</f>
        <v>0</v>
      </c>
      <c r="L583" s="7">
        <f>'7thR'!L$26</f>
        <v>0</v>
      </c>
      <c r="M583" s="7">
        <f>'7thR'!M$26</f>
        <v>0</v>
      </c>
      <c r="N583" s="7">
        <f>'7thR'!N$26</f>
        <v>0</v>
      </c>
      <c r="O583" s="7">
        <f>'7thR'!O$26</f>
        <v>0</v>
      </c>
      <c r="P583" s="7">
        <f>'7thR'!P$26</f>
        <v>0</v>
      </c>
      <c r="Q583" s="7">
        <f>'7thR'!Q$26</f>
        <v>0</v>
      </c>
      <c r="R583" s="7">
        <f>'7thR'!R$26</f>
        <v>0</v>
      </c>
      <c r="S583" s="7">
        <f>'7thR'!S$26</f>
        <v>0</v>
      </c>
      <c r="T583" s="7">
        <f>'7thR'!T$26</f>
        <v>0</v>
      </c>
    </row>
    <row r="584" spans="2:20" ht="15.5" x14ac:dyDescent="0.35">
      <c r="B584" s="43" t="s">
        <v>14</v>
      </c>
      <c r="C584" s="7">
        <f>'8thR'!C$26</f>
        <v>0</v>
      </c>
      <c r="D584" s="7">
        <f>'8thR'!D$26</f>
        <v>0</v>
      </c>
      <c r="E584" s="7">
        <f>'8thR'!E$26</f>
        <v>0</v>
      </c>
      <c r="F584" s="7">
        <f>'8thR'!F$26</f>
        <v>0</v>
      </c>
      <c r="G584" s="7">
        <f>'8thR'!G$26</f>
        <v>0</v>
      </c>
      <c r="H584" s="7">
        <f>'8thR'!H$26</f>
        <v>0</v>
      </c>
      <c r="I584" s="7">
        <f>'8thR'!I$26</f>
        <v>0</v>
      </c>
      <c r="J584" s="7">
        <f>'8thR'!J$26</f>
        <v>0</v>
      </c>
      <c r="K584" s="7">
        <f>'8thR'!K$26</f>
        <v>0</v>
      </c>
      <c r="L584" s="7">
        <f>'8thR'!L$26</f>
        <v>0</v>
      </c>
      <c r="M584" s="7">
        <f>'8thR'!M$26</f>
        <v>0</v>
      </c>
      <c r="N584" s="7">
        <f>'8thR'!N$26</f>
        <v>0</v>
      </c>
      <c r="O584" s="7">
        <f>'8thR'!O$26</f>
        <v>0</v>
      </c>
      <c r="P584" s="7">
        <f>'8thR'!P$26</f>
        <v>0</v>
      </c>
      <c r="Q584" s="7">
        <f>'8thR'!Q$26</f>
        <v>0</v>
      </c>
      <c r="R584" s="7">
        <f>'8thR'!R$26</f>
        <v>0</v>
      </c>
      <c r="S584" s="7">
        <f>'8thR'!S$26</f>
        <v>0</v>
      </c>
      <c r="T584" s="7">
        <f>'8thR'!T$26</f>
        <v>0</v>
      </c>
    </row>
    <row r="585" spans="2:20" ht="15.5" x14ac:dyDescent="0.35">
      <c r="B585" s="43" t="s">
        <v>26</v>
      </c>
      <c r="C585" s="7">
        <f>'9thR'!C$26</f>
        <v>0</v>
      </c>
      <c r="D585" s="7">
        <f>'9thR'!D$26</f>
        <v>0</v>
      </c>
      <c r="E585" s="7">
        <f>'9thR'!E$26</f>
        <v>0</v>
      </c>
      <c r="F585" s="7">
        <f>'9thR'!F$26</f>
        <v>0</v>
      </c>
      <c r="G585" s="7">
        <f>'9thR'!G$26</f>
        <v>0</v>
      </c>
      <c r="H585" s="7">
        <f>'9thR'!H$26</f>
        <v>0</v>
      </c>
      <c r="I585" s="7">
        <f>'9thR'!I$26</f>
        <v>0</v>
      </c>
      <c r="J585" s="7">
        <f>'9thR'!J$26</f>
        <v>0</v>
      </c>
      <c r="K585" s="7">
        <f>'9thR'!K$26</f>
        <v>0</v>
      </c>
      <c r="L585" s="7">
        <f>'9thR'!L$26</f>
        <v>0</v>
      </c>
      <c r="M585" s="7">
        <f>'9thR'!M$26</f>
        <v>0</v>
      </c>
      <c r="N585" s="7">
        <f>'9thR'!N$26</f>
        <v>0</v>
      </c>
      <c r="O585" s="7">
        <f>'9thR'!O$26</f>
        <v>0</v>
      </c>
      <c r="P585" s="7">
        <f>'9thR'!P$26</f>
        <v>0</v>
      </c>
      <c r="Q585" s="7">
        <f>'9thR'!Q$26</f>
        <v>0</v>
      </c>
      <c r="R585" s="7">
        <f>'9thR'!R$26</f>
        <v>0</v>
      </c>
      <c r="S585" s="7">
        <f>'9thR'!S$26</f>
        <v>0</v>
      </c>
      <c r="T585" s="7">
        <f>'9thR'!T$26</f>
        <v>0</v>
      </c>
    </row>
    <row r="586" spans="2:20" ht="15.5" x14ac:dyDescent="0.35">
      <c r="B586" s="43" t="s">
        <v>27</v>
      </c>
      <c r="C586" s="7">
        <f>'10thR'!C$26</f>
        <v>0</v>
      </c>
      <c r="D586" s="7">
        <f>'10thR'!D$26</f>
        <v>0</v>
      </c>
      <c r="E586" s="7">
        <f>'10thR'!E$26</f>
        <v>0</v>
      </c>
      <c r="F586" s="7">
        <f>'10thR'!F$26</f>
        <v>0</v>
      </c>
      <c r="G586" s="7">
        <f>'10thR'!G$26</f>
        <v>0</v>
      </c>
      <c r="H586" s="7">
        <f>'10thR'!H$26</f>
        <v>0</v>
      </c>
      <c r="I586" s="7">
        <f>'10thR'!I$26</f>
        <v>0</v>
      </c>
      <c r="J586" s="7">
        <f>'10thR'!J$26</f>
        <v>0</v>
      </c>
      <c r="K586" s="7">
        <f>'10thR'!K$26</f>
        <v>0</v>
      </c>
      <c r="L586" s="7">
        <f>'10thR'!L$26</f>
        <v>0</v>
      </c>
      <c r="M586" s="7">
        <f>'10thR'!M$26</f>
        <v>0</v>
      </c>
      <c r="N586" s="7">
        <f>'10thR'!N$26</f>
        <v>0</v>
      </c>
      <c r="O586" s="7">
        <f>'10thR'!O$26</f>
        <v>0</v>
      </c>
      <c r="P586" s="7">
        <f>'10thR'!P$26</f>
        <v>0</v>
      </c>
      <c r="Q586" s="7">
        <f>'10thR'!Q$26</f>
        <v>0</v>
      </c>
      <c r="R586" s="7">
        <f>'10thR'!R$26</f>
        <v>0</v>
      </c>
      <c r="S586" s="7">
        <f>'10thR'!S$26</f>
        <v>0</v>
      </c>
      <c r="T586" s="7">
        <f>'10thR'!T$26</f>
        <v>0</v>
      </c>
    </row>
    <row r="587" spans="2:20" ht="15.5" x14ac:dyDescent="0.35">
      <c r="B587" s="43" t="s">
        <v>28</v>
      </c>
      <c r="C587" s="7">
        <f>'11thR'!C$26</f>
        <v>0</v>
      </c>
      <c r="D587" s="7">
        <f>'11thR'!D$26</f>
        <v>0</v>
      </c>
      <c r="E587" s="7">
        <f>'11thR'!E$26</f>
        <v>0</v>
      </c>
      <c r="F587" s="7">
        <f>'11thR'!F$26</f>
        <v>0</v>
      </c>
      <c r="G587" s="7">
        <f>'11thR'!G$26</f>
        <v>0</v>
      </c>
      <c r="H587" s="7">
        <f>'11thR'!H$26</f>
        <v>0</v>
      </c>
      <c r="I587" s="7">
        <f>'11thR'!I$26</f>
        <v>0</v>
      </c>
      <c r="J587" s="7">
        <f>'11thR'!J$26</f>
        <v>0</v>
      </c>
      <c r="K587" s="7">
        <f>'11thR'!K$26</f>
        <v>0</v>
      </c>
      <c r="L587" s="7">
        <f>'11thR'!L$26</f>
        <v>0</v>
      </c>
      <c r="M587" s="7">
        <f>'11thR'!M$26</f>
        <v>0</v>
      </c>
      <c r="N587" s="7">
        <f>'11thR'!N$26</f>
        <v>0</v>
      </c>
      <c r="O587" s="7">
        <f>'11thR'!O$26</f>
        <v>0</v>
      </c>
      <c r="P587" s="7">
        <f>'11thR'!P$26</f>
        <v>0</v>
      </c>
      <c r="Q587" s="7">
        <f>'11thR'!Q$26</f>
        <v>0</v>
      </c>
      <c r="R587" s="7">
        <f>'11thR'!R$26</f>
        <v>0</v>
      </c>
      <c r="S587" s="7">
        <f>'11thR'!S$26</f>
        <v>0</v>
      </c>
      <c r="T587" s="7">
        <f>'11thR'!T$26</f>
        <v>0</v>
      </c>
    </row>
    <row r="588" spans="2:20" ht="15.5" x14ac:dyDescent="0.35">
      <c r="B588" s="43" t="s">
        <v>29</v>
      </c>
      <c r="C588" s="7">
        <f>'12thR'!C$26</f>
        <v>0</v>
      </c>
      <c r="D588" s="7">
        <f>'12thR'!D$26</f>
        <v>0</v>
      </c>
      <c r="E588" s="7">
        <f>'12thR'!E$26</f>
        <v>0</v>
      </c>
      <c r="F588" s="7">
        <f>'12thR'!F$26</f>
        <v>0</v>
      </c>
      <c r="G588" s="7">
        <f>'12thR'!G$26</f>
        <v>0</v>
      </c>
      <c r="H588" s="7">
        <f>'12thR'!H$26</f>
        <v>0</v>
      </c>
      <c r="I588" s="7">
        <f>'12thR'!I$26</f>
        <v>0</v>
      </c>
      <c r="J588" s="7">
        <f>'12thR'!J$26</f>
        <v>0</v>
      </c>
      <c r="K588" s="7">
        <f>'12thR'!K$26</f>
        <v>0</v>
      </c>
      <c r="L588" s="7">
        <f>'12thR'!L$26</f>
        <v>0</v>
      </c>
      <c r="M588" s="7">
        <f>'12thR'!M$26</f>
        <v>0</v>
      </c>
      <c r="N588" s="7">
        <f>'12thR'!N$26</f>
        <v>0</v>
      </c>
      <c r="O588" s="7">
        <f>'12thR'!O$26</f>
        <v>0</v>
      </c>
      <c r="P588" s="7">
        <f>'12thR'!P$26</f>
        <v>0</v>
      </c>
      <c r="Q588" s="7">
        <f>'12thR'!Q$26</f>
        <v>0</v>
      </c>
      <c r="R588" s="7">
        <f>'12thR'!R$26</f>
        <v>0</v>
      </c>
      <c r="S588" s="7">
        <f>'12thR'!S$26</f>
        <v>0</v>
      </c>
      <c r="T588" s="7">
        <f>'12thR'!T$26</f>
        <v>0</v>
      </c>
    </row>
    <row r="589" spans="2:20" ht="15.5" x14ac:dyDescent="0.35">
      <c r="B589" s="43" t="s">
        <v>30</v>
      </c>
      <c r="C589" s="7">
        <f>'13thR'!C$26</f>
        <v>0</v>
      </c>
      <c r="D589" s="7">
        <f>'13thR'!D$26</f>
        <v>0</v>
      </c>
      <c r="E589" s="7">
        <f>'13thR'!E$26</f>
        <v>0</v>
      </c>
      <c r="F589" s="7">
        <f>'13thR'!F$26</f>
        <v>0</v>
      </c>
      <c r="G589" s="7">
        <f>'13thR'!G$26</f>
        <v>0</v>
      </c>
      <c r="H589" s="7">
        <f>'13thR'!H$26</f>
        <v>0</v>
      </c>
      <c r="I589" s="7">
        <f>'13thR'!I$26</f>
        <v>0</v>
      </c>
      <c r="J589" s="7">
        <f>'13thR'!J$26</f>
        <v>0</v>
      </c>
      <c r="K589" s="7">
        <f>'13thR'!K$26</f>
        <v>0</v>
      </c>
      <c r="L589" s="7">
        <f>'13thR'!L$26</f>
        <v>0</v>
      </c>
      <c r="M589" s="7">
        <f>'13thR'!M$26</f>
        <v>0</v>
      </c>
      <c r="N589" s="7">
        <f>'13thR'!N$26</f>
        <v>0</v>
      </c>
      <c r="O589" s="7">
        <f>'13thR'!O$26</f>
        <v>0</v>
      </c>
      <c r="P589" s="7">
        <f>'13thR'!P$26</f>
        <v>0</v>
      </c>
      <c r="Q589" s="7">
        <f>'13thR'!Q$26</f>
        <v>0</v>
      </c>
      <c r="R589" s="7">
        <f>'13thR'!R$26</f>
        <v>0</v>
      </c>
      <c r="S589" s="7">
        <f>'13thR'!S$26</f>
        <v>0</v>
      </c>
      <c r="T589" s="7">
        <f>'13thR'!T$26</f>
        <v>0</v>
      </c>
    </row>
    <row r="590" spans="2:20" ht="15.5" x14ac:dyDescent="0.35">
      <c r="B590" s="43" t="s">
        <v>31</v>
      </c>
      <c r="C590" s="7">
        <f>'14thR'!C$26</f>
        <v>0</v>
      </c>
      <c r="D590" s="7">
        <f>'14thR'!D$26</f>
        <v>0</v>
      </c>
      <c r="E590" s="7">
        <f>'14thR'!E$26</f>
        <v>0</v>
      </c>
      <c r="F590" s="7">
        <f>'14thR'!F$26</f>
        <v>0</v>
      </c>
      <c r="G590" s="7">
        <f>'14thR'!G$26</f>
        <v>0</v>
      </c>
      <c r="H590" s="7">
        <f>'14thR'!H$26</f>
        <v>0</v>
      </c>
      <c r="I590" s="7">
        <f>'14thR'!I$26</f>
        <v>0</v>
      </c>
      <c r="J590" s="7">
        <f>'14thR'!J$26</f>
        <v>0</v>
      </c>
      <c r="K590" s="7">
        <f>'14thR'!K$26</f>
        <v>0</v>
      </c>
      <c r="L590" s="7">
        <f>'14thR'!L$26</f>
        <v>0</v>
      </c>
      <c r="M590" s="7">
        <f>'14thR'!M$26</f>
        <v>0</v>
      </c>
      <c r="N590" s="7">
        <f>'14thR'!N$26</f>
        <v>0</v>
      </c>
      <c r="O590" s="7">
        <f>'14thR'!O$26</f>
        <v>0</v>
      </c>
      <c r="P590" s="7">
        <f>'14thR'!P$26</f>
        <v>0</v>
      </c>
      <c r="Q590" s="7">
        <f>'14thR'!Q$26</f>
        <v>0</v>
      </c>
      <c r="R590" s="7">
        <f>'14thR'!R$26</f>
        <v>0</v>
      </c>
      <c r="S590" s="7">
        <f>'14thR'!S$26</f>
        <v>0</v>
      </c>
      <c r="T590" s="7">
        <f>'14thR'!T$26</f>
        <v>0</v>
      </c>
    </row>
    <row r="591" spans="2:20" ht="15.5" x14ac:dyDescent="0.35">
      <c r="B591" s="43" t="s">
        <v>32</v>
      </c>
      <c r="C591" s="7">
        <f>'15thR'!C$26</f>
        <v>0</v>
      </c>
      <c r="D591" s="7">
        <f>'15thR'!D$26</f>
        <v>0</v>
      </c>
      <c r="E591" s="7">
        <f>'15thR'!E$26</f>
        <v>0</v>
      </c>
      <c r="F591" s="7">
        <f>'15thR'!F$26</f>
        <v>0</v>
      </c>
      <c r="G591" s="7">
        <f>'15thR'!G$26</f>
        <v>0</v>
      </c>
      <c r="H591" s="7">
        <f>'15thR'!H$26</f>
        <v>0</v>
      </c>
      <c r="I591" s="7">
        <f>'15thR'!I$26</f>
        <v>0</v>
      </c>
      <c r="J591" s="7">
        <f>'15thR'!J$26</f>
        <v>0</v>
      </c>
      <c r="K591" s="7">
        <f>'15thR'!K$26</f>
        <v>0</v>
      </c>
      <c r="L591" s="7">
        <f>'15thR'!L$26</f>
        <v>0</v>
      </c>
      <c r="M591" s="7">
        <f>'15thR'!M$26</f>
        <v>0</v>
      </c>
      <c r="N591" s="7">
        <f>'15thR'!N$26</f>
        <v>0</v>
      </c>
      <c r="O591" s="7">
        <f>'15thR'!O$26</f>
        <v>0</v>
      </c>
      <c r="P591" s="7">
        <f>'15thR'!P$26</f>
        <v>0</v>
      </c>
      <c r="Q591" s="7">
        <f>'15thR'!Q$26</f>
        <v>0</v>
      </c>
      <c r="R591" s="7">
        <f>'15thR'!R$26</f>
        <v>0</v>
      </c>
      <c r="S591" s="7">
        <f>'15thR'!S$26</f>
        <v>0</v>
      </c>
      <c r="T591" s="7">
        <f>'15thR'!T$26</f>
        <v>0</v>
      </c>
    </row>
    <row r="592" spans="2:20" ht="15.5" x14ac:dyDescent="0.35">
      <c r="B592" s="43" t="s">
        <v>33</v>
      </c>
      <c r="C592" s="7">
        <f>'16thR'!C$26</f>
        <v>0</v>
      </c>
      <c r="D592" s="7">
        <f>'16thR'!D$26</f>
        <v>0</v>
      </c>
      <c r="E592" s="7">
        <f>'16thR'!E$26</f>
        <v>0</v>
      </c>
      <c r="F592" s="7">
        <f>'16thR'!F$26</f>
        <v>0</v>
      </c>
      <c r="G592" s="7">
        <f>'16thR'!G$26</f>
        <v>0</v>
      </c>
      <c r="H592" s="7">
        <f>'16thR'!H$26</f>
        <v>0</v>
      </c>
      <c r="I592" s="7">
        <f>'16thR'!I$26</f>
        <v>0</v>
      </c>
      <c r="J592" s="7">
        <f>'16thR'!J$26</f>
        <v>0</v>
      </c>
      <c r="K592" s="7">
        <f>'16thR'!K$26</f>
        <v>0</v>
      </c>
      <c r="L592" s="7">
        <f>'16thR'!L$26</f>
        <v>0</v>
      </c>
      <c r="M592" s="7">
        <f>'16thR'!M$26</f>
        <v>0</v>
      </c>
      <c r="N592" s="7">
        <f>'16thR'!N$26</f>
        <v>0</v>
      </c>
      <c r="O592" s="7">
        <f>'16thR'!O$26</f>
        <v>0</v>
      </c>
      <c r="P592" s="7">
        <f>'16thR'!P$26</f>
        <v>0</v>
      </c>
      <c r="Q592" s="7">
        <f>'16thR'!Q$26</f>
        <v>0</v>
      </c>
      <c r="R592" s="7">
        <f>'16thR'!R$26</f>
        <v>0</v>
      </c>
      <c r="S592" s="7">
        <f>'16thR'!S$26</f>
        <v>0</v>
      </c>
      <c r="T592" s="7">
        <f>'16thR'!T$26</f>
        <v>0</v>
      </c>
    </row>
    <row r="593" spans="1:20" ht="15.5" x14ac:dyDescent="0.35">
      <c r="B593" s="43" t="s">
        <v>34</v>
      </c>
      <c r="C593" s="7">
        <f>'17thR'!C$26</f>
        <v>0</v>
      </c>
      <c r="D593" s="7">
        <f>'17thR'!D$26</f>
        <v>0</v>
      </c>
      <c r="E593" s="7">
        <f>'17thR'!E$26</f>
        <v>0</v>
      </c>
      <c r="F593" s="7">
        <f>'17thR'!F$26</f>
        <v>0</v>
      </c>
      <c r="G593" s="7">
        <f>'17thR'!G$26</f>
        <v>0</v>
      </c>
      <c r="H593" s="7">
        <f>'17thR'!H$26</f>
        <v>0</v>
      </c>
      <c r="I593" s="7">
        <f>'17thR'!I$26</f>
        <v>0</v>
      </c>
      <c r="J593" s="7">
        <f>'17thR'!J$26</f>
        <v>0</v>
      </c>
      <c r="K593" s="7">
        <f>'17thR'!K$26</f>
        <v>0</v>
      </c>
      <c r="L593" s="7">
        <f>'17thR'!L$26</f>
        <v>0</v>
      </c>
      <c r="M593" s="7">
        <f>'17thR'!M$26</f>
        <v>0</v>
      </c>
      <c r="N593" s="7">
        <f>'17thR'!N$26</f>
        <v>0</v>
      </c>
      <c r="O593" s="7">
        <f>'17thR'!O$26</f>
        <v>0</v>
      </c>
      <c r="P593" s="7">
        <f>'17thR'!P$26</f>
        <v>0</v>
      </c>
      <c r="Q593" s="7">
        <f>'17thR'!Q$26</f>
        <v>0</v>
      </c>
      <c r="R593" s="7">
        <f>'17thR'!R$26</f>
        <v>0</v>
      </c>
      <c r="S593" s="7">
        <f>'17thR'!S$26</f>
        <v>0</v>
      </c>
      <c r="T593" s="7">
        <f>'17thR'!T$26</f>
        <v>0</v>
      </c>
    </row>
    <row r="594" spans="1:20" ht="15.5" x14ac:dyDescent="0.35">
      <c r="B594" s="43" t="s">
        <v>35</v>
      </c>
      <c r="C594" s="7">
        <f>'18thR'!C$26</f>
        <v>0</v>
      </c>
      <c r="D594" s="7">
        <f>'18thR'!D$26</f>
        <v>0</v>
      </c>
      <c r="E594" s="7">
        <f>'18thR'!E$26</f>
        <v>0</v>
      </c>
      <c r="F594" s="7">
        <f>'18thR'!F$26</f>
        <v>0</v>
      </c>
      <c r="G594" s="7">
        <f>'18thR'!G$26</f>
        <v>0</v>
      </c>
      <c r="H594" s="7">
        <f>'18thR'!H$26</f>
        <v>0</v>
      </c>
      <c r="I594" s="7">
        <f>'18thR'!I$26</f>
        <v>0</v>
      </c>
      <c r="J594" s="7">
        <f>'18thR'!J$26</f>
        <v>0</v>
      </c>
      <c r="K594" s="7">
        <f>'18thR'!K$26</f>
        <v>0</v>
      </c>
      <c r="L594" s="7">
        <f>'18thR'!L$26</f>
        <v>0</v>
      </c>
      <c r="M594" s="7">
        <f>'18thR'!M$26</f>
        <v>0</v>
      </c>
      <c r="N594" s="7">
        <f>'18thR'!N$26</f>
        <v>0</v>
      </c>
      <c r="O594" s="7">
        <f>'18thR'!O$26</f>
        <v>0</v>
      </c>
      <c r="P594" s="7">
        <f>'18thR'!P$26</f>
        <v>0</v>
      </c>
      <c r="Q594" s="7">
        <f>'18thR'!Q$26</f>
        <v>0</v>
      </c>
      <c r="R594" s="7">
        <f>'18thR'!R$26</f>
        <v>0</v>
      </c>
      <c r="S594" s="7">
        <f>'18thR'!S$26</f>
        <v>0</v>
      </c>
      <c r="T594" s="7">
        <f>'18thR'!T$26</f>
        <v>0</v>
      </c>
    </row>
    <row r="595" spans="1:20" ht="15.5" x14ac:dyDescent="0.35">
      <c r="B595" s="43" t="s">
        <v>36</v>
      </c>
      <c r="C595" s="7">
        <f>'19thR'!C$26</f>
        <v>0</v>
      </c>
      <c r="D595" s="7">
        <f>'19thR'!D$26</f>
        <v>0</v>
      </c>
      <c r="E595" s="7">
        <f>'19thR'!E$26</f>
        <v>0</v>
      </c>
      <c r="F595" s="7">
        <f>'19thR'!F$26</f>
        <v>0</v>
      </c>
      <c r="G595" s="7">
        <f>'19thR'!G$26</f>
        <v>0</v>
      </c>
      <c r="H595" s="7">
        <f>'19thR'!H$26</f>
        <v>0</v>
      </c>
      <c r="I595" s="7">
        <f>'19thR'!I$26</f>
        <v>0</v>
      </c>
      <c r="J595" s="7">
        <f>'19thR'!J$26</f>
        <v>0</v>
      </c>
      <c r="K595" s="7">
        <f>'19thR'!K$26</f>
        <v>0</v>
      </c>
      <c r="L595" s="7">
        <f>'19thR'!L$26</f>
        <v>0</v>
      </c>
      <c r="M595" s="7">
        <f>'19thR'!M$26</f>
        <v>0</v>
      </c>
      <c r="N595" s="7">
        <f>'19thR'!N$26</f>
        <v>0</v>
      </c>
      <c r="O595" s="7">
        <f>'19thR'!O$26</f>
        <v>0</v>
      </c>
      <c r="P595" s="7">
        <f>'19thR'!P$26</f>
        <v>0</v>
      </c>
      <c r="Q595" s="7">
        <f>'19thR'!Q$26</f>
        <v>0</v>
      </c>
      <c r="R595" s="7">
        <f>'19thR'!R$26</f>
        <v>0</v>
      </c>
      <c r="S595" s="7">
        <f>'19thR'!S$26</f>
        <v>0</v>
      </c>
      <c r="T595" s="7">
        <f>'19thR'!T$26</f>
        <v>0</v>
      </c>
    </row>
    <row r="596" spans="1:20" ht="15.5" x14ac:dyDescent="0.35">
      <c r="B596" s="43" t="s">
        <v>37</v>
      </c>
      <c r="C596" s="7">
        <f>'20thR'!C$26</f>
        <v>0</v>
      </c>
      <c r="D596" s="7">
        <f>'20thR'!D$26</f>
        <v>0</v>
      </c>
      <c r="E596" s="7">
        <f>'20thR'!E$26</f>
        <v>0</v>
      </c>
      <c r="F596" s="7">
        <f>'20thR'!F$26</f>
        <v>0</v>
      </c>
      <c r="G596" s="7">
        <f>'20thR'!G$26</f>
        <v>0</v>
      </c>
      <c r="H596" s="7">
        <f>'20thR'!H$26</f>
        <v>0</v>
      </c>
      <c r="I596" s="7">
        <f>'20thR'!I$26</f>
        <v>0</v>
      </c>
      <c r="J596" s="7">
        <f>'20thR'!J$26</f>
        <v>0</v>
      </c>
      <c r="K596" s="7">
        <f>'20thR'!K$26</f>
        <v>0</v>
      </c>
      <c r="L596" s="7">
        <f>'20thR'!L$26</f>
        <v>0</v>
      </c>
      <c r="M596" s="7">
        <f>'20thR'!M$26</f>
        <v>0</v>
      </c>
      <c r="N596" s="7">
        <f>'20thR'!N$26</f>
        <v>0</v>
      </c>
      <c r="O596" s="7">
        <f>'20thR'!O$26</f>
        <v>0</v>
      </c>
      <c r="P596" s="7">
        <f>'20thR'!P$26</f>
        <v>0</v>
      </c>
      <c r="Q596" s="7">
        <f>'20thR'!Q$26</f>
        <v>0</v>
      </c>
      <c r="R596" s="7">
        <f>'20thR'!R$26</f>
        <v>0</v>
      </c>
      <c r="S596" s="7">
        <f>'20thR'!S$26</f>
        <v>0</v>
      </c>
      <c r="T596" s="7">
        <f>'20thR'!T$26</f>
        <v>0</v>
      </c>
    </row>
    <row r="597" spans="1:20" ht="15.5" x14ac:dyDescent="0.35">
      <c r="B597" s="43" t="s">
        <v>38</v>
      </c>
      <c r="C597" s="7">
        <f>'21thR'!C$26</f>
        <v>0</v>
      </c>
      <c r="D597" s="7">
        <f>'21thR'!D$26</f>
        <v>0</v>
      </c>
      <c r="E597" s="7">
        <f>'21thR'!E$26</f>
        <v>0</v>
      </c>
      <c r="F597" s="7">
        <f>'21thR'!F$26</f>
        <v>0</v>
      </c>
      <c r="G597" s="7">
        <f>'21thR'!G$26</f>
        <v>0</v>
      </c>
      <c r="H597" s="7">
        <f>'21thR'!H$26</f>
        <v>0</v>
      </c>
      <c r="I597" s="7">
        <f>'21thR'!I$26</f>
        <v>0</v>
      </c>
      <c r="J597" s="7">
        <f>'21thR'!J$26</f>
        <v>0</v>
      </c>
      <c r="K597" s="7">
        <f>'21thR'!K$26</f>
        <v>0</v>
      </c>
      <c r="L597" s="7">
        <f>'21thR'!L$26</f>
        <v>0</v>
      </c>
      <c r="M597" s="7">
        <f>'21thR'!M$26</f>
        <v>0</v>
      </c>
      <c r="N597" s="7">
        <f>'21thR'!N$26</f>
        <v>0</v>
      </c>
      <c r="O597" s="7">
        <f>'21thR'!O$26</f>
        <v>0</v>
      </c>
      <c r="P597" s="7">
        <f>'21thR'!P$26</f>
        <v>0</v>
      </c>
      <c r="Q597" s="7">
        <f>'21thR'!Q$26</f>
        <v>0</v>
      </c>
      <c r="R597" s="7">
        <f>'21thR'!R$26</f>
        <v>0</v>
      </c>
      <c r="S597" s="7">
        <f>'21thR'!S$26</f>
        <v>0</v>
      </c>
      <c r="T597" s="7">
        <f>'21thR'!T$26</f>
        <v>0</v>
      </c>
    </row>
    <row r="598" spans="1:20" ht="15.5" x14ac:dyDescent="0.35">
      <c r="B598" s="43" t="s">
        <v>39</v>
      </c>
      <c r="C598" s="7">
        <f>'22thR'!C$26</f>
        <v>0</v>
      </c>
      <c r="D598" s="7">
        <f>'22thR'!D$26</f>
        <v>0</v>
      </c>
      <c r="E598" s="7">
        <f>'22thR'!E$26</f>
        <v>0</v>
      </c>
      <c r="F598" s="7">
        <f>'22thR'!F$26</f>
        <v>0</v>
      </c>
      <c r="G598" s="7">
        <f>'22thR'!G$26</f>
        <v>0</v>
      </c>
      <c r="H598" s="7">
        <f>'22thR'!H$26</f>
        <v>0</v>
      </c>
      <c r="I598" s="7">
        <f>'22thR'!I$26</f>
        <v>0</v>
      </c>
      <c r="J598" s="7">
        <f>'22thR'!J$26</f>
        <v>0</v>
      </c>
      <c r="K598" s="7">
        <f>'22thR'!K$26</f>
        <v>0</v>
      </c>
      <c r="L598" s="7">
        <f>'22thR'!L$26</f>
        <v>0</v>
      </c>
      <c r="M598" s="7">
        <f>'22thR'!M$26</f>
        <v>0</v>
      </c>
      <c r="N598" s="7">
        <f>'22thR'!N$26</f>
        <v>0</v>
      </c>
      <c r="O598" s="7">
        <f>'22thR'!O$26</f>
        <v>0</v>
      </c>
      <c r="P598" s="7">
        <f>'22thR'!P$26</f>
        <v>0</v>
      </c>
      <c r="Q598" s="7">
        <f>'22thR'!Q$26</f>
        <v>0</v>
      </c>
      <c r="R598" s="7">
        <f>'22thR'!R$26</f>
        <v>0</v>
      </c>
      <c r="S598" s="7">
        <f>'22thR'!S$26</f>
        <v>0</v>
      </c>
      <c r="T598" s="7">
        <f>'22thR'!T$26</f>
        <v>0</v>
      </c>
    </row>
    <row r="599" spans="1:20" ht="15.5" x14ac:dyDescent="0.35">
      <c r="B599" s="43" t="s">
        <v>40</v>
      </c>
      <c r="C599" s="7">
        <f>'23thR'!C$26</f>
        <v>0</v>
      </c>
      <c r="D599" s="7">
        <f>'23thR'!D$26</f>
        <v>0</v>
      </c>
      <c r="E599" s="7">
        <f>'23thR'!E$26</f>
        <v>0</v>
      </c>
      <c r="F599" s="7">
        <f>'23thR'!F$26</f>
        <v>0</v>
      </c>
      <c r="G599" s="7">
        <f>'23thR'!G$26</f>
        <v>0</v>
      </c>
      <c r="H599" s="7">
        <f>'23thR'!H$26</f>
        <v>0</v>
      </c>
      <c r="I599" s="7">
        <f>'23thR'!I$26</f>
        <v>0</v>
      </c>
      <c r="J599" s="7">
        <f>'23thR'!J$26</f>
        <v>0</v>
      </c>
      <c r="K599" s="7">
        <f>'23thR'!K$26</f>
        <v>0</v>
      </c>
      <c r="L599" s="7">
        <f>'23thR'!L$26</f>
        <v>0</v>
      </c>
      <c r="M599" s="7">
        <f>'23thR'!M$26</f>
        <v>0</v>
      </c>
      <c r="N599" s="7">
        <f>'23thR'!N$26</f>
        <v>0</v>
      </c>
      <c r="O599" s="7">
        <f>'23thR'!O$26</f>
        <v>0</v>
      </c>
      <c r="P599" s="7">
        <f>'23thR'!P$26</f>
        <v>0</v>
      </c>
      <c r="Q599" s="7">
        <f>'23thR'!Q$26</f>
        <v>0</v>
      </c>
      <c r="R599" s="7">
        <f>'23thR'!R$26</f>
        <v>0</v>
      </c>
      <c r="S599" s="7">
        <f>'23thR'!S$26</f>
        <v>0</v>
      </c>
      <c r="T599" s="7">
        <f>'23thR'!T$26</f>
        <v>0</v>
      </c>
    </row>
    <row r="600" spans="1:20" ht="16" thickBot="1" x14ac:dyDescent="0.4">
      <c r="B600" s="48" t="s">
        <v>41</v>
      </c>
      <c r="C600" s="47">
        <f>'24thR'!C$26</f>
        <v>0</v>
      </c>
      <c r="D600" s="47">
        <f>'24thR'!D$26</f>
        <v>0</v>
      </c>
      <c r="E600" s="47">
        <f>'24thR'!E$26</f>
        <v>0</v>
      </c>
      <c r="F600" s="47">
        <f>'24thR'!F$26</f>
        <v>0</v>
      </c>
      <c r="G600" s="47">
        <f>'24thR'!G$26</f>
        <v>0</v>
      </c>
      <c r="H600" s="47">
        <f>'24thR'!H$26</f>
        <v>0</v>
      </c>
      <c r="I600" s="47">
        <f>'24thR'!I$26</f>
        <v>0</v>
      </c>
      <c r="J600" s="47">
        <f>'24thR'!J$26</f>
        <v>0</v>
      </c>
      <c r="K600" s="47">
        <f>'24thR'!K$26</f>
        <v>0</v>
      </c>
      <c r="L600" s="47">
        <f>'24thR'!L$26</f>
        <v>0</v>
      </c>
      <c r="M600" s="47">
        <f>'24thR'!M$26</f>
        <v>0</v>
      </c>
      <c r="N600" s="47">
        <f>'24thR'!N$26</f>
        <v>0</v>
      </c>
      <c r="O600" s="47">
        <f>'24thR'!O$26</f>
        <v>0</v>
      </c>
      <c r="P600" s="47">
        <f>'24thR'!P$26</f>
        <v>0</v>
      </c>
      <c r="Q600" s="47">
        <f>'24thR'!Q$26</f>
        <v>0</v>
      </c>
      <c r="R600" s="47">
        <f>'24thR'!R$26</f>
        <v>0</v>
      </c>
      <c r="S600" s="47">
        <f>'24thR'!S$26</f>
        <v>0</v>
      </c>
      <c r="T600" s="47">
        <f>'24thR'!T$26</f>
        <v>0</v>
      </c>
    </row>
    <row r="601" spans="1:20" ht="15.5" x14ac:dyDescent="0.35">
      <c r="B601" s="38" t="s">
        <v>17</v>
      </c>
      <c r="C601" s="45">
        <f>score!H$26</f>
        <v>5</v>
      </c>
      <c r="D601" s="45">
        <f>score!I$26</f>
        <v>4</v>
      </c>
      <c r="E601" s="45">
        <f>score!J$26</f>
        <v>3</v>
      </c>
      <c r="F601" s="45">
        <f>score!K$26</f>
        <v>6</v>
      </c>
      <c r="G601" s="45">
        <f>score!L$26</f>
        <v>7</v>
      </c>
      <c r="H601" s="45">
        <f>score!M$26</f>
        <v>5</v>
      </c>
      <c r="I601" s="45">
        <f>score!N$26</f>
        <v>5</v>
      </c>
      <c r="J601" s="45">
        <f>score!O$26</f>
        <v>6</v>
      </c>
      <c r="K601" s="45">
        <f>score!P$26</f>
        <v>4</v>
      </c>
      <c r="L601" s="45">
        <f>score!Q$26</f>
        <v>5</v>
      </c>
      <c r="M601" s="45">
        <f>score!R$26</f>
        <v>5</v>
      </c>
      <c r="N601" s="45">
        <f>score!S$26</f>
        <v>4</v>
      </c>
      <c r="O601" s="45">
        <f>score!T$26</f>
        <v>6</v>
      </c>
      <c r="P601" s="45">
        <f>score!U$26</f>
        <v>6</v>
      </c>
      <c r="Q601" s="45">
        <f>score!V$26</f>
        <v>5</v>
      </c>
      <c r="R601" s="45">
        <f>score!W$26</f>
        <v>4</v>
      </c>
      <c r="S601" s="45">
        <f>score!X$26</f>
        <v>9</v>
      </c>
      <c r="T601" s="45">
        <f>score!Y$26</f>
        <v>4</v>
      </c>
    </row>
    <row r="602" spans="1:20" ht="15.5" x14ac:dyDescent="0.35">
      <c r="B602" s="39" t="s">
        <v>6</v>
      </c>
      <c r="C602" s="42">
        <v>4</v>
      </c>
      <c r="D602" s="42">
        <v>3</v>
      </c>
      <c r="E602" s="42">
        <v>3</v>
      </c>
      <c r="F602" s="42">
        <v>4</v>
      </c>
      <c r="G602" s="42">
        <v>4</v>
      </c>
      <c r="H602" s="42">
        <v>4</v>
      </c>
      <c r="I602" s="42">
        <v>3</v>
      </c>
      <c r="J602" s="42">
        <v>8</v>
      </c>
      <c r="K602" s="42">
        <v>3</v>
      </c>
      <c r="L602" s="42">
        <v>4</v>
      </c>
      <c r="M602" s="42">
        <v>3</v>
      </c>
      <c r="N602" s="42">
        <v>3</v>
      </c>
      <c r="O602" s="42">
        <v>4</v>
      </c>
      <c r="P602" s="42">
        <v>4</v>
      </c>
      <c r="Q602" s="42">
        <v>4</v>
      </c>
      <c r="R602" s="42">
        <v>3</v>
      </c>
      <c r="S602" s="42">
        <v>4</v>
      </c>
      <c r="T602" s="42">
        <v>3</v>
      </c>
    </row>
    <row r="603" spans="1:20" x14ac:dyDescent="0.3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5" x14ac:dyDescent="0.35">
      <c r="C604" s="139" t="s">
        <v>5</v>
      </c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</row>
    <row r="605" spans="1:20" x14ac:dyDescent="0.35">
      <c r="A605" s="137">
        <v>21</v>
      </c>
      <c r="B605" s="138" t="str">
        <f>score!F27</f>
        <v>MARKO ROBIČ</v>
      </c>
      <c r="C605" s="109">
        <v>1</v>
      </c>
      <c r="D605" s="109">
        <v>2</v>
      </c>
      <c r="E605" s="109">
        <v>3</v>
      </c>
      <c r="F605" s="109">
        <v>4</v>
      </c>
      <c r="G605" s="109">
        <v>5</v>
      </c>
      <c r="H605" s="109">
        <v>6</v>
      </c>
      <c r="I605" s="109">
        <v>7</v>
      </c>
      <c r="J605" s="109">
        <v>8</v>
      </c>
      <c r="K605" s="109">
        <v>9</v>
      </c>
      <c r="L605" s="109">
        <v>10</v>
      </c>
      <c r="M605" s="109">
        <v>11</v>
      </c>
      <c r="N605" s="109">
        <v>12</v>
      </c>
      <c r="O605" s="109">
        <v>13</v>
      </c>
      <c r="P605" s="109">
        <v>14</v>
      </c>
      <c r="Q605" s="109">
        <v>15</v>
      </c>
      <c r="R605" s="109">
        <v>16</v>
      </c>
      <c r="S605" s="109">
        <v>17</v>
      </c>
      <c r="T605" s="109">
        <v>18</v>
      </c>
    </row>
    <row r="606" spans="1:20" x14ac:dyDescent="0.35">
      <c r="A606" s="137"/>
      <c r="B606" s="138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</row>
    <row r="607" spans="1:20" x14ac:dyDescent="0.35">
      <c r="B607" s="41" t="s">
        <v>7</v>
      </c>
      <c r="C607" s="7">
        <f>'1stR'!C$27</f>
        <v>0</v>
      </c>
      <c r="D607" s="7">
        <f>'1stR'!D$27</f>
        <v>0</v>
      </c>
      <c r="E607" s="7">
        <f>'1stR'!E$27</f>
        <v>0</v>
      </c>
      <c r="F607" s="7">
        <f>'1stR'!F$27</f>
        <v>0</v>
      </c>
      <c r="G607" s="7">
        <f>'1stR'!G$27</f>
        <v>0</v>
      </c>
      <c r="H607" s="7">
        <f>'1stR'!H$27</f>
        <v>0</v>
      </c>
      <c r="I607" s="7">
        <f>'1stR'!I$27</f>
        <v>0</v>
      </c>
      <c r="J607" s="7">
        <f>'1stR'!J$27</f>
        <v>0</v>
      </c>
      <c r="K607" s="7">
        <f>'1stR'!K$27</f>
        <v>0</v>
      </c>
      <c r="L607" s="7">
        <f>'1stR'!L$27</f>
        <v>0</v>
      </c>
      <c r="M607" s="7">
        <f>'1stR'!M$27</f>
        <v>0</v>
      </c>
      <c r="N607" s="7">
        <f>'1stR'!N$27</f>
        <v>0</v>
      </c>
      <c r="O607" s="7">
        <f>'1stR'!O$27</f>
        <v>0</v>
      </c>
      <c r="P607" s="7">
        <f>'1stR'!P$27</f>
        <v>0</v>
      </c>
      <c r="Q607" s="7">
        <f>'1stR'!Q$27</f>
        <v>0</v>
      </c>
      <c r="R607" s="7">
        <f>'1stR'!R$27</f>
        <v>0</v>
      </c>
      <c r="S607" s="7">
        <f>'1stR'!S$27</f>
        <v>0</v>
      </c>
      <c r="T607" s="7">
        <f>'1stR'!T$27</f>
        <v>0</v>
      </c>
    </row>
    <row r="608" spans="1:20" x14ac:dyDescent="0.35">
      <c r="B608" s="41" t="s">
        <v>8</v>
      </c>
      <c r="C608" s="7">
        <f>'2ndR'!C$27</f>
        <v>0</v>
      </c>
      <c r="D608" s="7">
        <f>'2ndR'!D$27</f>
        <v>0</v>
      </c>
      <c r="E608" s="7">
        <f>'2ndR'!E$27</f>
        <v>0</v>
      </c>
      <c r="F608" s="7">
        <f>'2ndR'!F$27</f>
        <v>0</v>
      </c>
      <c r="G608" s="7">
        <f>'2ndR'!G$27</f>
        <v>0</v>
      </c>
      <c r="H608" s="7">
        <f>'2ndR'!H$27</f>
        <v>0</v>
      </c>
      <c r="I608" s="7">
        <f>'2ndR'!I$27</f>
        <v>0</v>
      </c>
      <c r="J608" s="7">
        <f>'2ndR'!J$27</f>
        <v>0</v>
      </c>
      <c r="K608" s="7">
        <f>'2ndR'!K$27</f>
        <v>0</v>
      </c>
      <c r="L608" s="7">
        <f>'2ndR'!L$27</f>
        <v>0</v>
      </c>
      <c r="M608" s="7">
        <f>'2ndR'!M$27</f>
        <v>0</v>
      </c>
      <c r="N608" s="7">
        <f>'2ndR'!N$27</f>
        <v>0</v>
      </c>
      <c r="O608" s="7">
        <f>'2ndR'!O$27</f>
        <v>0</v>
      </c>
      <c r="P608" s="7">
        <f>'2ndR'!P$27</f>
        <v>0</v>
      </c>
      <c r="Q608" s="7">
        <f>'2ndR'!Q$27</f>
        <v>0</v>
      </c>
      <c r="R608" s="7">
        <f>'2ndR'!R$27</f>
        <v>0</v>
      </c>
      <c r="S608" s="7">
        <f>'2ndR'!S$27</f>
        <v>0</v>
      </c>
      <c r="T608" s="7">
        <f>'2ndR'!T$27</f>
        <v>0</v>
      </c>
    </row>
    <row r="609" spans="2:20" x14ac:dyDescent="0.35">
      <c r="B609" s="41" t="s">
        <v>9</v>
      </c>
      <c r="C609" s="7">
        <f>'3rdR'!C$27</f>
        <v>0</v>
      </c>
      <c r="D609" s="7">
        <f>'3rdR'!D$27</f>
        <v>0</v>
      </c>
      <c r="E609" s="7">
        <f>'3rdR'!E$27</f>
        <v>0</v>
      </c>
      <c r="F609" s="7">
        <f>'3rdR'!F$27</f>
        <v>0</v>
      </c>
      <c r="G609" s="7">
        <f>'3rdR'!G$27</f>
        <v>0</v>
      </c>
      <c r="H609" s="7">
        <f>'3rdR'!H$27</f>
        <v>0</v>
      </c>
      <c r="I609" s="7">
        <f>'3rdR'!I$27</f>
        <v>0</v>
      </c>
      <c r="J609" s="7">
        <f>'3rdR'!J$27</f>
        <v>0</v>
      </c>
      <c r="K609" s="7">
        <f>'3rdR'!K$27</f>
        <v>0</v>
      </c>
      <c r="L609" s="7">
        <f>'3rdR'!L$27</f>
        <v>0</v>
      </c>
      <c r="M609" s="7">
        <f>'3rdR'!M$27</f>
        <v>0</v>
      </c>
      <c r="N609" s="7">
        <f>'3rdR'!N$27</f>
        <v>0</v>
      </c>
      <c r="O609" s="7">
        <f>'3rdR'!O$27</f>
        <v>0</v>
      </c>
      <c r="P609" s="7">
        <f>'3rdR'!P$27</f>
        <v>0</v>
      </c>
      <c r="Q609" s="7">
        <f>'3rdR'!Q$27</f>
        <v>0</v>
      </c>
      <c r="R609" s="7">
        <f>'3rdR'!R$27</f>
        <v>0</v>
      </c>
      <c r="S609" s="7">
        <f>'3rdR'!S$27</f>
        <v>0</v>
      </c>
      <c r="T609" s="7">
        <f>'3rdR'!T$27</f>
        <v>0</v>
      </c>
    </row>
    <row r="610" spans="2:20" x14ac:dyDescent="0.35">
      <c r="B610" s="41" t="s">
        <v>10</v>
      </c>
      <c r="C610" s="7">
        <f>'4thR'!C$27</f>
        <v>5</v>
      </c>
      <c r="D610" s="7">
        <f>'4thR'!D$27</f>
        <v>3</v>
      </c>
      <c r="E610" s="7">
        <f>'4thR'!E$27</f>
        <v>4</v>
      </c>
      <c r="F610" s="7">
        <f>'4thR'!F$27</f>
        <v>5</v>
      </c>
      <c r="G610" s="7">
        <f>'4thR'!G$27</f>
        <v>9</v>
      </c>
      <c r="H610" s="7">
        <f>'4thR'!H$27</f>
        <v>4</v>
      </c>
      <c r="I610" s="7">
        <f>'4thR'!I$27</f>
        <v>4</v>
      </c>
      <c r="J610" s="7">
        <f>'4thR'!J$27</f>
        <v>5</v>
      </c>
      <c r="K610" s="7">
        <f>'4thR'!K$27</f>
        <v>3</v>
      </c>
      <c r="L610" s="7">
        <f>'4thR'!L$27</f>
        <v>6</v>
      </c>
      <c r="M610" s="7">
        <f>'4thR'!M$27</f>
        <v>3</v>
      </c>
      <c r="N610" s="7">
        <f>'4thR'!N$27</f>
        <v>3</v>
      </c>
      <c r="O610" s="7">
        <f>'4thR'!O$27</f>
        <v>7</v>
      </c>
      <c r="P610" s="7">
        <f>'4thR'!P$27</f>
        <v>5</v>
      </c>
      <c r="Q610" s="7">
        <f>'4thR'!Q$27</f>
        <v>4</v>
      </c>
      <c r="R610" s="7">
        <f>'4thR'!R$27</f>
        <v>4</v>
      </c>
      <c r="S610" s="7">
        <f>'4thR'!S$27</f>
        <v>5</v>
      </c>
      <c r="T610" s="7">
        <f>'4thR'!T$27</f>
        <v>3</v>
      </c>
    </row>
    <row r="611" spans="2:20" x14ac:dyDescent="0.35">
      <c r="B611" s="41" t="s">
        <v>11</v>
      </c>
      <c r="C611" s="7">
        <f>'5thR'!C$27</f>
        <v>0</v>
      </c>
      <c r="D611" s="7">
        <f>'5thR'!D$27</f>
        <v>0</v>
      </c>
      <c r="E611" s="7">
        <f>'5thR'!E$27</f>
        <v>0</v>
      </c>
      <c r="F611" s="7">
        <f>'5thR'!F$27</f>
        <v>0</v>
      </c>
      <c r="G611" s="7">
        <f>'5thR'!G$27</f>
        <v>0</v>
      </c>
      <c r="H611" s="7">
        <f>'5thR'!H$27</f>
        <v>0</v>
      </c>
      <c r="I611" s="7">
        <f>'5thR'!I$27</f>
        <v>0</v>
      </c>
      <c r="J611" s="7">
        <f>'5thR'!J$27</f>
        <v>0</v>
      </c>
      <c r="K611" s="7">
        <f>'5thR'!K$27</f>
        <v>0</v>
      </c>
      <c r="L611" s="7">
        <f>'5thR'!L$27</f>
        <v>0</v>
      </c>
      <c r="M611" s="7">
        <f>'5thR'!M$27</f>
        <v>0</v>
      </c>
      <c r="N611" s="7">
        <f>'5thR'!N$27</f>
        <v>0</v>
      </c>
      <c r="O611" s="7">
        <f>'5thR'!O$27</f>
        <v>0</v>
      </c>
      <c r="P611" s="7">
        <f>'5thR'!P$27</f>
        <v>0</v>
      </c>
      <c r="Q611" s="7">
        <f>'5thR'!Q$27</f>
        <v>0</v>
      </c>
      <c r="R611" s="7">
        <f>'5thR'!R$27</f>
        <v>0</v>
      </c>
      <c r="S611" s="7">
        <f>'5thR'!S$27</f>
        <v>0</v>
      </c>
      <c r="T611" s="7">
        <f>'5thR'!T$27</f>
        <v>0</v>
      </c>
    </row>
    <row r="612" spans="2:20" x14ac:dyDescent="0.35">
      <c r="B612" s="41" t="s">
        <v>12</v>
      </c>
      <c r="C612" s="7">
        <f>'6thR'!C$27</f>
        <v>0</v>
      </c>
      <c r="D612" s="7">
        <f>'6thR'!D$27</f>
        <v>0</v>
      </c>
      <c r="E612" s="7">
        <f>'6thR'!E$27</f>
        <v>0</v>
      </c>
      <c r="F612" s="7">
        <f>'6thR'!F$27</f>
        <v>0</v>
      </c>
      <c r="G612" s="7">
        <f>'6thR'!G$27</f>
        <v>0</v>
      </c>
      <c r="H612" s="7">
        <f>'6thR'!H$27</f>
        <v>0</v>
      </c>
      <c r="I612" s="7">
        <f>'6thR'!I$27</f>
        <v>0</v>
      </c>
      <c r="J612" s="7">
        <f>'6thR'!J$27</f>
        <v>0</v>
      </c>
      <c r="K612" s="7">
        <f>'6thR'!K$27</f>
        <v>0</v>
      </c>
      <c r="L612" s="7">
        <f>'6thR'!L$27</f>
        <v>0</v>
      </c>
      <c r="M612" s="7">
        <f>'6thR'!M$27</f>
        <v>0</v>
      </c>
      <c r="N612" s="7">
        <f>'6thR'!N$27</f>
        <v>0</v>
      </c>
      <c r="O612" s="7">
        <f>'6thR'!O$27</f>
        <v>0</v>
      </c>
      <c r="P612" s="7">
        <f>'6thR'!P$27</f>
        <v>0</v>
      </c>
      <c r="Q612" s="7">
        <f>'6thR'!Q$27</f>
        <v>0</v>
      </c>
      <c r="R612" s="7">
        <f>'6thR'!R$27</f>
        <v>0</v>
      </c>
      <c r="S612" s="7">
        <f>'6thR'!S$27</f>
        <v>0</v>
      </c>
      <c r="T612" s="7">
        <f>'6thR'!T$27</f>
        <v>0</v>
      </c>
    </row>
    <row r="613" spans="2:20" x14ac:dyDescent="0.35">
      <c r="B613" s="41" t="s">
        <v>13</v>
      </c>
      <c r="C613" s="7">
        <f>'7thR'!C$27</f>
        <v>0</v>
      </c>
      <c r="D613" s="7">
        <f>'7thR'!D$27</f>
        <v>0</v>
      </c>
      <c r="E613" s="7">
        <f>'7thR'!E$27</f>
        <v>0</v>
      </c>
      <c r="F613" s="7">
        <f>'7thR'!F$27</f>
        <v>0</v>
      </c>
      <c r="G613" s="7">
        <f>'7thR'!G$27</f>
        <v>0</v>
      </c>
      <c r="H613" s="7">
        <f>'7thR'!H$27</f>
        <v>0</v>
      </c>
      <c r="I613" s="7">
        <f>'7thR'!I$27</f>
        <v>0</v>
      </c>
      <c r="J613" s="7">
        <f>'7thR'!J$27</f>
        <v>0</v>
      </c>
      <c r="K613" s="7">
        <f>'7thR'!K$27</f>
        <v>0</v>
      </c>
      <c r="L613" s="7">
        <f>'7thR'!L$27</f>
        <v>0</v>
      </c>
      <c r="M613" s="7">
        <f>'7thR'!M$27</f>
        <v>0</v>
      </c>
      <c r="N613" s="7">
        <f>'7thR'!N$27</f>
        <v>0</v>
      </c>
      <c r="O613" s="7">
        <f>'7thR'!O$27</f>
        <v>0</v>
      </c>
      <c r="P613" s="7">
        <f>'7thR'!P$27</f>
        <v>0</v>
      </c>
      <c r="Q613" s="7">
        <f>'7thR'!Q$27</f>
        <v>0</v>
      </c>
      <c r="R613" s="7">
        <f>'7thR'!R$27</f>
        <v>0</v>
      </c>
      <c r="S613" s="7">
        <f>'7thR'!S$27</f>
        <v>0</v>
      </c>
      <c r="T613" s="7">
        <f>'7thR'!T$27</f>
        <v>0</v>
      </c>
    </row>
    <row r="614" spans="2:20" x14ac:dyDescent="0.35">
      <c r="B614" s="41" t="s">
        <v>14</v>
      </c>
      <c r="C614" s="7">
        <f>'8thR'!C$27</f>
        <v>5</v>
      </c>
      <c r="D614" s="7">
        <f>'8thR'!D$27</f>
        <v>3</v>
      </c>
      <c r="E614" s="7">
        <f>'8thR'!E$27</f>
        <v>4</v>
      </c>
      <c r="F614" s="7">
        <f>'8thR'!F$27</f>
        <v>5</v>
      </c>
      <c r="G614" s="7">
        <f>'8thR'!G$27</f>
        <v>4</v>
      </c>
      <c r="H614" s="7">
        <f>'8thR'!H$27</f>
        <v>6</v>
      </c>
      <c r="I614" s="7">
        <f>'8thR'!I$27</f>
        <v>3</v>
      </c>
      <c r="J614" s="7">
        <f>'8thR'!J$27</f>
        <v>4</v>
      </c>
      <c r="K614" s="7">
        <f>'8thR'!K$27</f>
        <v>3</v>
      </c>
      <c r="L614" s="7">
        <f>'8thR'!L$27</f>
        <v>5</v>
      </c>
      <c r="M614" s="7">
        <f>'8thR'!M$27</f>
        <v>3</v>
      </c>
      <c r="N614" s="7">
        <f>'8thR'!N$27</f>
        <v>3</v>
      </c>
      <c r="O614" s="7">
        <f>'8thR'!O$27</f>
        <v>5</v>
      </c>
      <c r="P614" s="7">
        <f>'8thR'!P$27</f>
        <v>5</v>
      </c>
      <c r="Q614" s="7">
        <f>'8thR'!Q$27</f>
        <v>8</v>
      </c>
      <c r="R614" s="7">
        <f>'8thR'!R$27</f>
        <v>4</v>
      </c>
      <c r="S614" s="7">
        <f>'8thR'!S$27</f>
        <v>4</v>
      </c>
      <c r="T614" s="7">
        <f>'8thR'!T$27</f>
        <v>3</v>
      </c>
    </row>
    <row r="615" spans="2:20" x14ac:dyDescent="0.35">
      <c r="B615" s="41" t="s">
        <v>26</v>
      </c>
      <c r="C615" s="7">
        <f>'9thR'!C$27</f>
        <v>0</v>
      </c>
      <c r="D615" s="7">
        <f>'9thR'!D$27</f>
        <v>0</v>
      </c>
      <c r="E615" s="7">
        <f>'9thR'!E$27</f>
        <v>0</v>
      </c>
      <c r="F615" s="7">
        <f>'9thR'!F$27</f>
        <v>0</v>
      </c>
      <c r="G615" s="7">
        <f>'9thR'!G$27</f>
        <v>0</v>
      </c>
      <c r="H615" s="7">
        <f>'9thR'!H$27</f>
        <v>0</v>
      </c>
      <c r="I615" s="7">
        <f>'9thR'!I$27</f>
        <v>0</v>
      </c>
      <c r="J615" s="7">
        <f>'9thR'!J$27</f>
        <v>0</v>
      </c>
      <c r="K615" s="7">
        <f>'9thR'!K$27</f>
        <v>0</v>
      </c>
      <c r="L615" s="7">
        <f>'9thR'!L$27</f>
        <v>0</v>
      </c>
      <c r="M615" s="7">
        <f>'9thR'!M$27</f>
        <v>0</v>
      </c>
      <c r="N615" s="7">
        <f>'9thR'!N$27</f>
        <v>0</v>
      </c>
      <c r="O615" s="7">
        <f>'9thR'!O$27</f>
        <v>0</v>
      </c>
      <c r="P615" s="7">
        <f>'9thR'!P$27</f>
        <v>0</v>
      </c>
      <c r="Q615" s="7">
        <f>'9thR'!Q$27</f>
        <v>0</v>
      </c>
      <c r="R615" s="7">
        <f>'9thR'!R$27</f>
        <v>0</v>
      </c>
      <c r="S615" s="7">
        <f>'9thR'!S$27</f>
        <v>0</v>
      </c>
      <c r="T615" s="7">
        <f>'9thR'!T$27</f>
        <v>0</v>
      </c>
    </row>
    <row r="616" spans="2:20" x14ac:dyDescent="0.35">
      <c r="B616" s="41" t="s">
        <v>27</v>
      </c>
      <c r="C616" s="7">
        <f>'10thR'!C$27</f>
        <v>0</v>
      </c>
      <c r="D616" s="7">
        <f>'10thR'!D$27</f>
        <v>0</v>
      </c>
      <c r="E616" s="7">
        <f>'10thR'!E$27</f>
        <v>0</v>
      </c>
      <c r="F616" s="7">
        <f>'10thR'!F$27</f>
        <v>0</v>
      </c>
      <c r="G616" s="7">
        <f>'10thR'!G$27</f>
        <v>0</v>
      </c>
      <c r="H616" s="7">
        <f>'10thR'!H$27</f>
        <v>0</v>
      </c>
      <c r="I616" s="7">
        <f>'10thR'!I$27</f>
        <v>0</v>
      </c>
      <c r="J616" s="7">
        <f>'10thR'!J$27</f>
        <v>0</v>
      </c>
      <c r="K616" s="7">
        <f>'10thR'!K$27</f>
        <v>0</v>
      </c>
      <c r="L616" s="7">
        <f>'10thR'!L$27</f>
        <v>0</v>
      </c>
      <c r="M616" s="7">
        <f>'10thR'!M$27</f>
        <v>0</v>
      </c>
      <c r="N616" s="7">
        <f>'10thR'!N$27</f>
        <v>0</v>
      </c>
      <c r="O616" s="7">
        <f>'10thR'!O$27</f>
        <v>0</v>
      </c>
      <c r="P616" s="7">
        <f>'10thR'!P$27</f>
        <v>0</v>
      </c>
      <c r="Q616" s="7">
        <f>'10thR'!Q$27</f>
        <v>0</v>
      </c>
      <c r="R616" s="7">
        <f>'10thR'!R$27</f>
        <v>0</v>
      </c>
      <c r="S616" s="7">
        <f>'10thR'!S$27</f>
        <v>0</v>
      </c>
      <c r="T616" s="7">
        <f>'10thR'!T$27</f>
        <v>0</v>
      </c>
    </row>
    <row r="617" spans="2:20" x14ac:dyDescent="0.35">
      <c r="B617" s="41" t="s">
        <v>28</v>
      </c>
      <c r="C617" s="7">
        <f>'11thR'!C$27</f>
        <v>0</v>
      </c>
      <c r="D617" s="7">
        <f>'11thR'!D$27</f>
        <v>0</v>
      </c>
      <c r="E617" s="7">
        <f>'11thR'!E$27</f>
        <v>0</v>
      </c>
      <c r="F617" s="7">
        <f>'11thR'!F$27</f>
        <v>0</v>
      </c>
      <c r="G617" s="7">
        <f>'11thR'!G$27</f>
        <v>0</v>
      </c>
      <c r="H617" s="7">
        <f>'11thR'!H$27</f>
        <v>0</v>
      </c>
      <c r="I617" s="7">
        <f>'11thR'!I$27</f>
        <v>0</v>
      </c>
      <c r="J617" s="7">
        <f>'11thR'!J$27</f>
        <v>0</v>
      </c>
      <c r="K617" s="7">
        <f>'11thR'!K$27</f>
        <v>0</v>
      </c>
      <c r="L617" s="7">
        <f>'11thR'!L$27</f>
        <v>0</v>
      </c>
      <c r="M617" s="7">
        <f>'11thR'!M$27</f>
        <v>0</v>
      </c>
      <c r="N617" s="7">
        <f>'11thR'!N$27</f>
        <v>0</v>
      </c>
      <c r="O617" s="7">
        <f>'11thR'!O$27</f>
        <v>0</v>
      </c>
      <c r="P617" s="7">
        <f>'11thR'!P$27</f>
        <v>0</v>
      </c>
      <c r="Q617" s="7">
        <f>'11thR'!Q$27</f>
        <v>0</v>
      </c>
      <c r="R617" s="7">
        <f>'11thR'!R$27</f>
        <v>0</v>
      </c>
      <c r="S617" s="7">
        <f>'11thR'!S$27</f>
        <v>0</v>
      </c>
      <c r="T617" s="7">
        <f>'11thR'!T$27</f>
        <v>0</v>
      </c>
    </row>
    <row r="618" spans="2:20" x14ac:dyDescent="0.35">
      <c r="B618" s="41" t="s">
        <v>29</v>
      </c>
      <c r="C618" s="7">
        <f>'12thR'!C$27</f>
        <v>0</v>
      </c>
      <c r="D618" s="7">
        <f>'12thR'!D$27</f>
        <v>0</v>
      </c>
      <c r="E618" s="7">
        <f>'12thR'!E$27</f>
        <v>0</v>
      </c>
      <c r="F618" s="7">
        <f>'12thR'!F$27</f>
        <v>0</v>
      </c>
      <c r="G618" s="7">
        <f>'12thR'!G$27</f>
        <v>0</v>
      </c>
      <c r="H618" s="7">
        <f>'12thR'!H$27</f>
        <v>0</v>
      </c>
      <c r="I618" s="7">
        <f>'12thR'!I$27</f>
        <v>0</v>
      </c>
      <c r="J618" s="7">
        <f>'12thR'!J$27</f>
        <v>0</v>
      </c>
      <c r="K618" s="7">
        <f>'12thR'!K$27</f>
        <v>0</v>
      </c>
      <c r="L618" s="7">
        <f>'12thR'!L$27</f>
        <v>0</v>
      </c>
      <c r="M618" s="7">
        <f>'12thR'!M$27</f>
        <v>0</v>
      </c>
      <c r="N618" s="7">
        <f>'12thR'!N$27</f>
        <v>0</v>
      </c>
      <c r="O618" s="7">
        <f>'12thR'!O$27</f>
        <v>0</v>
      </c>
      <c r="P618" s="7">
        <f>'12thR'!P$27</f>
        <v>0</v>
      </c>
      <c r="Q618" s="7">
        <f>'12thR'!Q$27</f>
        <v>0</v>
      </c>
      <c r="R618" s="7">
        <f>'12thR'!R$27</f>
        <v>0</v>
      </c>
      <c r="S618" s="7">
        <f>'12thR'!S$27</f>
        <v>0</v>
      </c>
      <c r="T618" s="7">
        <f>'12thR'!T$27</f>
        <v>0</v>
      </c>
    </row>
    <row r="619" spans="2:20" x14ac:dyDescent="0.35">
      <c r="B619" s="41" t="s">
        <v>30</v>
      </c>
      <c r="C619" s="7">
        <f>'13thR'!C$27</f>
        <v>0</v>
      </c>
      <c r="D619" s="7">
        <f>'13thR'!D$27</f>
        <v>0</v>
      </c>
      <c r="E619" s="7">
        <f>'13thR'!E$27</f>
        <v>0</v>
      </c>
      <c r="F619" s="7">
        <f>'13thR'!F$27</f>
        <v>0</v>
      </c>
      <c r="G619" s="7">
        <f>'13thR'!G$27</f>
        <v>0</v>
      </c>
      <c r="H619" s="7">
        <f>'13thR'!H$27</f>
        <v>0</v>
      </c>
      <c r="I619" s="7">
        <f>'13thR'!I$27</f>
        <v>0</v>
      </c>
      <c r="J619" s="7">
        <f>'13thR'!J$27</f>
        <v>0</v>
      </c>
      <c r="K619" s="7">
        <f>'13thR'!K$27</f>
        <v>0</v>
      </c>
      <c r="L619" s="7">
        <f>'13thR'!L$27</f>
        <v>0</v>
      </c>
      <c r="M619" s="7">
        <f>'13thR'!M$27</f>
        <v>0</v>
      </c>
      <c r="N619" s="7">
        <f>'13thR'!N$27</f>
        <v>0</v>
      </c>
      <c r="O619" s="7">
        <f>'13thR'!O$27</f>
        <v>0</v>
      </c>
      <c r="P619" s="7">
        <f>'13thR'!P$27</f>
        <v>0</v>
      </c>
      <c r="Q619" s="7">
        <f>'13thR'!Q$27</f>
        <v>0</v>
      </c>
      <c r="R619" s="7">
        <f>'13thR'!R$27</f>
        <v>0</v>
      </c>
      <c r="S619" s="7">
        <f>'13thR'!S$27</f>
        <v>0</v>
      </c>
      <c r="T619" s="7">
        <f>'13thR'!T$27</f>
        <v>0</v>
      </c>
    </row>
    <row r="620" spans="2:20" x14ac:dyDescent="0.35">
      <c r="B620" s="41" t="s">
        <v>31</v>
      </c>
      <c r="C620" s="7">
        <f>'14thR'!C$27</f>
        <v>0</v>
      </c>
      <c r="D620" s="7">
        <f>'14thR'!D$27</f>
        <v>0</v>
      </c>
      <c r="E620" s="7">
        <f>'14thR'!E$27</f>
        <v>0</v>
      </c>
      <c r="F620" s="7">
        <f>'14thR'!F$27</f>
        <v>0</v>
      </c>
      <c r="G620" s="7">
        <f>'14thR'!G$27</f>
        <v>0</v>
      </c>
      <c r="H620" s="7">
        <f>'14thR'!H$27</f>
        <v>0</v>
      </c>
      <c r="I620" s="7">
        <f>'14thR'!I$27</f>
        <v>0</v>
      </c>
      <c r="J620" s="7">
        <f>'14thR'!J$27</f>
        <v>0</v>
      </c>
      <c r="K620" s="7">
        <f>'14thR'!K$27</f>
        <v>0</v>
      </c>
      <c r="L620" s="7">
        <f>'14thR'!L$27</f>
        <v>0</v>
      </c>
      <c r="M620" s="7">
        <f>'14thR'!M$27</f>
        <v>0</v>
      </c>
      <c r="N620" s="7">
        <f>'14thR'!N$27</f>
        <v>0</v>
      </c>
      <c r="O620" s="7">
        <f>'14thR'!O$27</f>
        <v>0</v>
      </c>
      <c r="P620" s="7">
        <f>'14thR'!P$27</f>
        <v>0</v>
      </c>
      <c r="Q620" s="7">
        <f>'14thR'!Q$27</f>
        <v>0</v>
      </c>
      <c r="R620" s="7">
        <f>'14thR'!R$27</f>
        <v>0</v>
      </c>
      <c r="S620" s="7">
        <f>'14thR'!S$27</f>
        <v>0</v>
      </c>
      <c r="T620" s="7">
        <f>'14thR'!T$27</f>
        <v>0</v>
      </c>
    </row>
    <row r="621" spans="2:20" x14ac:dyDescent="0.35">
      <c r="B621" s="41" t="s">
        <v>32</v>
      </c>
      <c r="C621" s="7">
        <f>'15thR'!C$27</f>
        <v>0</v>
      </c>
      <c r="D621" s="7">
        <f>'15thR'!D$27</f>
        <v>0</v>
      </c>
      <c r="E621" s="7">
        <f>'15thR'!E$27</f>
        <v>0</v>
      </c>
      <c r="F621" s="7">
        <f>'15thR'!F$27</f>
        <v>0</v>
      </c>
      <c r="G621" s="7">
        <f>'15thR'!G$27</f>
        <v>0</v>
      </c>
      <c r="H621" s="7">
        <f>'15thR'!H$27</f>
        <v>0</v>
      </c>
      <c r="I621" s="7">
        <f>'15thR'!I$27</f>
        <v>0</v>
      </c>
      <c r="J621" s="7">
        <f>'15thR'!J$27</f>
        <v>0</v>
      </c>
      <c r="K621" s="7">
        <f>'15thR'!K$27</f>
        <v>0</v>
      </c>
      <c r="L621" s="7">
        <f>'15thR'!L$27</f>
        <v>0</v>
      </c>
      <c r="M621" s="7">
        <f>'15thR'!M$27</f>
        <v>0</v>
      </c>
      <c r="N621" s="7">
        <f>'15thR'!N$27</f>
        <v>0</v>
      </c>
      <c r="O621" s="7">
        <f>'15thR'!O$27</f>
        <v>0</v>
      </c>
      <c r="P621" s="7">
        <f>'15thR'!P$27</f>
        <v>0</v>
      </c>
      <c r="Q621" s="7">
        <f>'15thR'!Q$27</f>
        <v>0</v>
      </c>
      <c r="R621" s="7">
        <f>'15thR'!R$27</f>
        <v>0</v>
      </c>
      <c r="S621" s="7">
        <f>'15thR'!S$27</f>
        <v>0</v>
      </c>
      <c r="T621" s="7">
        <f>'15thR'!T$27</f>
        <v>0</v>
      </c>
    </row>
    <row r="622" spans="2:20" x14ac:dyDescent="0.35">
      <c r="B622" s="41" t="s">
        <v>33</v>
      </c>
      <c r="C622" s="7">
        <f>'16thR'!C$27</f>
        <v>0</v>
      </c>
      <c r="D622" s="7">
        <f>'16thR'!D$27</f>
        <v>0</v>
      </c>
      <c r="E622" s="7">
        <f>'16thR'!E$27</f>
        <v>0</v>
      </c>
      <c r="F622" s="7">
        <f>'16thR'!F$27</f>
        <v>0</v>
      </c>
      <c r="G622" s="7">
        <f>'16thR'!G$27</f>
        <v>0</v>
      </c>
      <c r="H622" s="7">
        <f>'16thR'!H$27</f>
        <v>0</v>
      </c>
      <c r="I622" s="7">
        <f>'16thR'!I$27</f>
        <v>0</v>
      </c>
      <c r="J622" s="7">
        <f>'16thR'!J$27</f>
        <v>0</v>
      </c>
      <c r="K622" s="7">
        <f>'16thR'!K$27</f>
        <v>0</v>
      </c>
      <c r="L622" s="7">
        <f>'16thR'!L$27</f>
        <v>0</v>
      </c>
      <c r="M622" s="7">
        <f>'16thR'!M$27</f>
        <v>0</v>
      </c>
      <c r="N622" s="7">
        <f>'16thR'!N$27</f>
        <v>0</v>
      </c>
      <c r="O622" s="7">
        <f>'16thR'!O$27</f>
        <v>0</v>
      </c>
      <c r="P622" s="7">
        <f>'16thR'!P$27</f>
        <v>0</v>
      </c>
      <c r="Q622" s="7">
        <f>'16thR'!Q$27</f>
        <v>0</v>
      </c>
      <c r="R622" s="7">
        <f>'16thR'!R$27</f>
        <v>0</v>
      </c>
      <c r="S622" s="7">
        <f>'16thR'!S$27</f>
        <v>0</v>
      </c>
      <c r="T622" s="7">
        <f>'16thR'!T$27</f>
        <v>0</v>
      </c>
    </row>
    <row r="623" spans="2:20" x14ac:dyDescent="0.35">
      <c r="B623" s="41" t="s">
        <v>34</v>
      </c>
      <c r="C623" s="7">
        <f>'17thR'!C$27</f>
        <v>0</v>
      </c>
      <c r="D623" s="7">
        <f>'17thR'!D$27</f>
        <v>0</v>
      </c>
      <c r="E623" s="7">
        <f>'17thR'!E$27</f>
        <v>0</v>
      </c>
      <c r="F623" s="7">
        <f>'17thR'!F$27</f>
        <v>0</v>
      </c>
      <c r="G623" s="7">
        <f>'17thR'!G$27</f>
        <v>0</v>
      </c>
      <c r="H623" s="7">
        <f>'17thR'!H$27</f>
        <v>0</v>
      </c>
      <c r="I623" s="7">
        <f>'17thR'!I$27</f>
        <v>0</v>
      </c>
      <c r="J623" s="7">
        <f>'17thR'!J$27</f>
        <v>0</v>
      </c>
      <c r="K623" s="7">
        <f>'17thR'!K$27</f>
        <v>0</v>
      </c>
      <c r="L623" s="7">
        <f>'17thR'!L$27</f>
        <v>0</v>
      </c>
      <c r="M623" s="7">
        <f>'17thR'!M$27</f>
        <v>0</v>
      </c>
      <c r="N623" s="7">
        <f>'17thR'!N$27</f>
        <v>0</v>
      </c>
      <c r="O623" s="7">
        <f>'17thR'!O$27</f>
        <v>0</v>
      </c>
      <c r="P623" s="7">
        <f>'17thR'!P$27</f>
        <v>0</v>
      </c>
      <c r="Q623" s="7">
        <f>'17thR'!Q$27</f>
        <v>0</v>
      </c>
      <c r="R623" s="7">
        <f>'17thR'!R$27</f>
        <v>0</v>
      </c>
      <c r="S623" s="7">
        <f>'17thR'!S$27</f>
        <v>0</v>
      </c>
      <c r="T623" s="7">
        <f>'17thR'!T$27</f>
        <v>0</v>
      </c>
    </row>
    <row r="624" spans="2:20" x14ac:dyDescent="0.35">
      <c r="B624" s="41" t="s">
        <v>35</v>
      </c>
      <c r="C624" s="7">
        <f>'18thR'!C$27</f>
        <v>0</v>
      </c>
      <c r="D624" s="7">
        <f>'18thR'!D$27</f>
        <v>0</v>
      </c>
      <c r="E624" s="7">
        <f>'18thR'!E$27</f>
        <v>0</v>
      </c>
      <c r="F624" s="7">
        <f>'18thR'!F$27</f>
        <v>0</v>
      </c>
      <c r="G624" s="7">
        <f>'18thR'!G$27</f>
        <v>0</v>
      </c>
      <c r="H624" s="7">
        <f>'18thR'!H$27</f>
        <v>0</v>
      </c>
      <c r="I624" s="7">
        <f>'18thR'!I$27</f>
        <v>0</v>
      </c>
      <c r="J624" s="7">
        <f>'18thR'!J$27</f>
        <v>0</v>
      </c>
      <c r="K624" s="7">
        <f>'18thR'!K$27</f>
        <v>0</v>
      </c>
      <c r="L624" s="7">
        <f>'18thR'!L$27</f>
        <v>0</v>
      </c>
      <c r="M624" s="7">
        <f>'18thR'!M$27</f>
        <v>0</v>
      </c>
      <c r="N624" s="7">
        <f>'18thR'!N$27</f>
        <v>0</v>
      </c>
      <c r="O624" s="7">
        <f>'18thR'!O$27</f>
        <v>0</v>
      </c>
      <c r="P624" s="7">
        <f>'18thR'!P$27</f>
        <v>0</v>
      </c>
      <c r="Q624" s="7">
        <f>'18thR'!Q$27</f>
        <v>0</v>
      </c>
      <c r="R624" s="7">
        <f>'18thR'!R$27</f>
        <v>0</v>
      </c>
      <c r="S624" s="7">
        <f>'18thR'!S$27</f>
        <v>0</v>
      </c>
      <c r="T624" s="7">
        <f>'18thR'!T$27</f>
        <v>0</v>
      </c>
    </row>
    <row r="625" spans="1:20" x14ac:dyDescent="0.35">
      <c r="B625" s="41" t="s">
        <v>36</v>
      </c>
      <c r="C625" s="7">
        <f>'19thR'!C$27</f>
        <v>0</v>
      </c>
      <c r="D625" s="7">
        <f>'19thR'!D$27</f>
        <v>0</v>
      </c>
      <c r="E625" s="7">
        <f>'19thR'!E$27</f>
        <v>0</v>
      </c>
      <c r="F625" s="7">
        <f>'19thR'!F$27</f>
        <v>0</v>
      </c>
      <c r="G625" s="7">
        <f>'19thR'!G$27</f>
        <v>0</v>
      </c>
      <c r="H625" s="7">
        <f>'19thR'!H$27</f>
        <v>0</v>
      </c>
      <c r="I625" s="7">
        <f>'19thR'!I$27</f>
        <v>0</v>
      </c>
      <c r="J625" s="7">
        <f>'19thR'!J$27</f>
        <v>0</v>
      </c>
      <c r="K625" s="7">
        <f>'19thR'!K$27</f>
        <v>0</v>
      </c>
      <c r="L625" s="7">
        <f>'19thR'!L$27</f>
        <v>0</v>
      </c>
      <c r="M625" s="7">
        <f>'19thR'!M$27</f>
        <v>0</v>
      </c>
      <c r="N625" s="7">
        <f>'19thR'!N$27</f>
        <v>0</v>
      </c>
      <c r="O625" s="7">
        <f>'19thR'!O$27</f>
        <v>0</v>
      </c>
      <c r="P625" s="7">
        <f>'19thR'!P$27</f>
        <v>0</v>
      </c>
      <c r="Q625" s="7">
        <f>'19thR'!Q$27</f>
        <v>0</v>
      </c>
      <c r="R625" s="7">
        <f>'19thR'!R$27</f>
        <v>0</v>
      </c>
      <c r="S625" s="7">
        <f>'19thR'!S$27</f>
        <v>0</v>
      </c>
      <c r="T625" s="7">
        <f>'19thR'!T$27</f>
        <v>0</v>
      </c>
    </row>
    <row r="626" spans="1:20" x14ac:dyDescent="0.35">
      <c r="B626" s="41" t="s">
        <v>37</v>
      </c>
      <c r="C626" s="7">
        <f>'20thR'!C$27</f>
        <v>0</v>
      </c>
      <c r="D626" s="7">
        <f>'20thR'!D$27</f>
        <v>0</v>
      </c>
      <c r="E626" s="7">
        <f>'20thR'!E$27</f>
        <v>0</v>
      </c>
      <c r="F626" s="7">
        <f>'20thR'!F$27</f>
        <v>0</v>
      </c>
      <c r="G626" s="7">
        <f>'20thR'!G$27</f>
        <v>0</v>
      </c>
      <c r="H626" s="7">
        <f>'20thR'!H$27</f>
        <v>0</v>
      </c>
      <c r="I626" s="7">
        <f>'20thR'!I$27</f>
        <v>0</v>
      </c>
      <c r="J626" s="7">
        <f>'20thR'!J$27</f>
        <v>0</v>
      </c>
      <c r="K626" s="7">
        <f>'20thR'!K$27</f>
        <v>0</v>
      </c>
      <c r="L626" s="7">
        <f>'20thR'!L$27</f>
        <v>0</v>
      </c>
      <c r="M626" s="7">
        <f>'20thR'!M$27</f>
        <v>0</v>
      </c>
      <c r="N626" s="7">
        <f>'20thR'!N$27</f>
        <v>0</v>
      </c>
      <c r="O626" s="7">
        <f>'20thR'!O$27</f>
        <v>0</v>
      </c>
      <c r="P626" s="7">
        <f>'20thR'!P$27</f>
        <v>0</v>
      </c>
      <c r="Q626" s="7">
        <f>'20thR'!Q$27</f>
        <v>0</v>
      </c>
      <c r="R626" s="7">
        <f>'20thR'!R$27</f>
        <v>0</v>
      </c>
      <c r="S626" s="7">
        <f>'20thR'!S$27</f>
        <v>0</v>
      </c>
      <c r="T626" s="7">
        <f>'20thR'!T$27</f>
        <v>0</v>
      </c>
    </row>
    <row r="627" spans="1:20" x14ac:dyDescent="0.35">
      <c r="B627" s="41" t="s">
        <v>38</v>
      </c>
      <c r="C627" s="7">
        <f>'21thR'!C$27</f>
        <v>0</v>
      </c>
      <c r="D627" s="7">
        <f>'21thR'!D$27</f>
        <v>0</v>
      </c>
      <c r="E627" s="7">
        <f>'21thR'!E$27</f>
        <v>0</v>
      </c>
      <c r="F627" s="7">
        <f>'21thR'!F$27</f>
        <v>0</v>
      </c>
      <c r="G627" s="7">
        <f>'21thR'!G$27</f>
        <v>0</v>
      </c>
      <c r="H627" s="7">
        <f>'21thR'!H$27</f>
        <v>0</v>
      </c>
      <c r="I627" s="7">
        <f>'21thR'!I$27</f>
        <v>0</v>
      </c>
      <c r="J627" s="7">
        <f>'21thR'!J$27</f>
        <v>0</v>
      </c>
      <c r="K627" s="7">
        <f>'21thR'!K$27</f>
        <v>0</v>
      </c>
      <c r="L627" s="7">
        <f>'21thR'!L$27</f>
        <v>0</v>
      </c>
      <c r="M627" s="7">
        <f>'21thR'!M$27</f>
        <v>0</v>
      </c>
      <c r="N627" s="7">
        <f>'21thR'!N$27</f>
        <v>0</v>
      </c>
      <c r="O627" s="7">
        <f>'21thR'!O$27</f>
        <v>0</v>
      </c>
      <c r="P627" s="7">
        <f>'21thR'!P$27</f>
        <v>0</v>
      </c>
      <c r="Q627" s="7">
        <f>'21thR'!Q$27</f>
        <v>0</v>
      </c>
      <c r="R627" s="7">
        <f>'21thR'!R$27</f>
        <v>0</v>
      </c>
      <c r="S627" s="7">
        <f>'21thR'!S$27</f>
        <v>0</v>
      </c>
      <c r="T627" s="7">
        <f>'21thR'!T$27</f>
        <v>0</v>
      </c>
    </row>
    <row r="628" spans="1:20" x14ac:dyDescent="0.35">
      <c r="B628" s="41" t="s">
        <v>39</v>
      </c>
      <c r="C628" s="7">
        <f>'22thR'!C$27</f>
        <v>0</v>
      </c>
      <c r="D628" s="7">
        <f>'22thR'!D$27</f>
        <v>0</v>
      </c>
      <c r="E628" s="7">
        <f>'22thR'!E$27</f>
        <v>0</v>
      </c>
      <c r="F628" s="7">
        <f>'22thR'!F$27</f>
        <v>0</v>
      </c>
      <c r="G628" s="7">
        <f>'22thR'!G$27</f>
        <v>0</v>
      </c>
      <c r="H628" s="7">
        <f>'22thR'!H$27</f>
        <v>0</v>
      </c>
      <c r="I628" s="7">
        <f>'22thR'!I$27</f>
        <v>0</v>
      </c>
      <c r="J628" s="7">
        <f>'22thR'!J$27</f>
        <v>0</v>
      </c>
      <c r="K628" s="7">
        <f>'22thR'!K$27</f>
        <v>0</v>
      </c>
      <c r="L628" s="7">
        <f>'22thR'!L$27</f>
        <v>0</v>
      </c>
      <c r="M628" s="7">
        <f>'22thR'!M$27</f>
        <v>0</v>
      </c>
      <c r="N628" s="7">
        <f>'22thR'!N$27</f>
        <v>0</v>
      </c>
      <c r="O628" s="7">
        <f>'22thR'!O$27</f>
        <v>0</v>
      </c>
      <c r="P628" s="7">
        <f>'22thR'!P$27</f>
        <v>0</v>
      </c>
      <c r="Q628" s="7">
        <f>'22thR'!Q$27</f>
        <v>0</v>
      </c>
      <c r="R628" s="7">
        <f>'22thR'!R$27</f>
        <v>0</v>
      </c>
      <c r="S628" s="7">
        <f>'22thR'!S$27</f>
        <v>0</v>
      </c>
      <c r="T628" s="7">
        <f>'22thR'!T$27</f>
        <v>0</v>
      </c>
    </row>
    <row r="629" spans="1:20" x14ac:dyDescent="0.35">
      <c r="B629" s="41" t="s">
        <v>40</v>
      </c>
      <c r="C629" s="7">
        <f>'23thR'!C$27</f>
        <v>0</v>
      </c>
      <c r="D629" s="7">
        <f>'23thR'!D$27</f>
        <v>0</v>
      </c>
      <c r="E629" s="7">
        <f>'23thR'!E$27</f>
        <v>0</v>
      </c>
      <c r="F629" s="7">
        <f>'23thR'!F$27</f>
        <v>0</v>
      </c>
      <c r="G629" s="7">
        <f>'23thR'!G$27</f>
        <v>0</v>
      </c>
      <c r="H629" s="7">
        <f>'23thR'!H$27</f>
        <v>0</v>
      </c>
      <c r="I629" s="7">
        <f>'23thR'!I$27</f>
        <v>0</v>
      </c>
      <c r="J629" s="7">
        <f>'23thR'!J$27</f>
        <v>0</v>
      </c>
      <c r="K629" s="7">
        <f>'23thR'!K$27</f>
        <v>0</v>
      </c>
      <c r="L629" s="7">
        <f>'23thR'!L$27</f>
        <v>0</v>
      </c>
      <c r="M629" s="7">
        <f>'23thR'!M$27</f>
        <v>0</v>
      </c>
      <c r="N629" s="7">
        <f>'23thR'!N$27</f>
        <v>0</v>
      </c>
      <c r="O629" s="7">
        <f>'23thR'!O$27</f>
        <v>0</v>
      </c>
      <c r="P629" s="7">
        <f>'23thR'!P$27</f>
        <v>0</v>
      </c>
      <c r="Q629" s="7">
        <f>'23thR'!Q$27</f>
        <v>0</v>
      </c>
      <c r="R629" s="7">
        <f>'23thR'!R$27</f>
        <v>0</v>
      </c>
      <c r="S629" s="7">
        <f>'23thR'!S$27</f>
        <v>0</v>
      </c>
      <c r="T629" s="7">
        <f>'23thR'!T$27</f>
        <v>0</v>
      </c>
    </row>
    <row r="630" spans="1:20" ht="15" thickBot="1" x14ac:dyDescent="0.4">
      <c r="B630" s="49" t="s">
        <v>41</v>
      </c>
      <c r="C630" s="47">
        <f>'24thR'!C$27</f>
        <v>0</v>
      </c>
      <c r="D630" s="47">
        <f>'24thR'!D$27</f>
        <v>0</v>
      </c>
      <c r="E630" s="47">
        <f>'24thR'!E$27</f>
        <v>0</v>
      </c>
      <c r="F630" s="47">
        <f>'24thR'!F$27</f>
        <v>0</v>
      </c>
      <c r="G630" s="47">
        <f>'24thR'!G$27</f>
        <v>0</v>
      </c>
      <c r="H630" s="47">
        <f>'24thR'!H$27</f>
        <v>0</v>
      </c>
      <c r="I630" s="47">
        <f>'24thR'!I$27</f>
        <v>0</v>
      </c>
      <c r="J630" s="47">
        <f>'24thR'!J$27</f>
        <v>0</v>
      </c>
      <c r="K630" s="47">
        <f>'24thR'!K$27</f>
        <v>0</v>
      </c>
      <c r="L630" s="47">
        <f>'24thR'!L$27</f>
        <v>0</v>
      </c>
      <c r="M630" s="47">
        <f>'24thR'!M$27</f>
        <v>0</v>
      </c>
      <c r="N630" s="47">
        <f>'24thR'!N$27</f>
        <v>0</v>
      </c>
      <c r="O630" s="47">
        <f>'24thR'!O$27</f>
        <v>0</v>
      </c>
      <c r="P630" s="47">
        <f>'24thR'!P$27</f>
        <v>0</v>
      </c>
      <c r="Q630" s="47">
        <f>'24thR'!Q$27</f>
        <v>0</v>
      </c>
      <c r="R630" s="47">
        <f>'24thR'!R$27</f>
        <v>0</v>
      </c>
      <c r="S630" s="47">
        <f>'24thR'!S$27</f>
        <v>0</v>
      </c>
      <c r="T630" s="47">
        <f>'24thR'!T$27</f>
        <v>0</v>
      </c>
    </row>
    <row r="631" spans="1:20" ht="15.5" x14ac:dyDescent="0.35">
      <c r="B631" s="38" t="s">
        <v>17</v>
      </c>
      <c r="C631" s="45">
        <f>score!H$27</f>
        <v>5</v>
      </c>
      <c r="D631" s="45">
        <f>score!I$27</f>
        <v>3</v>
      </c>
      <c r="E631" s="45">
        <f>score!J$27</f>
        <v>4</v>
      </c>
      <c r="F631" s="45">
        <f>score!K$27</f>
        <v>5</v>
      </c>
      <c r="G631" s="45">
        <f>score!L$27</f>
        <v>4</v>
      </c>
      <c r="H631" s="45">
        <f>score!M$27</f>
        <v>4</v>
      </c>
      <c r="I631" s="45">
        <f>score!N$27</f>
        <v>3</v>
      </c>
      <c r="J631" s="45">
        <f>score!O$27</f>
        <v>4</v>
      </c>
      <c r="K631" s="45">
        <f>score!P$27</f>
        <v>3</v>
      </c>
      <c r="L631" s="45">
        <f>score!Q$27</f>
        <v>5</v>
      </c>
      <c r="M631" s="45">
        <f>score!R$27</f>
        <v>3</v>
      </c>
      <c r="N631" s="45">
        <f>score!S$27</f>
        <v>3</v>
      </c>
      <c r="O631" s="45">
        <f>score!T$27</f>
        <v>5</v>
      </c>
      <c r="P631" s="45">
        <f>score!U$27</f>
        <v>5</v>
      </c>
      <c r="Q631" s="45">
        <f>score!V$27</f>
        <v>4</v>
      </c>
      <c r="R631" s="45">
        <f>score!W$27</f>
        <v>4</v>
      </c>
      <c r="S631" s="45">
        <f>score!X$27</f>
        <v>4</v>
      </c>
      <c r="T631" s="45">
        <f>score!Y$27</f>
        <v>3</v>
      </c>
    </row>
    <row r="632" spans="1:20" ht="15.5" x14ac:dyDescent="0.35">
      <c r="B632" s="39" t="s">
        <v>6</v>
      </c>
      <c r="C632" s="42">
        <v>4</v>
      </c>
      <c r="D632" s="42">
        <v>3</v>
      </c>
      <c r="E632" s="42">
        <v>3</v>
      </c>
      <c r="F632" s="42">
        <v>4</v>
      </c>
      <c r="G632" s="42">
        <v>4</v>
      </c>
      <c r="H632" s="42">
        <v>4</v>
      </c>
      <c r="I632" s="42">
        <v>3</v>
      </c>
      <c r="J632" s="42">
        <v>8</v>
      </c>
      <c r="K632" s="42">
        <v>3</v>
      </c>
      <c r="L632" s="42">
        <v>4</v>
      </c>
      <c r="M632" s="42">
        <v>3</v>
      </c>
      <c r="N632" s="42">
        <v>3</v>
      </c>
      <c r="O632" s="42">
        <v>4</v>
      </c>
      <c r="P632" s="42">
        <v>4</v>
      </c>
      <c r="Q632" s="42">
        <v>4</v>
      </c>
      <c r="R632" s="42">
        <v>3</v>
      </c>
      <c r="S632" s="42">
        <v>4</v>
      </c>
      <c r="T632" s="42">
        <v>3</v>
      </c>
    </row>
    <row r="633" spans="1:20" ht="15.5" x14ac:dyDescent="0.35">
      <c r="B633" s="4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5" x14ac:dyDescent="0.35">
      <c r="C634" s="139" t="s">
        <v>5</v>
      </c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</row>
    <row r="635" spans="1:20" x14ac:dyDescent="0.35">
      <c r="A635" s="137">
        <v>22</v>
      </c>
      <c r="B635" s="138" t="str">
        <f>score!F28</f>
        <v>SAŠA BOHINC</v>
      </c>
      <c r="C635" s="109">
        <v>1</v>
      </c>
      <c r="D635" s="109">
        <v>2</v>
      </c>
      <c r="E635" s="109">
        <v>3</v>
      </c>
      <c r="F635" s="109">
        <v>4</v>
      </c>
      <c r="G635" s="109">
        <v>5</v>
      </c>
      <c r="H635" s="109">
        <v>6</v>
      </c>
      <c r="I635" s="109">
        <v>7</v>
      </c>
      <c r="J635" s="109">
        <v>8</v>
      </c>
      <c r="K635" s="109">
        <v>9</v>
      </c>
      <c r="L635" s="109">
        <v>10</v>
      </c>
      <c r="M635" s="109">
        <v>11</v>
      </c>
      <c r="N635" s="109">
        <v>12</v>
      </c>
      <c r="O635" s="109">
        <v>13</v>
      </c>
      <c r="P635" s="109">
        <v>14</v>
      </c>
      <c r="Q635" s="109">
        <v>15</v>
      </c>
      <c r="R635" s="109">
        <v>16</v>
      </c>
      <c r="S635" s="109">
        <v>17</v>
      </c>
      <c r="T635" s="109">
        <v>18</v>
      </c>
    </row>
    <row r="636" spans="1:20" x14ac:dyDescent="0.35">
      <c r="A636" s="137"/>
      <c r="B636" s="138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</row>
    <row r="637" spans="1:20" x14ac:dyDescent="0.35">
      <c r="B637" s="41" t="s">
        <v>7</v>
      </c>
      <c r="C637" s="7">
        <f>'1stR'!C$28</f>
        <v>0</v>
      </c>
      <c r="D637" s="7">
        <f>'1stR'!D$28</f>
        <v>0</v>
      </c>
      <c r="E637" s="7">
        <f>'1stR'!E$28</f>
        <v>0</v>
      </c>
      <c r="F637" s="7">
        <f>'1stR'!F$28</f>
        <v>0</v>
      </c>
      <c r="G637" s="7">
        <f>'1stR'!G$28</f>
        <v>0</v>
      </c>
      <c r="H637" s="7">
        <f>'1stR'!H$28</f>
        <v>0</v>
      </c>
      <c r="I637" s="7">
        <f>'1stR'!I$28</f>
        <v>0</v>
      </c>
      <c r="J637" s="7">
        <f>'1stR'!J$28</f>
        <v>0</v>
      </c>
      <c r="K637" s="7">
        <f>'1stR'!K$28</f>
        <v>0</v>
      </c>
      <c r="L637" s="7">
        <f>'1stR'!L$28</f>
        <v>0</v>
      </c>
      <c r="M637" s="7">
        <f>'1stR'!M$28</f>
        <v>0</v>
      </c>
      <c r="N637" s="7">
        <f>'1stR'!N$28</f>
        <v>0</v>
      </c>
      <c r="O637" s="7">
        <f>'1stR'!O$28</f>
        <v>0</v>
      </c>
      <c r="P637" s="7">
        <f>'1stR'!P$28</f>
        <v>0</v>
      </c>
      <c r="Q637" s="7">
        <f>'1stR'!Q$28</f>
        <v>0</v>
      </c>
      <c r="R637" s="7">
        <f>'1stR'!R$28</f>
        <v>0</v>
      </c>
      <c r="S637" s="7">
        <f>'1stR'!S$28</f>
        <v>0</v>
      </c>
      <c r="T637" s="7">
        <f>'1stR'!T$28</f>
        <v>0</v>
      </c>
    </row>
    <row r="638" spans="1:20" x14ac:dyDescent="0.35">
      <c r="B638" s="41" t="s">
        <v>8</v>
      </c>
      <c r="C638" s="7">
        <f>'2ndR'!C$28</f>
        <v>0</v>
      </c>
      <c r="D638" s="7">
        <f>'2ndR'!D$28</f>
        <v>0</v>
      </c>
      <c r="E638" s="7">
        <f>'2ndR'!E$28</f>
        <v>0</v>
      </c>
      <c r="F638" s="7">
        <f>'2ndR'!F$28</f>
        <v>0</v>
      </c>
      <c r="G638" s="7">
        <f>'2ndR'!G$28</f>
        <v>0</v>
      </c>
      <c r="H638" s="7">
        <f>'2ndR'!H$28</f>
        <v>0</v>
      </c>
      <c r="I638" s="7">
        <f>'2ndR'!I$28</f>
        <v>0</v>
      </c>
      <c r="J638" s="7">
        <f>'2ndR'!J$28</f>
        <v>0</v>
      </c>
      <c r="K638" s="7">
        <f>'2ndR'!K$28</f>
        <v>0</v>
      </c>
      <c r="L638" s="7">
        <f>'2ndR'!L$28</f>
        <v>0</v>
      </c>
      <c r="M638" s="7">
        <f>'2ndR'!M$28</f>
        <v>0</v>
      </c>
      <c r="N638" s="7">
        <f>'2ndR'!N$28</f>
        <v>0</v>
      </c>
      <c r="O638" s="7">
        <f>'2ndR'!O$28</f>
        <v>0</v>
      </c>
      <c r="P638" s="7">
        <f>'2ndR'!P$28</f>
        <v>0</v>
      </c>
      <c r="Q638" s="7">
        <f>'2ndR'!Q$28</f>
        <v>0</v>
      </c>
      <c r="R638" s="7">
        <f>'2ndR'!R$28</f>
        <v>0</v>
      </c>
      <c r="S638" s="7">
        <f>'2ndR'!S$28</f>
        <v>0</v>
      </c>
      <c r="T638" s="7">
        <f>'2ndR'!T$28</f>
        <v>0</v>
      </c>
    </row>
    <row r="639" spans="1:20" x14ac:dyDescent="0.35">
      <c r="B639" s="41" t="s">
        <v>9</v>
      </c>
      <c r="C639" s="7">
        <f>'3rdR'!C$28</f>
        <v>0</v>
      </c>
      <c r="D639" s="7">
        <f>'3rdR'!D$28</f>
        <v>0</v>
      </c>
      <c r="E639" s="7">
        <f>'3rdR'!E$28</f>
        <v>0</v>
      </c>
      <c r="F639" s="7">
        <f>'3rdR'!F$28</f>
        <v>0</v>
      </c>
      <c r="G639" s="7">
        <f>'3rdR'!G$28</f>
        <v>0</v>
      </c>
      <c r="H639" s="7">
        <f>'3rdR'!H$28</f>
        <v>0</v>
      </c>
      <c r="I639" s="7">
        <f>'3rdR'!I$28</f>
        <v>0</v>
      </c>
      <c r="J639" s="7">
        <f>'3rdR'!J$28</f>
        <v>0</v>
      </c>
      <c r="K639" s="7">
        <f>'3rdR'!K$28</f>
        <v>0</v>
      </c>
      <c r="L639" s="7">
        <f>'3rdR'!L$28</f>
        <v>0</v>
      </c>
      <c r="M639" s="7">
        <f>'3rdR'!M$28</f>
        <v>0</v>
      </c>
      <c r="N639" s="7">
        <f>'3rdR'!N$28</f>
        <v>0</v>
      </c>
      <c r="O639" s="7">
        <f>'3rdR'!O$28</f>
        <v>0</v>
      </c>
      <c r="P639" s="7">
        <f>'3rdR'!P$28</f>
        <v>0</v>
      </c>
      <c r="Q639" s="7">
        <f>'3rdR'!Q$28</f>
        <v>0</v>
      </c>
      <c r="R639" s="7">
        <f>'3rdR'!R$28</f>
        <v>0</v>
      </c>
      <c r="S639" s="7">
        <f>'3rdR'!S$28</f>
        <v>0</v>
      </c>
      <c r="T639" s="7">
        <f>'3rdR'!T$28</f>
        <v>0</v>
      </c>
    </row>
    <row r="640" spans="1:20" x14ac:dyDescent="0.35">
      <c r="B640" s="41" t="s">
        <v>10</v>
      </c>
      <c r="C640" s="7">
        <f>'4thR'!C$28</f>
        <v>8</v>
      </c>
      <c r="D640" s="7">
        <f>'4thR'!D$28</f>
        <v>5</v>
      </c>
      <c r="E640" s="7">
        <f>'4thR'!E$28</f>
        <v>7</v>
      </c>
      <c r="F640" s="7">
        <f>'4thR'!F$28</f>
        <v>8</v>
      </c>
      <c r="G640" s="7">
        <f>'4thR'!G$28</f>
        <v>9</v>
      </c>
      <c r="H640" s="7">
        <f>'4thR'!H$28</f>
        <v>7</v>
      </c>
      <c r="I640" s="7">
        <f>'4thR'!I$28</f>
        <v>7</v>
      </c>
      <c r="J640" s="7">
        <f>'4thR'!J$28</f>
        <v>8</v>
      </c>
      <c r="K640" s="7">
        <f>'4thR'!K$28</f>
        <v>5</v>
      </c>
      <c r="L640" s="7">
        <f>'4thR'!L$28</f>
        <v>9</v>
      </c>
      <c r="M640" s="7">
        <f>'4thR'!M$28</f>
        <v>6</v>
      </c>
      <c r="N640" s="7">
        <f>'4thR'!N$28</f>
        <v>6</v>
      </c>
      <c r="O640" s="7">
        <f>'4thR'!O$28</f>
        <v>9</v>
      </c>
      <c r="P640" s="7">
        <f>'4thR'!P$28</f>
        <v>8</v>
      </c>
      <c r="Q640" s="7">
        <f>'4thR'!Q$28</f>
        <v>9</v>
      </c>
      <c r="R640" s="7">
        <f>'4thR'!R$28</f>
        <v>7</v>
      </c>
      <c r="S640" s="7">
        <f>'4thR'!S$28</f>
        <v>8</v>
      </c>
      <c r="T640" s="7">
        <f>'4thR'!T$28</f>
        <v>3</v>
      </c>
    </row>
    <row r="641" spans="2:20" x14ac:dyDescent="0.35">
      <c r="B641" s="41" t="s">
        <v>11</v>
      </c>
      <c r="C641" s="7">
        <f>'5thR'!C$28</f>
        <v>9</v>
      </c>
      <c r="D641" s="7">
        <f>'5thR'!D$28</f>
        <v>5</v>
      </c>
      <c r="E641" s="7">
        <f>'5thR'!E$28</f>
        <v>5</v>
      </c>
      <c r="F641" s="7">
        <f>'5thR'!F$28</f>
        <v>9</v>
      </c>
      <c r="G641" s="7">
        <f>'5thR'!G$28</f>
        <v>9</v>
      </c>
      <c r="H641" s="7">
        <f>'5thR'!H$28</f>
        <v>8</v>
      </c>
      <c r="I641" s="7">
        <f>'5thR'!I$28</f>
        <v>3</v>
      </c>
      <c r="J641" s="7">
        <f>'5thR'!J$28</f>
        <v>9</v>
      </c>
      <c r="K641" s="7">
        <f>'5thR'!K$28</f>
        <v>5</v>
      </c>
      <c r="L641" s="7">
        <f>'5thR'!L$28</f>
        <v>6</v>
      </c>
      <c r="M641" s="7">
        <f>'5thR'!M$28</f>
        <v>4</v>
      </c>
      <c r="N641" s="7">
        <f>'5thR'!N$28</f>
        <v>5</v>
      </c>
      <c r="O641" s="7">
        <f>'5thR'!O$28</f>
        <v>9</v>
      </c>
      <c r="P641" s="7">
        <f>'5thR'!P$28</f>
        <v>9</v>
      </c>
      <c r="Q641" s="7">
        <f>'5thR'!Q$28</f>
        <v>6</v>
      </c>
      <c r="R641" s="7">
        <f>'5thR'!R$28</f>
        <v>4</v>
      </c>
      <c r="S641" s="7">
        <f>'5thR'!S$28</f>
        <v>9</v>
      </c>
      <c r="T641" s="7">
        <f>'5thR'!T$28</f>
        <v>6</v>
      </c>
    </row>
    <row r="642" spans="2:20" x14ac:dyDescent="0.35">
      <c r="B642" s="41" t="s">
        <v>12</v>
      </c>
      <c r="C642" s="7">
        <f>'6thR'!C$28</f>
        <v>6</v>
      </c>
      <c r="D642" s="7">
        <f>'6thR'!D$28</f>
        <v>5</v>
      </c>
      <c r="E642" s="7">
        <f>'6thR'!E$28</f>
        <v>4</v>
      </c>
      <c r="F642" s="7">
        <f>'6thR'!F$28</f>
        <v>7</v>
      </c>
      <c r="G642" s="7">
        <f>'6thR'!G$28</f>
        <v>9</v>
      </c>
      <c r="H642" s="7">
        <f>'6thR'!H$28</f>
        <v>9</v>
      </c>
      <c r="I642" s="7">
        <f>'6thR'!I$28</f>
        <v>5</v>
      </c>
      <c r="J642" s="7">
        <f>'6thR'!J$28</f>
        <v>9</v>
      </c>
      <c r="K642" s="7">
        <f>'6thR'!K$28</f>
        <v>4</v>
      </c>
      <c r="L642" s="7">
        <f>'6thR'!L$28</f>
        <v>8</v>
      </c>
      <c r="M642" s="7">
        <f>'6thR'!M$28</f>
        <v>5</v>
      </c>
      <c r="N642" s="7">
        <f>'6thR'!N$28</f>
        <v>5</v>
      </c>
      <c r="O642" s="7">
        <f>'6thR'!O$28</f>
        <v>9</v>
      </c>
      <c r="P642" s="7">
        <f>'6thR'!P$28</f>
        <v>8</v>
      </c>
      <c r="Q642" s="7">
        <f>'6thR'!Q$28</f>
        <v>9</v>
      </c>
      <c r="R642" s="7">
        <f>'6thR'!R$28</f>
        <v>5</v>
      </c>
      <c r="S642" s="7">
        <f>'6thR'!S$28</f>
        <v>9</v>
      </c>
      <c r="T642" s="7">
        <f>'6thR'!T$28</f>
        <v>4</v>
      </c>
    </row>
    <row r="643" spans="2:20" x14ac:dyDescent="0.35">
      <c r="B643" s="41" t="s">
        <v>13</v>
      </c>
      <c r="C643" s="7">
        <f>'7thR'!C$28</f>
        <v>0</v>
      </c>
      <c r="D643" s="7">
        <f>'7thR'!D$28</f>
        <v>0</v>
      </c>
      <c r="E643" s="7">
        <f>'7thR'!E$28</f>
        <v>0</v>
      </c>
      <c r="F643" s="7">
        <f>'7thR'!F$28</f>
        <v>0</v>
      </c>
      <c r="G643" s="7">
        <f>'7thR'!G$28</f>
        <v>0</v>
      </c>
      <c r="H643" s="7">
        <f>'7thR'!H$28</f>
        <v>0</v>
      </c>
      <c r="I643" s="7">
        <f>'7thR'!I$28</f>
        <v>0</v>
      </c>
      <c r="J643" s="7">
        <f>'7thR'!J$28</f>
        <v>0</v>
      </c>
      <c r="K643" s="7">
        <f>'7thR'!K$28</f>
        <v>0</v>
      </c>
      <c r="L643" s="7">
        <f>'7thR'!L$28</f>
        <v>0</v>
      </c>
      <c r="M643" s="7">
        <f>'7thR'!M$28</f>
        <v>0</v>
      </c>
      <c r="N643" s="7">
        <f>'7thR'!N$28</f>
        <v>0</v>
      </c>
      <c r="O643" s="7">
        <f>'7thR'!O$28</f>
        <v>0</v>
      </c>
      <c r="P643" s="7">
        <f>'7thR'!P$28</f>
        <v>0</v>
      </c>
      <c r="Q643" s="7">
        <f>'7thR'!Q$28</f>
        <v>0</v>
      </c>
      <c r="R643" s="7">
        <f>'7thR'!R$28</f>
        <v>0</v>
      </c>
      <c r="S643" s="7">
        <f>'7thR'!S$28</f>
        <v>0</v>
      </c>
      <c r="T643" s="7">
        <f>'7thR'!T$28</f>
        <v>0</v>
      </c>
    </row>
    <row r="644" spans="2:20" x14ac:dyDescent="0.35">
      <c r="B644" s="41" t="s">
        <v>14</v>
      </c>
      <c r="C644" s="7">
        <f>'8thR'!C$28</f>
        <v>0</v>
      </c>
      <c r="D644" s="7">
        <f>'8thR'!D$28</f>
        <v>0</v>
      </c>
      <c r="E644" s="7">
        <f>'8thR'!E$28</f>
        <v>0</v>
      </c>
      <c r="F644" s="7">
        <f>'8thR'!F$28</f>
        <v>0</v>
      </c>
      <c r="G644" s="7">
        <f>'8thR'!G$28</f>
        <v>0</v>
      </c>
      <c r="H644" s="7">
        <f>'8thR'!H$28</f>
        <v>0</v>
      </c>
      <c r="I644" s="7">
        <f>'8thR'!I$28</f>
        <v>0</v>
      </c>
      <c r="J644" s="7">
        <f>'8thR'!J$28</f>
        <v>0</v>
      </c>
      <c r="K644" s="7">
        <f>'8thR'!K$28</f>
        <v>0</v>
      </c>
      <c r="L644" s="7">
        <f>'8thR'!L$28</f>
        <v>0</v>
      </c>
      <c r="M644" s="7">
        <f>'8thR'!M$28</f>
        <v>0</v>
      </c>
      <c r="N644" s="7">
        <f>'8thR'!N$28</f>
        <v>0</v>
      </c>
      <c r="O644" s="7">
        <f>'8thR'!O$28</f>
        <v>0</v>
      </c>
      <c r="P644" s="7">
        <f>'8thR'!P$28</f>
        <v>0</v>
      </c>
      <c r="Q644" s="7">
        <f>'8thR'!Q$28</f>
        <v>0</v>
      </c>
      <c r="R644" s="7">
        <f>'8thR'!R$28</f>
        <v>0</v>
      </c>
      <c r="S644" s="7">
        <f>'8thR'!S$28</f>
        <v>0</v>
      </c>
      <c r="T644" s="7">
        <f>'8thR'!T$28</f>
        <v>0</v>
      </c>
    </row>
    <row r="645" spans="2:20" x14ac:dyDescent="0.35">
      <c r="B645" s="41" t="s">
        <v>26</v>
      </c>
      <c r="C645" s="7">
        <f>'9thR'!C$28</f>
        <v>0</v>
      </c>
      <c r="D645" s="7">
        <f>'9thR'!D$28</f>
        <v>0</v>
      </c>
      <c r="E645" s="7">
        <f>'9thR'!E$28</f>
        <v>0</v>
      </c>
      <c r="F645" s="7">
        <f>'9thR'!F$28</f>
        <v>0</v>
      </c>
      <c r="G645" s="7">
        <f>'9thR'!G$28</f>
        <v>0</v>
      </c>
      <c r="H645" s="7">
        <f>'9thR'!H$28</f>
        <v>0</v>
      </c>
      <c r="I645" s="7">
        <f>'9thR'!I$28</f>
        <v>0</v>
      </c>
      <c r="J645" s="7">
        <f>'9thR'!J$28</f>
        <v>0</v>
      </c>
      <c r="K645" s="7">
        <f>'9thR'!K$28</f>
        <v>0</v>
      </c>
      <c r="L645" s="7">
        <f>'9thR'!L$28</f>
        <v>0</v>
      </c>
      <c r="M645" s="7">
        <f>'9thR'!M$28</f>
        <v>0</v>
      </c>
      <c r="N645" s="7">
        <f>'9thR'!N$28</f>
        <v>0</v>
      </c>
      <c r="O645" s="7">
        <f>'9thR'!O$28</f>
        <v>0</v>
      </c>
      <c r="P645" s="7">
        <f>'9thR'!P$28</f>
        <v>0</v>
      </c>
      <c r="Q645" s="7">
        <f>'9thR'!Q$28</f>
        <v>0</v>
      </c>
      <c r="R645" s="7">
        <f>'9thR'!R$28</f>
        <v>0</v>
      </c>
      <c r="S645" s="7">
        <f>'9thR'!S$28</f>
        <v>0</v>
      </c>
      <c r="T645" s="7">
        <f>'9thR'!T$28</f>
        <v>0</v>
      </c>
    </row>
    <row r="646" spans="2:20" x14ac:dyDescent="0.35">
      <c r="B646" s="41" t="s">
        <v>27</v>
      </c>
      <c r="C646" s="7">
        <f>'10thR'!C$28</f>
        <v>0</v>
      </c>
      <c r="D646" s="7">
        <f>'10thR'!D$28</f>
        <v>0</v>
      </c>
      <c r="E646" s="7">
        <f>'10thR'!E$28</f>
        <v>0</v>
      </c>
      <c r="F646" s="7">
        <f>'10thR'!F$28</f>
        <v>0</v>
      </c>
      <c r="G646" s="7">
        <f>'10thR'!G$28</f>
        <v>0</v>
      </c>
      <c r="H646" s="7">
        <f>'10thR'!H$28</f>
        <v>0</v>
      </c>
      <c r="I646" s="7">
        <f>'10thR'!I$28</f>
        <v>0</v>
      </c>
      <c r="J646" s="7">
        <f>'10thR'!J$28</f>
        <v>0</v>
      </c>
      <c r="K646" s="7">
        <f>'10thR'!K$28</f>
        <v>0</v>
      </c>
      <c r="L646" s="7">
        <f>'10thR'!L$28</f>
        <v>0</v>
      </c>
      <c r="M646" s="7">
        <f>'10thR'!M$28</f>
        <v>0</v>
      </c>
      <c r="N646" s="7">
        <f>'10thR'!N$28</f>
        <v>0</v>
      </c>
      <c r="O646" s="7">
        <f>'10thR'!O$28</f>
        <v>0</v>
      </c>
      <c r="P646" s="7">
        <f>'10thR'!P$28</f>
        <v>0</v>
      </c>
      <c r="Q646" s="7">
        <f>'10thR'!Q$28</f>
        <v>0</v>
      </c>
      <c r="R646" s="7">
        <f>'10thR'!R$28</f>
        <v>0</v>
      </c>
      <c r="S646" s="7">
        <f>'10thR'!S$28</f>
        <v>0</v>
      </c>
      <c r="T646" s="7">
        <f>'10thR'!T$28</f>
        <v>0</v>
      </c>
    </row>
    <row r="647" spans="2:20" x14ac:dyDescent="0.35">
      <c r="B647" s="41" t="s">
        <v>28</v>
      </c>
      <c r="C647" s="7">
        <f>'11thR'!C$28</f>
        <v>0</v>
      </c>
      <c r="D647" s="7">
        <f>'11thR'!D$28</f>
        <v>0</v>
      </c>
      <c r="E647" s="7">
        <f>'11thR'!E$28</f>
        <v>0</v>
      </c>
      <c r="F647" s="7">
        <f>'11thR'!F$28</f>
        <v>0</v>
      </c>
      <c r="G647" s="7">
        <f>'11thR'!G$28</f>
        <v>0</v>
      </c>
      <c r="H647" s="7">
        <f>'11thR'!H$28</f>
        <v>0</v>
      </c>
      <c r="I647" s="7">
        <f>'11thR'!I$28</f>
        <v>0</v>
      </c>
      <c r="J647" s="7">
        <f>'11thR'!J$28</f>
        <v>0</v>
      </c>
      <c r="K647" s="7">
        <f>'11thR'!K$28</f>
        <v>0</v>
      </c>
      <c r="L647" s="7">
        <f>'11thR'!L$28</f>
        <v>0</v>
      </c>
      <c r="M647" s="7">
        <f>'11thR'!M$28</f>
        <v>0</v>
      </c>
      <c r="N647" s="7">
        <f>'11thR'!N$28</f>
        <v>0</v>
      </c>
      <c r="O647" s="7">
        <f>'11thR'!O$28</f>
        <v>0</v>
      </c>
      <c r="P647" s="7">
        <f>'11thR'!P$28</f>
        <v>0</v>
      </c>
      <c r="Q647" s="7">
        <f>'11thR'!Q$28</f>
        <v>0</v>
      </c>
      <c r="R647" s="7">
        <f>'11thR'!R$28</f>
        <v>0</v>
      </c>
      <c r="S647" s="7">
        <f>'11thR'!S$28</f>
        <v>0</v>
      </c>
      <c r="T647" s="7">
        <f>'11thR'!T$28</f>
        <v>0</v>
      </c>
    </row>
    <row r="648" spans="2:20" x14ac:dyDescent="0.35">
      <c r="B648" s="41" t="s">
        <v>29</v>
      </c>
      <c r="C648" s="7">
        <f>'12thR'!C$28</f>
        <v>7</v>
      </c>
      <c r="D648" s="7">
        <f>'12thR'!D$28</f>
        <v>8</v>
      </c>
      <c r="E648" s="7">
        <f>'12thR'!E$28</f>
        <v>5</v>
      </c>
      <c r="F648" s="7">
        <f>'12thR'!F$28</f>
        <v>5</v>
      </c>
      <c r="G648" s="7">
        <f>'12thR'!G$28</f>
        <v>9</v>
      </c>
      <c r="H648" s="7">
        <f>'12thR'!H$28</f>
        <v>9</v>
      </c>
      <c r="I648" s="7">
        <f>'12thR'!I$28</f>
        <v>9</v>
      </c>
      <c r="J648" s="7">
        <f>'12thR'!J$28</f>
        <v>9</v>
      </c>
      <c r="K648" s="7">
        <f>'12thR'!K$28</f>
        <v>4</v>
      </c>
      <c r="L648" s="7">
        <f>'12thR'!L$28</f>
        <v>8</v>
      </c>
      <c r="M648" s="7">
        <f>'12thR'!M$28</f>
        <v>6</v>
      </c>
      <c r="N648" s="7">
        <f>'12thR'!N$28</f>
        <v>3</v>
      </c>
      <c r="O648" s="7">
        <f>'12thR'!O$28</f>
        <v>8</v>
      </c>
      <c r="P648" s="7">
        <f>'12thR'!P$28</f>
        <v>6</v>
      </c>
      <c r="Q648" s="7">
        <f>'12thR'!Q$28</f>
        <v>7</v>
      </c>
      <c r="R648" s="7">
        <f>'12thR'!R$28</f>
        <v>8</v>
      </c>
      <c r="S648" s="7">
        <f>'12thR'!S$28</f>
        <v>9</v>
      </c>
      <c r="T648" s="7">
        <f>'12thR'!T$28</f>
        <v>4</v>
      </c>
    </row>
    <row r="649" spans="2:20" x14ac:dyDescent="0.35">
      <c r="B649" s="41" t="s">
        <v>30</v>
      </c>
      <c r="C649" s="7">
        <f>'13thR'!C$28</f>
        <v>0</v>
      </c>
      <c r="D649" s="7">
        <f>'13thR'!D$28</f>
        <v>0</v>
      </c>
      <c r="E649" s="7">
        <f>'13thR'!E$28</f>
        <v>0</v>
      </c>
      <c r="F649" s="7">
        <f>'13thR'!F$28</f>
        <v>0</v>
      </c>
      <c r="G649" s="7">
        <f>'13thR'!G$28</f>
        <v>0</v>
      </c>
      <c r="H649" s="7">
        <f>'13thR'!H$28</f>
        <v>0</v>
      </c>
      <c r="I649" s="7">
        <f>'13thR'!I$28</f>
        <v>0</v>
      </c>
      <c r="J649" s="7">
        <f>'13thR'!J$28</f>
        <v>0</v>
      </c>
      <c r="K649" s="7">
        <f>'13thR'!K$28</f>
        <v>0</v>
      </c>
      <c r="L649" s="7">
        <f>'13thR'!L$28</f>
        <v>0</v>
      </c>
      <c r="M649" s="7">
        <f>'13thR'!M$28</f>
        <v>0</v>
      </c>
      <c r="N649" s="7">
        <f>'13thR'!N$28</f>
        <v>0</v>
      </c>
      <c r="O649" s="7">
        <f>'13thR'!O$28</f>
        <v>0</v>
      </c>
      <c r="P649" s="7">
        <f>'13thR'!P$28</f>
        <v>0</v>
      </c>
      <c r="Q649" s="7">
        <f>'13thR'!Q$28</f>
        <v>0</v>
      </c>
      <c r="R649" s="7">
        <f>'13thR'!R$28</f>
        <v>0</v>
      </c>
      <c r="S649" s="7">
        <f>'13thR'!S$28</f>
        <v>0</v>
      </c>
      <c r="T649" s="7">
        <f>'13thR'!T$28</f>
        <v>0</v>
      </c>
    </row>
    <row r="650" spans="2:20" x14ac:dyDescent="0.35">
      <c r="B650" s="41" t="s">
        <v>31</v>
      </c>
      <c r="C650" s="7">
        <f>'14thR'!C$28</f>
        <v>0</v>
      </c>
      <c r="D650" s="7">
        <f>'14thR'!D$28</f>
        <v>0</v>
      </c>
      <c r="E650" s="7">
        <f>'14thR'!E$28</f>
        <v>0</v>
      </c>
      <c r="F650" s="7">
        <f>'14thR'!F$28</f>
        <v>0</v>
      </c>
      <c r="G650" s="7">
        <f>'14thR'!G$28</f>
        <v>0</v>
      </c>
      <c r="H650" s="7">
        <f>'14thR'!H$28</f>
        <v>0</v>
      </c>
      <c r="I650" s="7">
        <f>'14thR'!I$28</f>
        <v>0</v>
      </c>
      <c r="J650" s="7">
        <f>'14thR'!J$28</f>
        <v>0</v>
      </c>
      <c r="K650" s="7">
        <f>'14thR'!K$28</f>
        <v>0</v>
      </c>
      <c r="L650" s="7">
        <f>'14thR'!L$28</f>
        <v>0</v>
      </c>
      <c r="M650" s="7">
        <f>'14thR'!M$28</f>
        <v>0</v>
      </c>
      <c r="N650" s="7">
        <f>'14thR'!N$28</f>
        <v>0</v>
      </c>
      <c r="O650" s="7">
        <f>'14thR'!O$28</f>
        <v>0</v>
      </c>
      <c r="P650" s="7">
        <f>'14thR'!P$28</f>
        <v>0</v>
      </c>
      <c r="Q650" s="7">
        <f>'14thR'!Q$28</f>
        <v>0</v>
      </c>
      <c r="R650" s="7">
        <f>'14thR'!R$28</f>
        <v>0</v>
      </c>
      <c r="S650" s="7">
        <f>'14thR'!S$28</f>
        <v>0</v>
      </c>
      <c r="T650" s="7">
        <f>'14thR'!T$28</f>
        <v>0</v>
      </c>
    </row>
    <row r="651" spans="2:20" x14ac:dyDescent="0.35">
      <c r="B651" s="41" t="s">
        <v>32</v>
      </c>
      <c r="C651" s="7">
        <f>'15thR'!C$28</f>
        <v>0</v>
      </c>
      <c r="D651" s="7">
        <f>'15thR'!D$28</f>
        <v>0</v>
      </c>
      <c r="E651" s="7">
        <f>'15thR'!E$28</f>
        <v>0</v>
      </c>
      <c r="F651" s="7">
        <f>'15thR'!F$28</f>
        <v>0</v>
      </c>
      <c r="G651" s="7">
        <f>'15thR'!G$28</f>
        <v>0</v>
      </c>
      <c r="H651" s="7">
        <f>'15thR'!H$28</f>
        <v>0</v>
      </c>
      <c r="I651" s="7">
        <f>'15thR'!I$28</f>
        <v>0</v>
      </c>
      <c r="J651" s="7">
        <f>'15thR'!J$28</f>
        <v>0</v>
      </c>
      <c r="K651" s="7">
        <f>'15thR'!K$28</f>
        <v>0</v>
      </c>
      <c r="L651" s="7">
        <f>'15thR'!L$28</f>
        <v>0</v>
      </c>
      <c r="M651" s="7">
        <f>'15thR'!M$28</f>
        <v>0</v>
      </c>
      <c r="N651" s="7">
        <f>'15thR'!N$28</f>
        <v>0</v>
      </c>
      <c r="O651" s="7">
        <f>'15thR'!O$28</f>
        <v>0</v>
      </c>
      <c r="P651" s="7">
        <f>'15thR'!P$28</f>
        <v>0</v>
      </c>
      <c r="Q651" s="7">
        <f>'15thR'!Q$28</f>
        <v>0</v>
      </c>
      <c r="R651" s="7">
        <f>'15thR'!R$28</f>
        <v>0</v>
      </c>
      <c r="S651" s="7">
        <f>'15thR'!S$28</f>
        <v>0</v>
      </c>
      <c r="T651" s="7">
        <f>'15thR'!T$28</f>
        <v>0</v>
      </c>
    </row>
    <row r="652" spans="2:20" x14ac:dyDescent="0.35">
      <c r="B652" s="41" t="s">
        <v>33</v>
      </c>
      <c r="C652" s="7">
        <f>'16thR'!C$28</f>
        <v>0</v>
      </c>
      <c r="D652" s="7">
        <f>'16thR'!D$28</f>
        <v>0</v>
      </c>
      <c r="E652" s="7">
        <f>'16thR'!E$28</f>
        <v>0</v>
      </c>
      <c r="F652" s="7">
        <f>'16thR'!F$28</f>
        <v>0</v>
      </c>
      <c r="G652" s="7">
        <f>'16thR'!G$28</f>
        <v>0</v>
      </c>
      <c r="H652" s="7">
        <f>'16thR'!H$28</f>
        <v>0</v>
      </c>
      <c r="I652" s="7">
        <f>'16thR'!I$28</f>
        <v>0</v>
      </c>
      <c r="J652" s="7">
        <f>'16thR'!J$28</f>
        <v>0</v>
      </c>
      <c r="K652" s="7">
        <f>'16thR'!K$28</f>
        <v>0</v>
      </c>
      <c r="L652" s="7">
        <f>'16thR'!L$28</f>
        <v>0</v>
      </c>
      <c r="M652" s="7">
        <f>'16thR'!M$28</f>
        <v>0</v>
      </c>
      <c r="N652" s="7">
        <f>'16thR'!N$28</f>
        <v>0</v>
      </c>
      <c r="O652" s="7">
        <f>'16thR'!O$28</f>
        <v>0</v>
      </c>
      <c r="P652" s="7">
        <f>'16thR'!P$28</f>
        <v>0</v>
      </c>
      <c r="Q652" s="7">
        <f>'16thR'!Q$28</f>
        <v>0</v>
      </c>
      <c r="R652" s="7">
        <f>'16thR'!R$28</f>
        <v>0</v>
      </c>
      <c r="S652" s="7">
        <f>'16thR'!S$28</f>
        <v>0</v>
      </c>
      <c r="T652" s="7">
        <f>'16thR'!T$28</f>
        <v>0</v>
      </c>
    </row>
    <row r="653" spans="2:20" x14ac:dyDescent="0.35">
      <c r="B653" s="41" t="s">
        <v>34</v>
      </c>
      <c r="C653" s="7">
        <f>'17thR'!C$28</f>
        <v>0</v>
      </c>
      <c r="D653" s="7">
        <f>'17thR'!D$28</f>
        <v>0</v>
      </c>
      <c r="E653" s="7">
        <f>'17thR'!E$28</f>
        <v>0</v>
      </c>
      <c r="F653" s="7">
        <f>'17thR'!F$28</f>
        <v>0</v>
      </c>
      <c r="G653" s="7">
        <f>'17thR'!G$28</f>
        <v>0</v>
      </c>
      <c r="H653" s="7">
        <f>'17thR'!H$28</f>
        <v>0</v>
      </c>
      <c r="I653" s="7">
        <f>'17thR'!I$28</f>
        <v>0</v>
      </c>
      <c r="J653" s="7">
        <f>'17thR'!J$28</f>
        <v>0</v>
      </c>
      <c r="K653" s="7">
        <f>'17thR'!K$28</f>
        <v>0</v>
      </c>
      <c r="L653" s="7">
        <f>'17thR'!L$28</f>
        <v>0</v>
      </c>
      <c r="M653" s="7">
        <f>'17thR'!M$28</f>
        <v>0</v>
      </c>
      <c r="N653" s="7">
        <f>'17thR'!N$28</f>
        <v>0</v>
      </c>
      <c r="O653" s="7">
        <f>'17thR'!O$28</f>
        <v>0</v>
      </c>
      <c r="P653" s="7">
        <f>'17thR'!P$28</f>
        <v>0</v>
      </c>
      <c r="Q653" s="7">
        <f>'17thR'!Q$28</f>
        <v>0</v>
      </c>
      <c r="R653" s="7">
        <f>'17thR'!R$28</f>
        <v>0</v>
      </c>
      <c r="S653" s="7">
        <f>'17thR'!S$28</f>
        <v>0</v>
      </c>
      <c r="T653" s="7">
        <f>'17thR'!T$28</f>
        <v>0</v>
      </c>
    </row>
    <row r="654" spans="2:20" x14ac:dyDescent="0.35">
      <c r="B654" s="41" t="s">
        <v>35</v>
      </c>
      <c r="C654" s="7">
        <f>'18thR'!C$28</f>
        <v>0</v>
      </c>
      <c r="D654" s="7">
        <f>'18thR'!D$28</f>
        <v>0</v>
      </c>
      <c r="E654" s="7">
        <f>'18thR'!E$28</f>
        <v>0</v>
      </c>
      <c r="F654" s="7">
        <f>'18thR'!F$28</f>
        <v>0</v>
      </c>
      <c r="G654" s="7">
        <f>'18thR'!G$28</f>
        <v>0</v>
      </c>
      <c r="H654" s="7">
        <f>'18thR'!H$28</f>
        <v>0</v>
      </c>
      <c r="I654" s="7">
        <f>'18thR'!I$28</f>
        <v>0</v>
      </c>
      <c r="J654" s="7">
        <f>'18thR'!J$28</f>
        <v>0</v>
      </c>
      <c r="K654" s="7">
        <f>'18thR'!K$28</f>
        <v>0</v>
      </c>
      <c r="L654" s="7">
        <f>'18thR'!L$28</f>
        <v>0</v>
      </c>
      <c r="M654" s="7">
        <f>'18thR'!M$28</f>
        <v>0</v>
      </c>
      <c r="N654" s="7">
        <f>'18thR'!N$28</f>
        <v>0</v>
      </c>
      <c r="O654" s="7">
        <f>'18thR'!O$28</f>
        <v>0</v>
      </c>
      <c r="P654" s="7">
        <f>'18thR'!P$28</f>
        <v>0</v>
      </c>
      <c r="Q654" s="7">
        <f>'18thR'!Q$28</f>
        <v>0</v>
      </c>
      <c r="R654" s="7">
        <f>'18thR'!R$28</f>
        <v>0</v>
      </c>
      <c r="S654" s="7">
        <f>'18thR'!S$28</f>
        <v>0</v>
      </c>
      <c r="T654" s="7">
        <f>'18thR'!T$28</f>
        <v>0</v>
      </c>
    </row>
    <row r="655" spans="2:20" x14ac:dyDescent="0.35">
      <c r="B655" s="41" t="s">
        <v>36</v>
      </c>
      <c r="C655" s="7">
        <f>'19thR'!C$28</f>
        <v>0</v>
      </c>
      <c r="D655" s="7">
        <f>'19thR'!D$28</f>
        <v>0</v>
      </c>
      <c r="E655" s="7">
        <f>'19thR'!E$28</f>
        <v>0</v>
      </c>
      <c r="F655" s="7">
        <f>'19thR'!F$28</f>
        <v>0</v>
      </c>
      <c r="G655" s="7">
        <f>'19thR'!G$28</f>
        <v>0</v>
      </c>
      <c r="H655" s="7">
        <f>'19thR'!H$28</f>
        <v>0</v>
      </c>
      <c r="I655" s="7">
        <f>'19thR'!I$28</f>
        <v>0</v>
      </c>
      <c r="J655" s="7">
        <f>'19thR'!J$28</f>
        <v>0</v>
      </c>
      <c r="K655" s="7">
        <f>'19thR'!K$28</f>
        <v>0</v>
      </c>
      <c r="L655" s="7">
        <f>'19thR'!L$28</f>
        <v>0</v>
      </c>
      <c r="M655" s="7">
        <f>'19thR'!M$28</f>
        <v>0</v>
      </c>
      <c r="N655" s="7">
        <f>'19thR'!N$28</f>
        <v>0</v>
      </c>
      <c r="O655" s="7">
        <f>'19thR'!O$28</f>
        <v>0</v>
      </c>
      <c r="P655" s="7">
        <f>'19thR'!P$28</f>
        <v>0</v>
      </c>
      <c r="Q655" s="7">
        <f>'19thR'!Q$28</f>
        <v>0</v>
      </c>
      <c r="R655" s="7">
        <f>'19thR'!R$28</f>
        <v>0</v>
      </c>
      <c r="S655" s="7">
        <f>'19thR'!S$28</f>
        <v>0</v>
      </c>
      <c r="T655" s="7">
        <f>'19thR'!T$28</f>
        <v>0</v>
      </c>
    </row>
    <row r="656" spans="2:20" x14ac:dyDescent="0.35">
      <c r="B656" s="41" t="s">
        <v>37</v>
      </c>
      <c r="C656" s="7">
        <f>'20thR'!C$28</f>
        <v>0</v>
      </c>
      <c r="D656" s="7">
        <f>'20thR'!D$28</f>
        <v>0</v>
      </c>
      <c r="E656" s="7">
        <f>'20thR'!E$28</f>
        <v>0</v>
      </c>
      <c r="F656" s="7">
        <f>'20thR'!F$28</f>
        <v>0</v>
      </c>
      <c r="G656" s="7">
        <f>'20thR'!G$28</f>
        <v>0</v>
      </c>
      <c r="H656" s="7">
        <f>'20thR'!H$28</f>
        <v>0</v>
      </c>
      <c r="I656" s="7">
        <f>'20thR'!I$28</f>
        <v>0</v>
      </c>
      <c r="J656" s="7">
        <f>'20thR'!J$28</f>
        <v>0</v>
      </c>
      <c r="K656" s="7">
        <f>'20thR'!K$28</f>
        <v>0</v>
      </c>
      <c r="L656" s="7">
        <f>'20thR'!L$28</f>
        <v>0</v>
      </c>
      <c r="M656" s="7">
        <f>'20thR'!M$28</f>
        <v>0</v>
      </c>
      <c r="N656" s="7">
        <f>'20thR'!N$28</f>
        <v>0</v>
      </c>
      <c r="O656" s="7">
        <f>'20thR'!O$28</f>
        <v>0</v>
      </c>
      <c r="P656" s="7">
        <f>'20thR'!P$28</f>
        <v>0</v>
      </c>
      <c r="Q656" s="7">
        <f>'20thR'!Q$28</f>
        <v>0</v>
      </c>
      <c r="R656" s="7">
        <f>'20thR'!R$28</f>
        <v>0</v>
      </c>
      <c r="S656" s="7">
        <f>'20thR'!S$28</f>
        <v>0</v>
      </c>
      <c r="T656" s="7">
        <f>'20thR'!T$28</f>
        <v>0</v>
      </c>
    </row>
    <row r="657" spans="1:20" x14ac:dyDescent="0.35">
      <c r="B657" s="41" t="s">
        <v>38</v>
      </c>
      <c r="C657" s="7">
        <f>'21thR'!C$28</f>
        <v>0</v>
      </c>
      <c r="D657" s="7">
        <f>'21thR'!D$28</f>
        <v>0</v>
      </c>
      <c r="E657" s="7">
        <f>'21thR'!E$28</f>
        <v>0</v>
      </c>
      <c r="F657" s="7">
        <f>'21thR'!F$28</f>
        <v>0</v>
      </c>
      <c r="G657" s="7">
        <f>'21thR'!G$28</f>
        <v>0</v>
      </c>
      <c r="H657" s="7">
        <f>'21thR'!H$28</f>
        <v>0</v>
      </c>
      <c r="I657" s="7">
        <f>'21thR'!I$28</f>
        <v>0</v>
      </c>
      <c r="J657" s="7">
        <f>'21thR'!J$28</f>
        <v>0</v>
      </c>
      <c r="K657" s="7">
        <f>'21thR'!K$28</f>
        <v>0</v>
      </c>
      <c r="L657" s="7">
        <f>'21thR'!L$28</f>
        <v>0</v>
      </c>
      <c r="M657" s="7">
        <f>'21thR'!M$28</f>
        <v>0</v>
      </c>
      <c r="N657" s="7">
        <f>'21thR'!N$28</f>
        <v>0</v>
      </c>
      <c r="O657" s="7">
        <f>'21thR'!O$28</f>
        <v>0</v>
      </c>
      <c r="P657" s="7">
        <f>'21thR'!P$28</f>
        <v>0</v>
      </c>
      <c r="Q657" s="7">
        <f>'21thR'!Q$28</f>
        <v>0</v>
      </c>
      <c r="R657" s="7">
        <f>'21thR'!R$28</f>
        <v>0</v>
      </c>
      <c r="S657" s="7">
        <f>'21thR'!S$28</f>
        <v>0</v>
      </c>
      <c r="T657" s="7">
        <f>'21thR'!T$28</f>
        <v>0</v>
      </c>
    </row>
    <row r="658" spans="1:20" x14ac:dyDescent="0.35">
      <c r="B658" s="41" t="s">
        <v>39</v>
      </c>
      <c r="C658" s="7">
        <f>'22thR'!C$28</f>
        <v>0</v>
      </c>
      <c r="D658" s="7">
        <f>'22thR'!D$28</f>
        <v>0</v>
      </c>
      <c r="E658" s="7">
        <f>'22thR'!E$28</f>
        <v>0</v>
      </c>
      <c r="F658" s="7">
        <f>'22thR'!F$28</f>
        <v>0</v>
      </c>
      <c r="G658" s="7">
        <f>'22thR'!G$28</f>
        <v>0</v>
      </c>
      <c r="H658" s="7">
        <f>'22thR'!H$28</f>
        <v>0</v>
      </c>
      <c r="I658" s="7">
        <f>'22thR'!I$28</f>
        <v>0</v>
      </c>
      <c r="J658" s="7">
        <f>'22thR'!J$28</f>
        <v>0</v>
      </c>
      <c r="K658" s="7">
        <f>'22thR'!K$28</f>
        <v>0</v>
      </c>
      <c r="L658" s="7">
        <f>'22thR'!L$28</f>
        <v>0</v>
      </c>
      <c r="M658" s="7">
        <f>'22thR'!M$28</f>
        <v>0</v>
      </c>
      <c r="N658" s="7">
        <f>'22thR'!N$28</f>
        <v>0</v>
      </c>
      <c r="O658" s="7">
        <f>'22thR'!O$28</f>
        <v>0</v>
      </c>
      <c r="P658" s="7">
        <f>'22thR'!P$28</f>
        <v>0</v>
      </c>
      <c r="Q658" s="7">
        <f>'22thR'!Q$28</f>
        <v>0</v>
      </c>
      <c r="R658" s="7">
        <f>'22thR'!R$28</f>
        <v>0</v>
      </c>
      <c r="S658" s="7">
        <f>'22thR'!S$28</f>
        <v>0</v>
      </c>
      <c r="T658" s="7">
        <f>'22thR'!T$28</f>
        <v>0</v>
      </c>
    </row>
    <row r="659" spans="1:20" x14ac:dyDescent="0.35">
      <c r="B659" s="41" t="s">
        <v>40</v>
      </c>
      <c r="C659" s="7">
        <f>'23thR'!C$28</f>
        <v>0</v>
      </c>
      <c r="D659" s="7">
        <f>'23thR'!D$28</f>
        <v>0</v>
      </c>
      <c r="E659" s="7">
        <f>'23thR'!E$28</f>
        <v>0</v>
      </c>
      <c r="F659" s="7">
        <f>'23thR'!F$28</f>
        <v>0</v>
      </c>
      <c r="G659" s="7">
        <f>'23thR'!G$28</f>
        <v>0</v>
      </c>
      <c r="H659" s="7">
        <f>'23thR'!H$28</f>
        <v>0</v>
      </c>
      <c r="I659" s="7">
        <f>'23thR'!I$28</f>
        <v>0</v>
      </c>
      <c r="J659" s="7">
        <f>'23thR'!J$28</f>
        <v>0</v>
      </c>
      <c r="K659" s="7">
        <f>'23thR'!K$28</f>
        <v>0</v>
      </c>
      <c r="L659" s="7">
        <f>'23thR'!L$28</f>
        <v>0</v>
      </c>
      <c r="M659" s="7">
        <f>'23thR'!M$28</f>
        <v>0</v>
      </c>
      <c r="N659" s="7">
        <f>'23thR'!N$28</f>
        <v>0</v>
      </c>
      <c r="O659" s="7">
        <f>'23thR'!O$28</f>
        <v>0</v>
      </c>
      <c r="P659" s="7">
        <f>'23thR'!P$28</f>
        <v>0</v>
      </c>
      <c r="Q659" s="7">
        <f>'23thR'!Q$28</f>
        <v>0</v>
      </c>
      <c r="R659" s="7">
        <f>'23thR'!R$28</f>
        <v>0</v>
      </c>
      <c r="S659" s="7">
        <f>'23thR'!S$28</f>
        <v>0</v>
      </c>
      <c r="T659" s="7">
        <f>'23thR'!T$28</f>
        <v>0</v>
      </c>
    </row>
    <row r="660" spans="1:20" ht="15" thickBot="1" x14ac:dyDescent="0.4">
      <c r="B660" s="49" t="s">
        <v>41</v>
      </c>
      <c r="C660" s="47">
        <f>'24thR'!C$28</f>
        <v>0</v>
      </c>
      <c r="D660" s="47">
        <f>'24thR'!D$28</f>
        <v>0</v>
      </c>
      <c r="E660" s="47">
        <f>'24thR'!E$28</f>
        <v>0</v>
      </c>
      <c r="F660" s="47">
        <f>'24thR'!F$28</f>
        <v>0</v>
      </c>
      <c r="G660" s="47">
        <f>'24thR'!G$28</f>
        <v>0</v>
      </c>
      <c r="H660" s="47">
        <f>'24thR'!H$28</f>
        <v>0</v>
      </c>
      <c r="I660" s="47">
        <f>'24thR'!I$28</f>
        <v>0</v>
      </c>
      <c r="J660" s="47">
        <f>'24thR'!J$28</f>
        <v>0</v>
      </c>
      <c r="K660" s="47">
        <f>'24thR'!K$28</f>
        <v>0</v>
      </c>
      <c r="L660" s="47">
        <f>'24thR'!L$28</f>
        <v>0</v>
      </c>
      <c r="M660" s="47">
        <f>'24thR'!M$28</f>
        <v>0</v>
      </c>
      <c r="N660" s="47">
        <f>'24thR'!N$28</f>
        <v>0</v>
      </c>
      <c r="O660" s="47">
        <f>'24thR'!O$28</f>
        <v>0</v>
      </c>
      <c r="P660" s="47">
        <f>'24thR'!P$28</f>
        <v>0</v>
      </c>
      <c r="Q660" s="47">
        <f>'24thR'!Q$28</f>
        <v>0</v>
      </c>
      <c r="R660" s="47">
        <f>'24thR'!R$28</f>
        <v>0</v>
      </c>
      <c r="S660" s="47">
        <f>'24thR'!S$28</f>
        <v>0</v>
      </c>
      <c r="T660" s="47">
        <f>'24thR'!T$28</f>
        <v>0</v>
      </c>
    </row>
    <row r="661" spans="1:20" ht="15.5" x14ac:dyDescent="0.35">
      <c r="B661" s="38" t="s">
        <v>17</v>
      </c>
      <c r="C661" s="45">
        <f>score!H$28</f>
        <v>6</v>
      </c>
      <c r="D661" s="45">
        <f>score!I$28</f>
        <v>5</v>
      </c>
      <c r="E661" s="45">
        <f>score!J$28</f>
        <v>4</v>
      </c>
      <c r="F661" s="45">
        <f>score!K$28</f>
        <v>5</v>
      </c>
      <c r="G661" s="45">
        <f>score!L$28</f>
        <v>9</v>
      </c>
      <c r="H661" s="45">
        <f>score!M$28</f>
        <v>7</v>
      </c>
      <c r="I661" s="45">
        <f>score!N$28</f>
        <v>3</v>
      </c>
      <c r="J661" s="45">
        <f>score!O$28</f>
        <v>8</v>
      </c>
      <c r="K661" s="45">
        <f>score!P$28</f>
        <v>4</v>
      </c>
      <c r="L661" s="45">
        <f>score!Q$28</f>
        <v>6</v>
      </c>
      <c r="M661" s="45">
        <f>score!R$28</f>
        <v>4</v>
      </c>
      <c r="N661" s="45">
        <f>score!S$28</f>
        <v>3</v>
      </c>
      <c r="O661" s="45">
        <f>score!T$28</f>
        <v>8</v>
      </c>
      <c r="P661" s="45">
        <f>score!U$28</f>
        <v>6</v>
      </c>
      <c r="Q661" s="45">
        <f>score!V$28</f>
        <v>6</v>
      </c>
      <c r="R661" s="45">
        <f>score!W$28</f>
        <v>4</v>
      </c>
      <c r="S661" s="45">
        <f>score!X$28</f>
        <v>8</v>
      </c>
      <c r="T661" s="45">
        <f>score!Y$28</f>
        <v>3</v>
      </c>
    </row>
    <row r="662" spans="1:20" ht="15.5" x14ac:dyDescent="0.35">
      <c r="B662" s="39" t="s">
        <v>6</v>
      </c>
      <c r="C662" s="42">
        <v>4</v>
      </c>
      <c r="D662" s="42">
        <v>3</v>
      </c>
      <c r="E662" s="42">
        <v>3</v>
      </c>
      <c r="F662" s="42">
        <v>4</v>
      </c>
      <c r="G662" s="42">
        <v>4</v>
      </c>
      <c r="H662" s="42">
        <v>4</v>
      </c>
      <c r="I662" s="42">
        <v>3</v>
      </c>
      <c r="J662" s="42">
        <v>8</v>
      </c>
      <c r="K662" s="42">
        <v>3</v>
      </c>
      <c r="L662" s="42">
        <v>4</v>
      </c>
      <c r="M662" s="42">
        <v>3</v>
      </c>
      <c r="N662" s="42">
        <v>3</v>
      </c>
      <c r="O662" s="42">
        <v>4</v>
      </c>
      <c r="P662" s="42">
        <v>4</v>
      </c>
      <c r="Q662" s="42">
        <v>4</v>
      </c>
      <c r="R662" s="42">
        <v>3</v>
      </c>
      <c r="S662" s="42">
        <v>4</v>
      </c>
      <c r="T662" s="42">
        <v>3</v>
      </c>
    </row>
    <row r="663" spans="1:20" x14ac:dyDescent="0.3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5" x14ac:dyDescent="0.35">
      <c r="C664" s="139" t="s">
        <v>5</v>
      </c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</row>
    <row r="665" spans="1:20" x14ac:dyDescent="0.35">
      <c r="A665" s="137">
        <v>23</v>
      </c>
      <c r="B665" s="138" t="str">
        <f>score!F29</f>
        <v>NIKA ZALAZNIK</v>
      </c>
      <c r="C665" s="109">
        <v>1</v>
      </c>
      <c r="D665" s="109">
        <v>2</v>
      </c>
      <c r="E665" s="109">
        <v>3</v>
      </c>
      <c r="F665" s="109">
        <v>4</v>
      </c>
      <c r="G665" s="109">
        <v>5</v>
      </c>
      <c r="H665" s="109">
        <v>6</v>
      </c>
      <c r="I665" s="109">
        <v>7</v>
      </c>
      <c r="J665" s="109">
        <v>8</v>
      </c>
      <c r="K665" s="109">
        <v>9</v>
      </c>
      <c r="L665" s="109">
        <v>10</v>
      </c>
      <c r="M665" s="109">
        <v>11</v>
      </c>
      <c r="N665" s="109">
        <v>12</v>
      </c>
      <c r="O665" s="109">
        <v>13</v>
      </c>
      <c r="P665" s="109">
        <v>14</v>
      </c>
      <c r="Q665" s="109">
        <v>15</v>
      </c>
      <c r="R665" s="109">
        <v>16</v>
      </c>
      <c r="S665" s="109">
        <v>17</v>
      </c>
      <c r="T665" s="109">
        <v>18</v>
      </c>
    </row>
    <row r="666" spans="1:20" x14ac:dyDescent="0.35">
      <c r="A666" s="137"/>
      <c r="B666" s="138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</row>
    <row r="667" spans="1:20" x14ac:dyDescent="0.35">
      <c r="B667" s="41" t="s">
        <v>7</v>
      </c>
      <c r="C667" s="7">
        <f>'1stR'!C$29</f>
        <v>0</v>
      </c>
      <c r="D667" s="7">
        <f>'1stR'!D$29</f>
        <v>0</v>
      </c>
      <c r="E667" s="7">
        <f>'1stR'!E$29</f>
        <v>0</v>
      </c>
      <c r="F667" s="7">
        <f>'1stR'!F$29</f>
        <v>0</v>
      </c>
      <c r="G667" s="7">
        <f>'1stR'!G$29</f>
        <v>0</v>
      </c>
      <c r="H667" s="7">
        <f>'1stR'!H$29</f>
        <v>0</v>
      </c>
      <c r="I667" s="7">
        <f>'1stR'!I$29</f>
        <v>0</v>
      </c>
      <c r="J667" s="7">
        <f>'1stR'!J$29</f>
        <v>0</v>
      </c>
      <c r="K667" s="7">
        <f>'1stR'!K$29</f>
        <v>0</v>
      </c>
      <c r="L667" s="7">
        <f>'1stR'!L$29</f>
        <v>0</v>
      </c>
      <c r="M667" s="7">
        <f>'1stR'!M$29</f>
        <v>0</v>
      </c>
      <c r="N667" s="7">
        <f>'1stR'!N$29</f>
        <v>0</v>
      </c>
      <c r="O667" s="7">
        <f>'1stR'!O$29</f>
        <v>0</v>
      </c>
      <c r="P667" s="7">
        <f>'1stR'!P$29</f>
        <v>0</v>
      </c>
      <c r="Q667" s="7">
        <f>'1stR'!Q$29</f>
        <v>0</v>
      </c>
      <c r="R667" s="7">
        <f>'1stR'!R$29</f>
        <v>0</v>
      </c>
      <c r="S667" s="7">
        <f>'1stR'!S$29</f>
        <v>0</v>
      </c>
      <c r="T667" s="7">
        <f>'1stR'!T$29</f>
        <v>0</v>
      </c>
    </row>
    <row r="668" spans="1:20" x14ac:dyDescent="0.35">
      <c r="B668" s="41" t="s">
        <v>8</v>
      </c>
      <c r="C668" s="7">
        <f>'2ndR'!C$29</f>
        <v>0</v>
      </c>
      <c r="D668" s="7">
        <f>'2ndR'!D$29</f>
        <v>0</v>
      </c>
      <c r="E668" s="7">
        <f>'2ndR'!E$29</f>
        <v>0</v>
      </c>
      <c r="F668" s="7">
        <f>'2ndR'!F$29</f>
        <v>0</v>
      </c>
      <c r="G668" s="7">
        <f>'2ndR'!G$29</f>
        <v>0</v>
      </c>
      <c r="H668" s="7">
        <f>'2ndR'!H$29</f>
        <v>0</v>
      </c>
      <c r="I668" s="7">
        <f>'2ndR'!I$29</f>
        <v>0</v>
      </c>
      <c r="J668" s="7">
        <f>'2ndR'!J$29</f>
        <v>0</v>
      </c>
      <c r="K668" s="7">
        <f>'2ndR'!K$29</f>
        <v>0</v>
      </c>
      <c r="L668" s="7">
        <f>'2ndR'!L$29</f>
        <v>0</v>
      </c>
      <c r="M668" s="7">
        <f>'2ndR'!M$29</f>
        <v>0</v>
      </c>
      <c r="N668" s="7">
        <f>'2ndR'!N$29</f>
        <v>0</v>
      </c>
      <c r="O668" s="7">
        <f>'2ndR'!O$29</f>
        <v>0</v>
      </c>
      <c r="P668" s="7">
        <f>'2ndR'!P$29</f>
        <v>0</v>
      </c>
      <c r="Q668" s="7">
        <f>'2ndR'!Q$29</f>
        <v>0</v>
      </c>
      <c r="R668" s="7">
        <f>'2ndR'!R$29</f>
        <v>0</v>
      </c>
      <c r="S668" s="7">
        <f>'2ndR'!S$29</f>
        <v>0</v>
      </c>
      <c r="T668" s="7">
        <f>'2ndR'!T$29</f>
        <v>0</v>
      </c>
    </row>
    <row r="669" spans="1:20" x14ac:dyDescent="0.35">
      <c r="B669" s="41" t="s">
        <v>9</v>
      </c>
      <c r="C669" s="7">
        <f>'3rdR'!C$29</f>
        <v>0</v>
      </c>
      <c r="D669" s="7">
        <f>'3rdR'!D$29</f>
        <v>0</v>
      </c>
      <c r="E669" s="7">
        <f>'3rdR'!E$29</f>
        <v>0</v>
      </c>
      <c r="F669" s="7">
        <f>'3rdR'!F$29</f>
        <v>0</v>
      </c>
      <c r="G669" s="7">
        <f>'3rdR'!G$29</f>
        <v>0</v>
      </c>
      <c r="H669" s="7">
        <f>'3rdR'!H$29</f>
        <v>0</v>
      </c>
      <c r="I669" s="7">
        <f>'3rdR'!I$29</f>
        <v>0</v>
      </c>
      <c r="J669" s="7">
        <f>'3rdR'!J$29</f>
        <v>0</v>
      </c>
      <c r="K669" s="7">
        <f>'3rdR'!K$29</f>
        <v>0</v>
      </c>
      <c r="L669" s="7">
        <f>'3rdR'!L$29</f>
        <v>0</v>
      </c>
      <c r="M669" s="7">
        <f>'3rdR'!M$29</f>
        <v>0</v>
      </c>
      <c r="N669" s="7">
        <f>'3rdR'!N$29</f>
        <v>0</v>
      </c>
      <c r="O669" s="7">
        <f>'3rdR'!O$29</f>
        <v>0</v>
      </c>
      <c r="P669" s="7">
        <f>'3rdR'!P$29</f>
        <v>0</v>
      </c>
      <c r="Q669" s="7">
        <f>'3rdR'!Q$29</f>
        <v>0</v>
      </c>
      <c r="R669" s="7">
        <f>'3rdR'!R$29</f>
        <v>0</v>
      </c>
      <c r="S669" s="7">
        <f>'3rdR'!S$29</f>
        <v>0</v>
      </c>
      <c r="T669" s="7">
        <f>'3rdR'!T$29</f>
        <v>0</v>
      </c>
    </row>
    <row r="670" spans="1:20" x14ac:dyDescent="0.35">
      <c r="B670" s="41" t="s">
        <v>10</v>
      </c>
      <c r="C670" s="7">
        <f>'4thR'!C$29</f>
        <v>9</v>
      </c>
      <c r="D670" s="7">
        <f>'4thR'!D$29</f>
        <v>9</v>
      </c>
      <c r="E670" s="7">
        <f>'4thR'!E$29</f>
        <v>6</v>
      </c>
      <c r="F670" s="7">
        <f>'4thR'!F$29</f>
        <v>7</v>
      </c>
      <c r="G670" s="7">
        <f>'4thR'!G$29</f>
        <v>8</v>
      </c>
      <c r="H670" s="7">
        <f>'4thR'!H$29</f>
        <v>9</v>
      </c>
      <c r="I670" s="7">
        <f>'4thR'!I$29</f>
        <v>5</v>
      </c>
      <c r="J670" s="7">
        <f>'4thR'!J$29</f>
        <v>7</v>
      </c>
      <c r="K670" s="7">
        <f>'4thR'!K$29</f>
        <v>6</v>
      </c>
      <c r="L670" s="7">
        <f>'4thR'!L$29</f>
        <v>6</v>
      </c>
      <c r="M670" s="7">
        <f>'4thR'!M$29</f>
        <v>5</v>
      </c>
      <c r="N670" s="7">
        <f>'4thR'!N$29</f>
        <v>6</v>
      </c>
      <c r="O670" s="7">
        <f>'4thR'!O$29</f>
        <v>6</v>
      </c>
      <c r="P670" s="7">
        <f>'4thR'!P$29</f>
        <v>7</v>
      </c>
      <c r="Q670" s="7">
        <f>'4thR'!Q$29</f>
        <v>7</v>
      </c>
      <c r="R670" s="7">
        <f>'4thR'!R$29</f>
        <v>9</v>
      </c>
      <c r="S670" s="7">
        <f>'4thR'!S$29</f>
        <v>9</v>
      </c>
      <c r="T670" s="7">
        <f>'4thR'!T$29</f>
        <v>6</v>
      </c>
    </row>
    <row r="671" spans="1:20" x14ac:dyDescent="0.35">
      <c r="B671" s="41" t="s">
        <v>11</v>
      </c>
      <c r="C671" s="7">
        <f>'5thR'!C$29</f>
        <v>0</v>
      </c>
      <c r="D671" s="7">
        <f>'5thR'!D$29</f>
        <v>0</v>
      </c>
      <c r="E671" s="7">
        <f>'5thR'!E$29</f>
        <v>0</v>
      </c>
      <c r="F671" s="7">
        <f>'5thR'!F$29</f>
        <v>0</v>
      </c>
      <c r="G671" s="7">
        <f>'5thR'!G$29</f>
        <v>0</v>
      </c>
      <c r="H671" s="7">
        <f>'5thR'!H$29</f>
        <v>0</v>
      </c>
      <c r="I671" s="7">
        <f>'5thR'!I$29</f>
        <v>0</v>
      </c>
      <c r="J671" s="7">
        <f>'5thR'!J$29</f>
        <v>0</v>
      </c>
      <c r="K671" s="7">
        <f>'5thR'!K$29</f>
        <v>0</v>
      </c>
      <c r="L671" s="7">
        <f>'5thR'!L$29</f>
        <v>0</v>
      </c>
      <c r="M671" s="7">
        <f>'5thR'!M$29</f>
        <v>0</v>
      </c>
      <c r="N671" s="7">
        <f>'5thR'!N$29</f>
        <v>0</v>
      </c>
      <c r="O671" s="7">
        <f>'5thR'!O$29</f>
        <v>0</v>
      </c>
      <c r="P671" s="7">
        <f>'5thR'!P$29</f>
        <v>0</v>
      </c>
      <c r="Q671" s="7">
        <f>'5thR'!Q$29</f>
        <v>0</v>
      </c>
      <c r="R671" s="7">
        <f>'5thR'!R$29</f>
        <v>0</v>
      </c>
      <c r="S671" s="7">
        <f>'5thR'!S$29</f>
        <v>0</v>
      </c>
      <c r="T671" s="7">
        <f>'5thR'!T$29</f>
        <v>0</v>
      </c>
    </row>
    <row r="672" spans="1:20" x14ac:dyDescent="0.35">
      <c r="B672" s="41" t="s">
        <v>12</v>
      </c>
      <c r="C672" s="7">
        <f>'6thR'!C$29</f>
        <v>0</v>
      </c>
      <c r="D672" s="7">
        <f>'6thR'!D$29</f>
        <v>0</v>
      </c>
      <c r="E672" s="7">
        <f>'6thR'!E$29</f>
        <v>0</v>
      </c>
      <c r="F672" s="7">
        <f>'6thR'!F$29</f>
        <v>0</v>
      </c>
      <c r="G672" s="7">
        <f>'6thR'!G$29</f>
        <v>0</v>
      </c>
      <c r="H672" s="7">
        <f>'6thR'!H$29</f>
        <v>0</v>
      </c>
      <c r="I672" s="7">
        <f>'6thR'!I$29</f>
        <v>0</v>
      </c>
      <c r="J672" s="7">
        <f>'6thR'!J$29</f>
        <v>0</v>
      </c>
      <c r="K672" s="7">
        <f>'6thR'!K$29</f>
        <v>0</v>
      </c>
      <c r="L672" s="7">
        <f>'6thR'!L$29</f>
        <v>0</v>
      </c>
      <c r="M672" s="7">
        <f>'6thR'!M$29</f>
        <v>0</v>
      </c>
      <c r="N672" s="7">
        <f>'6thR'!N$29</f>
        <v>0</v>
      </c>
      <c r="O672" s="7">
        <f>'6thR'!O$29</f>
        <v>0</v>
      </c>
      <c r="P672" s="7">
        <f>'6thR'!P$29</f>
        <v>0</v>
      </c>
      <c r="Q672" s="7">
        <f>'6thR'!Q$29</f>
        <v>0</v>
      </c>
      <c r="R672" s="7">
        <f>'6thR'!R$29</f>
        <v>0</v>
      </c>
      <c r="S672" s="7">
        <f>'6thR'!S$29</f>
        <v>0</v>
      </c>
      <c r="T672" s="7">
        <f>'6thR'!T$29</f>
        <v>0</v>
      </c>
    </row>
    <row r="673" spans="2:20" x14ac:dyDescent="0.35">
      <c r="B673" s="41" t="s">
        <v>13</v>
      </c>
      <c r="C673" s="7">
        <f>'7thR'!C$29</f>
        <v>0</v>
      </c>
      <c r="D673" s="7">
        <f>'7thR'!D$29</f>
        <v>0</v>
      </c>
      <c r="E673" s="7">
        <f>'7thR'!E$29</f>
        <v>0</v>
      </c>
      <c r="F673" s="7">
        <f>'7thR'!F$29</f>
        <v>0</v>
      </c>
      <c r="G673" s="7">
        <f>'7thR'!G$29</f>
        <v>0</v>
      </c>
      <c r="H673" s="7">
        <f>'7thR'!H$29</f>
        <v>0</v>
      </c>
      <c r="I673" s="7">
        <f>'7thR'!I$29</f>
        <v>0</v>
      </c>
      <c r="J673" s="7">
        <f>'7thR'!J$29</f>
        <v>0</v>
      </c>
      <c r="K673" s="7">
        <f>'7thR'!K$29</f>
        <v>0</v>
      </c>
      <c r="L673" s="7">
        <f>'7thR'!L$29</f>
        <v>0</v>
      </c>
      <c r="M673" s="7">
        <f>'7thR'!M$29</f>
        <v>0</v>
      </c>
      <c r="N673" s="7">
        <f>'7thR'!N$29</f>
        <v>0</v>
      </c>
      <c r="O673" s="7">
        <f>'7thR'!O$29</f>
        <v>0</v>
      </c>
      <c r="P673" s="7">
        <f>'7thR'!P$29</f>
        <v>0</v>
      </c>
      <c r="Q673" s="7">
        <f>'7thR'!Q$29</f>
        <v>0</v>
      </c>
      <c r="R673" s="7">
        <f>'7thR'!R$29</f>
        <v>0</v>
      </c>
      <c r="S673" s="7">
        <f>'7thR'!S$29</f>
        <v>0</v>
      </c>
      <c r="T673" s="7">
        <f>'7thR'!T$29</f>
        <v>0</v>
      </c>
    </row>
    <row r="674" spans="2:20" x14ac:dyDescent="0.35">
      <c r="B674" s="41" t="s">
        <v>14</v>
      </c>
      <c r="C674" s="7">
        <f>'8thR'!C$29</f>
        <v>9</v>
      </c>
      <c r="D674" s="7">
        <f>'8thR'!D$29</f>
        <v>5</v>
      </c>
      <c r="E674" s="7">
        <f>'8thR'!E$29</f>
        <v>4</v>
      </c>
      <c r="F674" s="7">
        <f>'8thR'!F$29</f>
        <v>6</v>
      </c>
      <c r="G674" s="7">
        <f>'8thR'!G$29</f>
        <v>4</v>
      </c>
      <c r="H674" s="7">
        <f>'8thR'!H$29</f>
        <v>5</v>
      </c>
      <c r="I674" s="7">
        <f>'8thR'!I$29</f>
        <v>4</v>
      </c>
      <c r="J674" s="7">
        <f>'8thR'!J$29</f>
        <v>8</v>
      </c>
      <c r="K674" s="7">
        <f>'8thR'!K$29</f>
        <v>6</v>
      </c>
      <c r="L674" s="7">
        <f>'8thR'!L$29</f>
        <v>9</v>
      </c>
      <c r="M674" s="7">
        <f>'8thR'!M$29</f>
        <v>4</v>
      </c>
      <c r="N674" s="7">
        <f>'8thR'!N$29</f>
        <v>5</v>
      </c>
      <c r="O674" s="7">
        <f>'8thR'!O$29</f>
        <v>7</v>
      </c>
      <c r="P674" s="7">
        <f>'8thR'!P$29</f>
        <v>9</v>
      </c>
      <c r="Q674" s="7">
        <f>'8thR'!Q$29</f>
        <v>8</v>
      </c>
      <c r="R674" s="7">
        <f>'8thR'!R$29</f>
        <v>6</v>
      </c>
      <c r="S674" s="7">
        <f>'8thR'!S$29</f>
        <v>8</v>
      </c>
      <c r="T674" s="7">
        <f>'8thR'!T$29</f>
        <v>7</v>
      </c>
    </row>
    <row r="675" spans="2:20" x14ac:dyDescent="0.35">
      <c r="B675" s="41" t="s">
        <v>26</v>
      </c>
      <c r="C675" s="7">
        <f>'9thR'!C$29</f>
        <v>0</v>
      </c>
      <c r="D675" s="7">
        <f>'9thR'!D$29</f>
        <v>0</v>
      </c>
      <c r="E675" s="7">
        <f>'9thR'!E$29</f>
        <v>0</v>
      </c>
      <c r="F675" s="7">
        <f>'9thR'!F$29</f>
        <v>0</v>
      </c>
      <c r="G675" s="7">
        <f>'9thR'!G$29</f>
        <v>0</v>
      </c>
      <c r="H675" s="7">
        <f>'9thR'!H$29</f>
        <v>0</v>
      </c>
      <c r="I675" s="7">
        <f>'9thR'!I$29</f>
        <v>0</v>
      </c>
      <c r="J675" s="7">
        <f>'9thR'!J$29</f>
        <v>0</v>
      </c>
      <c r="K675" s="7">
        <f>'9thR'!K$29</f>
        <v>0</v>
      </c>
      <c r="L675" s="7">
        <f>'9thR'!L$29</f>
        <v>0</v>
      </c>
      <c r="M675" s="7">
        <f>'9thR'!M$29</f>
        <v>0</v>
      </c>
      <c r="N675" s="7">
        <f>'9thR'!N$29</f>
        <v>0</v>
      </c>
      <c r="O675" s="7">
        <f>'9thR'!O$29</f>
        <v>0</v>
      </c>
      <c r="P675" s="7">
        <f>'9thR'!P$29</f>
        <v>0</v>
      </c>
      <c r="Q675" s="7">
        <f>'9thR'!Q$29</f>
        <v>0</v>
      </c>
      <c r="R675" s="7">
        <f>'9thR'!R$29</f>
        <v>0</v>
      </c>
      <c r="S675" s="7">
        <f>'9thR'!S$29</f>
        <v>0</v>
      </c>
      <c r="T675" s="7">
        <f>'9thR'!T$29</f>
        <v>0</v>
      </c>
    </row>
    <row r="676" spans="2:20" x14ac:dyDescent="0.35">
      <c r="B676" s="41" t="s">
        <v>27</v>
      </c>
      <c r="C676" s="7">
        <f>'10thR'!C$29</f>
        <v>9</v>
      </c>
      <c r="D676" s="7">
        <f>'10thR'!D$29</f>
        <v>6</v>
      </c>
      <c r="E676" s="7">
        <f>'10thR'!E$29</f>
        <v>3</v>
      </c>
      <c r="F676" s="7">
        <f>'10thR'!F$29</f>
        <v>8</v>
      </c>
      <c r="G676" s="7">
        <f>'10thR'!G$29</f>
        <v>7</v>
      </c>
      <c r="H676" s="7">
        <f>'10thR'!H$29</f>
        <v>5</v>
      </c>
      <c r="I676" s="7">
        <f>'10thR'!I$29</f>
        <v>6</v>
      </c>
      <c r="J676" s="7">
        <f>'10thR'!J$29</f>
        <v>9</v>
      </c>
      <c r="K676" s="7">
        <f>'10thR'!K$29</f>
        <v>3</v>
      </c>
      <c r="L676" s="7">
        <f>'10thR'!L$29</f>
        <v>7</v>
      </c>
      <c r="M676" s="7">
        <f>'10thR'!M$29</f>
        <v>4</v>
      </c>
      <c r="N676" s="7">
        <f>'10thR'!N$29</f>
        <v>4</v>
      </c>
      <c r="O676" s="7">
        <f>'10thR'!O$29</f>
        <v>7</v>
      </c>
      <c r="P676" s="7">
        <f>'10thR'!P$29</f>
        <v>7</v>
      </c>
      <c r="Q676" s="7">
        <f>'10thR'!Q$29</f>
        <v>7</v>
      </c>
      <c r="R676" s="7">
        <f>'10thR'!R$29</f>
        <v>6</v>
      </c>
      <c r="S676" s="7">
        <f>'10thR'!S$29</f>
        <v>5</v>
      </c>
      <c r="T676" s="7">
        <f>'10thR'!T$29</f>
        <v>4</v>
      </c>
    </row>
    <row r="677" spans="2:20" x14ac:dyDescent="0.35">
      <c r="B677" s="41" t="s">
        <v>28</v>
      </c>
      <c r="C677" s="7">
        <f>'11thR'!C$29</f>
        <v>9</v>
      </c>
      <c r="D677" s="7">
        <f>'11thR'!D$29</f>
        <v>5</v>
      </c>
      <c r="E677" s="7">
        <f>'11thR'!E$29</f>
        <v>6</v>
      </c>
      <c r="F677" s="7">
        <f>'11thR'!F$29</f>
        <v>7</v>
      </c>
      <c r="G677" s="7">
        <f>'11thR'!G$29</f>
        <v>9</v>
      </c>
      <c r="H677" s="7">
        <f>'11thR'!H$29</f>
        <v>7</v>
      </c>
      <c r="I677" s="7">
        <f>'11thR'!I$29</f>
        <v>4</v>
      </c>
      <c r="J677" s="7">
        <f>'11thR'!J$29</f>
        <v>7</v>
      </c>
      <c r="K677" s="7">
        <f>'11thR'!K$29</f>
        <v>3</v>
      </c>
      <c r="L677" s="7">
        <f>'11thR'!L$29</f>
        <v>7</v>
      </c>
      <c r="M677" s="7">
        <f>'11thR'!M$29</f>
        <v>4</v>
      </c>
      <c r="N677" s="7">
        <f>'11thR'!N$29</f>
        <v>6</v>
      </c>
      <c r="O677" s="7">
        <f>'11thR'!O$29</f>
        <v>8</v>
      </c>
      <c r="P677" s="7">
        <f>'11thR'!P$29</f>
        <v>6</v>
      </c>
      <c r="Q677" s="7">
        <f>'11thR'!Q$29</f>
        <v>5</v>
      </c>
      <c r="R677" s="7">
        <f>'11thR'!R$29</f>
        <v>5</v>
      </c>
      <c r="S677" s="7">
        <f>'11thR'!S$29</f>
        <v>9</v>
      </c>
      <c r="T677" s="7">
        <f>'11thR'!T$29</f>
        <v>2</v>
      </c>
    </row>
    <row r="678" spans="2:20" x14ac:dyDescent="0.35">
      <c r="B678" s="41" t="s">
        <v>29</v>
      </c>
      <c r="C678" s="7">
        <f>'12thR'!C$29</f>
        <v>0</v>
      </c>
      <c r="D678" s="7">
        <f>'12thR'!D$29</f>
        <v>0</v>
      </c>
      <c r="E678" s="7">
        <f>'12thR'!E$29</f>
        <v>0</v>
      </c>
      <c r="F678" s="7">
        <f>'12thR'!F$29</f>
        <v>0</v>
      </c>
      <c r="G678" s="7">
        <f>'12thR'!G$29</f>
        <v>0</v>
      </c>
      <c r="H678" s="7">
        <f>'12thR'!H$29</f>
        <v>0</v>
      </c>
      <c r="I678" s="7">
        <f>'12thR'!I$29</f>
        <v>0</v>
      </c>
      <c r="J678" s="7">
        <f>'12thR'!J$29</f>
        <v>0</v>
      </c>
      <c r="K678" s="7">
        <f>'12thR'!K$29</f>
        <v>0</v>
      </c>
      <c r="L678" s="7">
        <f>'12thR'!L$29</f>
        <v>0</v>
      </c>
      <c r="M678" s="7">
        <f>'12thR'!M$29</f>
        <v>0</v>
      </c>
      <c r="N678" s="7">
        <f>'12thR'!N$29</f>
        <v>0</v>
      </c>
      <c r="O678" s="7">
        <f>'12thR'!O$29</f>
        <v>0</v>
      </c>
      <c r="P678" s="7">
        <f>'12thR'!P$29</f>
        <v>0</v>
      </c>
      <c r="Q678" s="7">
        <f>'12thR'!Q$29</f>
        <v>0</v>
      </c>
      <c r="R678" s="7">
        <f>'12thR'!R$29</f>
        <v>0</v>
      </c>
      <c r="S678" s="7">
        <f>'12thR'!S$29</f>
        <v>0</v>
      </c>
      <c r="T678" s="7">
        <f>'12thR'!T$29</f>
        <v>0</v>
      </c>
    </row>
    <row r="679" spans="2:20" x14ac:dyDescent="0.35">
      <c r="B679" s="41" t="s">
        <v>30</v>
      </c>
      <c r="C679" s="7">
        <f>'13thR'!C$29</f>
        <v>8</v>
      </c>
      <c r="D679" s="7">
        <f>'13thR'!D$29</f>
        <v>6</v>
      </c>
      <c r="E679" s="7">
        <f>'13thR'!E$29</f>
        <v>6</v>
      </c>
      <c r="F679" s="7">
        <f>'13thR'!F$29</f>
        <v>5</v>
      </c>
      <c r="G679" s="7">
        <f>'13thR'!G$29</f>
        <v>5</v>
      </c>
      <c r="H679" s="7">
        <f>'13thR'!H$29</f>
        <v>7</v>
      </c>
      <c r="I679" s="7">
        <f>'13thR'!I$29</f>
        <v>4</v>
      </c>
      <c r="J679" s="7">
        <f>'13thR'!J$29</f>
        <v>8</v>
      </c>
      <c r="K679" s="7">
        <f>'13thR'!K$29</f>
        <v>4</v>
      </c>
      <c r="L679" s="7">
        <f>'13thR'!L$29</f>
        <v>8</v>
      </c>
      <c r="M679" s="7">
        <f>'13thR'!M$29</f>
        <v>6</v>
      </c>
      <c r="N679" s="7">
        <f>'13thR'!N$29</f>
        <v>6</v>
      </c>
      <c r="O679" s="7">
        <f>'13thR'!O$29</f>
        <v>8</v>
      </c>
      <c r="P679" s="7">
        <f>'13thR'!P$29</f>
        <v>6</v>
      </c>
      <c r="Q679" s="7">
        <f>'13thR'!Q$29</f>
        <v>5</v>
      </c>
      <c r="R679" s="7">
        <f>'13thR'!R$29</f>
        <v>4</v>
      </c>
      <c r="S679" s="7">
        <f>'13thR'!S$29</f>
        <v>8</v>
      </c>
      <c r="T679" s="7">
        <f>'13thR'!T$29</f>
        <v>4</v>
      </c>
    </row>
    <row r="680" spans="2:20" x14ac:dyDescent="0.35">
      <c r="B680" s="41" t="s">
        <v>31</v>
      </c>
      <c r="C680" s="7">
        <f>'14thR'!C$29</f>
        <v>0</v>
      </c>
      <c r="D680" s="7">
        <f>'14thR'!D$29</f>
        <v>0</v>
      </c>
      <c r="E680" s="7">
        <f>'14thR'!E$29</f>
        <v>0</v>
      </c>
      <c r="F680" s="7">
        <f>'14thR'!F$29</f>
        <v>0</v>
      </c>
      <c r="G680" s="7">
        <f>'14thR'!G$29</f>
        <v>0</v>
      </c>
      <c r="H680" s="7">
        <f>'14thR'!H$29</f>
        <v>0</v>
      </c>
      <c r="I680" s="7">
        <f>'14thR'!I$29</f>
        <v>0</v>
      </c>
      <c r="J680" s="7">
        <f>'14thR'!J$29</f>
        <v>0</v>
      </c>
      <c r="K680" s="7">
        <f>'14thR'!K$29</f>
        <v>0</v>
      </c>
      <c r="L680" s="7">
        <f>'14thR'!L$29</f>
        <v>0</v>
      </c>
      <c r="M680" s="7">
        <f>'14thR'!M$29</f>
        <v>0</v>
      </c>
      <c r="N680" s="7">
        <f>'14thR'!N$29</f>
        <v>0</v>
      </c>
      <c r="O680" s="7">
        <f>'14thR'!O$29</f>
        <v>0</v>
      </c>
      <c r="P680" s="7">
        <f>'14thR'!P$29</f>
        <v>0</v>
      </c>
      <c r="Q680" s="7">
        <f>'14thR'!Q$29</f>
        <v>0</v>
      </c>
      <c r="R680" s="7">
        <f>'14thR'!R$29</f>
        <v>0</v>
      </c>
      <c r="S680" s="7">
        <f>'14thR'!S$29</f>
        <v>0</v>
      </c>
      <c r="T680" s="7">
        <f>'14thR'!T$29</f>
        <v>0</v>
      </c>
    </row>
    <row r="681" spans="2:20" x14ac:dyDescent="0.35">
      <c r="B681" s="41" t="s">
        <v>32</v>
      </c>
      <c r="C681" s="7">
        <f>'15thR'!C$29</f>
        <v>8</v>
      </c>
      <c r="D681" s="7">
        <f>'15thR'!D$29</f>
        <v>6</v>
      </c>
      <c r="E681" s="7">
        <f>'15thR'!E$29</f>
        <v>9</v>
      </c>
      <c r="F681" s="7">
        <f>'15thR'!F$29</f>
        <v>6</v>
      </c>
      <c r="G681" s="7">
        <f>'15thR'!G$29</f>
        <v>7</v>
      </c>
      <c r="H681" s="7">
        <f>'15thR'!H$29</f>
        <v>6</v>
      </c>
      <c r="I681" s="7">
        <f>'15thR'!I$29</f>
        <v>4</v>
      </c>
      <c r="J681" s="7">
        <f>'15thR'!J$29</f>
        <v>7</v>
      </c>
      <c r="K681" s="7">
        <f>'15thR'!K$29</f>
        <v>7</v>
      </c>
      <c r="L681" s="7">
        <f>'15thR'!L$29</f>
        <v>6</v>
      </c>
      <c r="M681" s="7">
        <f>'15thR'!M$29</f>
        <v>7</v>
      </c>
      <c r="N681" s="7">
        <f>'15thR'!N$29</f>
        <v>7</v>
      </c>
      <c r="O681" s="7">
        <f>'15thR'!O$29</f>
        <v>9</v>
      </c>
      <c r="P681" s="7">
        <f>'15thR'!P$29</f>
        <v>5</v>
      </c>
      <c r="Q681" s="7">
        <f>'15thR'!Q$29</f>
        <v>7</v>
      </c>
      <c r="R681" s="7">
        <f>'15thR'!R$29</f>
        <v>6</v>
      </c>
      <c r="S681" s="7">
        <f>'15thR'!S$29</f>
        <v>7</v>
      </c>
      <c r="T681" s="7">
        <f>'15thR'!T$29</f>
        <v>4</v>
      </c>
    </row>
    <row r="682" spans="2:20" x14ac:dyDescent="0.35">
      <c r="B682" s="41" t="s">
        <v>33</v>
      </c>
      <c r="C682" s="7">
        <f>'16thR'!C$29</f>
        <v>0</v>
      </c>
      <c r="D682" s="7">
        <f>'16thR'!D$29</f>
        <v>0</v>
      </c>
      <c r="E682" s="7">
        <f>'16thR'!E$29</f>
        <v>0</v>
      </c>
      <c r="F682" s="7">
        <f>'16thR'!F$29</f>
        <v>0</v>
      </c>
      <c r="G682" s="7">
        <f>'16thR'!G$29</f>
        <v>0</v>
      </c>
      <c r="H682" s="7">
        <f>'16thR'!H$29</f>
        <v>0</v>
      </c>
      <c r="I682" s="7">
        <f>'16thR'!I$29</f>
        <v>0</v>
      </c>
      <c r="J682" s="7">
        <f>'16thR'!J$29</f>
        <v>0</v>
      </c>
      <c r="K682" s="7">
        <f>'16thR'!K$29</f>
        <v>0</v>
      </c>
      <c r="L682" s="7">
        <f>'16thR'!L$29</f>
        <v>0</v>
      </c>
      <c r="M682" s="7">
        <f>'16thR'!M$29</f>
        <v>0</v>
      </c>
      <c r="N682" s="7">
        <f>'16thR'!N$29</f>
        <v>0</v>
      </c>
      <c r="O682" s="7">
        <f>'16thR'!O$29</f>
        <v>0</v>
      </c>
      <c r="P682" s="7">
        <f>'16thR'!P$29</f>
        <v>0</v>
      </c>
      <c r="Q682" s="7">
        <f>'16thR'!Q$29</f>
        <v>0</v>
      </c>
      <c r="R682" s="7">
        <f>'16thR'!R$29</f>
        <v>0</v>
      </c>
      <c r="S682" s="7">
        <f>'16thR'!S$29</f>
        <v>0</v>
      </c>
      <c r="T682" s="7">
        <f>'16thR'!T$29</f>
        <v>0</v>
      </c>
    </row>
    <row r="683" spans="2:20" x14ac:dyDescent="0.35">
      <c r="B683" s="41" t="s">
        <v>34</v>
      </c>
      <c r="C683" s="7">
        <f>'17thR'!C$29</f>
        <v>5</v>
      </c>
      <c r="D683" s="7">
        <f>'17thR'!D$29</f>
        <v>5</v>
      </c>
      <c r="E683" s="7">
        <f>'17thR'!E$29</f>
        <v>5</v>
      </c>
      <c r="F683" s="7">
        <f>'17thR'!F$29</f>
        <v>9</v>
      </c>
      <c r="G683" s="7">
        <f>'17thR'!G$29</f>
        <v>6</v>
      </c>
      <c r="H683" s="7">
        <f>'17thR'!H$29</f>
        <v>7</v>
      </c>
      <c r="I683" s="7">
        <f>'17thR'!I$29</f>
        <v>5</v>
      </c>
      <c r="J683" s="7">
        <f>'17thR'!J$29</f>
        <v>9</v>
      </c>
      <c r="K683" s="7">
        <f>'17thR'!K$29</f>
        <v>5</v>
      </c>
      <c r="L683" s="7">
        <f>'17thR'!L$29</f>
        <v>6</v>
      </c>
      <c r="M683" s="7">
        <f>'17thR'!M$29</f>
        <v>5</v>
      </c>
      <c r="N683" s="7">
        <f>'17thR'!N$29</f>
        <v>4</v>
      </c>
      <c r="O683" s="7">
        <f>'17thR'!O$29</f>
        <v>7</v>
      </c>
      <c r="P683" s="7">
        <f>'17thR'!P$29</f>
        <v>6</v>
      </c>
      <c r="Q683" s="7">
        <f>'17thR'!Q$29</f>
        <v>7</v>
      </c>
      <c r="R683" s="7">
        <f>'17thR'!R$29</f>
        <v>5</v>
      </c>
      <c r="S683" s="7">
        <f>'17thR'!S$29</f>
        <v>7</v>
      </c>
      <c r="T683" s="7">
        <f>'17thR'!T$29</f>
        <v>3</v>
      </c>
    </row>
    <row r="684" spans="2:20" x14ac:dyDescent="0.35">
      <c r="B684" s="41" t="s">
        <v>35</v>
      </c>
      <c r="C684" s="7">
        <f>'18thR'!C$29</f>
        <v>0</v>
      </c>
      <c r="D684" s="7">
        <f>'18thR'!D$29</f>
        <v>0</v>
      </c>
      <c r="E684" s="7">
        <f>'18thR'!E$29</f>
        <v>0</v>
      </c>
      <c r="F684" s="7">
        <f>'18thR'!F$29</f>
        <v>0</v>
      </c>
      <c r="G684" s="7">
        <f>'18thR'!G$29</f>
        <v>0</v>
      </c>
      <c r="H684" s="7">
        <f>'18thR'!H$29</f>
        <v>0</v>
      </c>
      <c r="I684" s="7">
        <f>'18thR'!I$29</f>
        <v>0</v>
      </c>
      <c r="J684" s="7">
        <f>'18thR'!J$29</f>
        <v>0</v>
      </c>
      <c r="K684" s="7">
        <f>'18thR'!K$29</f>
        <v>0</v>
      </c>
      <c r="L684" s="7">
        <f>'18thR'!L$29</f>
        <v>0</v>
      </c>
      <c r="M684" s="7">
        <f>'18thR'!M$29</f>
        <v>0</v>
      </c>
      <c r="N684" s="7">
        <f>'18thR'!N$29</f>
        <v>0</v>
      </c>
      <c r="O684" s="7">
        <f>'18thR'!O$29</f>
        <v>0</v>
      </c>
      <c r="P684" s="7">
        <f>'18thR'!P$29</f>
        <v>0</v>
      </c>
      <c r="Q684" s="7">
        <f>'18thR'!Q$29</f>
        <v>0</v>
      </c>
      <c r="R684" s="7">
        <f>'18thR'!R$29</f>
        <v>0</v>
      </c>
      <c r="S684" s="7">
        <f>'18thR'!S$29</f>
        <v>0</v>
      </c>
      <c r="T684" s="7">
        <f>'18thR'!T$29</f>
        <v>0</v>
      </c>
    </row>
    <row r="685" spans="2:20" x14ac:dyDescent="0.35">
      <c r="B685" s="41" t="s">
        <v>36</v>
      </c>
      <c r="C685" s="7">
        <f>'19thR'!C$29</f>
        <v>5</v>
      </c>
      <c r="D685" s="7">
        <f>'19thR'!D$29</f>
        <v>9</v>
      </c>
      <c r="E685" s="7">
        <f>'19thR'!E$29</f>
        <v>4</v>
      </c>
      <c r="F685" s="7">
        <f>'19thR'!F$29</f>
        <v>6</v>
      </c>
      <c r="G685" s="7">
        <f>'19thR'!G$29</f>
        <v>6</v>
      </c>
      <c r="H685" s="7">
        <f>'19thR'!H$29</f>
        <v>5</v>
      </c>
      <c r="I685" s="7">
        <f>'19thR'!I$29</f>
        <v>5</v>
      </c>
      <c r="J685" s="7">
        <f>'19thR'!J$29</f>
        <v>9</v>
      </c>
      <c r="K685" s="7">
        <f>'19thR'!K$29</f>
        <v>4</v>
      </c>
      <c r="L685" s="7">
        <f>'19thR'!L$29</f>
        <v>6</v>
      </c>
      <c r="M685" s="7">
        <f>'19thR'!M$29</f>
        <v>9</v>
      </c>
      <c r="N685" s="7">
        <f>'19thR'!N$29</f>
        <v>6</v>
      </c>
      <c r="O685" s="7">
        <f>'19thR'!O$29</f>
        <v>8</v>
      </c>
      <c r="P685" s="7">
        <f>'19thR'!P$29</f>
        <v>6</v>
      </c>
      <c r="Q685" s="7">
        <f>'19thR'!Q$29</f>
        <v>6</v>
      </c>
      <c r="R685" s="7">
        <f>'19thR'!R$29</f>
        <v>4</v>
      </c>
      <c r="S685" s="7">
        <f>'19thR'!S$29</f>
        <v>9</v>
      </c>
      <c r="T685" s="7">
        <f>'19thR'!T$29</f>
        <v>3</v>
      </c>
    </row>
    <row r="686" spans="2:20" x14ac:dyDescent="0.35">
      <c r="B686" s="41" t="s">
        <v>37</v>
      </c>
      <c r="C686" s="7">
        <f>'20thR'!C$29</f>
        <v>0</v>
      </c>
      <c r="D686" s="7">
        <f>'20thR'!D$29</f>
        <v>0</v>
      </c>
      <c r="E686" s="7">
        <f>'20thR'!E$29</f>
        <v>0</v>
      </c>
      <c r="F686" s="7">
        <f>'20thR'!F$29</f>
        <v>0</v>
      </c>
      <c r="G686" s="7">
        <f>'20thR'!G$29</f>
        <v>0</v>
      </c>
      <c r="H686" s="7">
        <f>'20thR'!H$29</f>
        <v>0</v>
      </c>
      <c r="I686" s="7">
        <f>'20thR'!I$29</f>
        <v>0</v>
      </c>
      <c r="J686" s="7">
        <f>'20thR'!J$29</f>
        <v>0</v>
      </c>
      <c r="K686" s="7">
        <f>'20thR'!K$29</f>
        <v>0</v>
      </c>
      <c r="L686" s="7">
        <f>'20thR'!L$29</f>
        <v>0</v>
      </c>
      <c r="M686" s="7">
        <f>'20thR'!M$29</f>
        <v>0</v>
      </c>
      <c r="N686" s="7">
        <f>'20thR'!N$29</f>
        <v>0</v>
      </c>
      <c r="O686" s="7">
        <f>'20thR'!O$29</f>
        <v>0</v>
      </c>
      <c r="P686" s="7">
        <f>'20thR'!P$29</f>
        <v>0</v>
      </c>
      <c r="Q686" s="7">
        <f>'20thR'!Q$29</f>
        <v>0</v>
      </c>
      <c r="R686" s="7">
        <f>'20thR'!R$29</f>
        <v>0</v>
      </c>
      <c r="S686" s="7">
        <f>'20thR'!S$29</f>
        <v>0</v>
      </c>
      <c r="T686" s="7">
        <f>'20thR'!T$29</f>
        <v>0</v>
      </c>
    </row>
    <row r="687" spans="2:20" x14ac:dyDescent="0.35">
      <c r="B687" s="41" t="s">
        <v>38</v>
      </c>
      <c r="C687" s="7">
        <f>'21thR'!C$29</f>
        <v>0</v>
      </c>
      <c r="D687" s="7">
        <f>'21thR'!D$29</f>
        <v>0</v>
      </c>
      <c r="E687" s="7">
        <f>'21thR'!E$29</f>
        <v>0</v>
      </c>
      <c r="F687" s="7">
        <f>'21thR'!F$29</f>
        <v>0</v>
      </c>
      <c r="G687" s="7">
        <f>'21thR'!G$29</f>
        <v>0</v>
      </c>
      <c r="H687" s="7">
        <f>'21thR'!H$29</f>
        <v>0</v>
      </c>
      <c r="I687" s="7">
        <f>'21thR'!I$29</f>
        <v>0</v>
      </c>
      <c r="J687" s="7">
        <f>'21thR'!J$29</f>
        <v>0</v>
      </c>
      <c r="K687" s="7">
        <f>'21thR'!K$29</f>
        <v>0</v>
      </c>
      <c r="L687" s="7">
        <f>'21thR'!L$29</f>
        <v>0</v>
      </c>
      <c r="M687" s="7">
        <f>'21thR'!M$29</f>
        <v>0</v>
      </c>
      <c r="N687" s="7">
        <f>'21thR'!N$29</f>
        <v>0</v>
      </c>
      <c r="O687" s="7">
        <f>'21thR'!O$29</f>
        <v>0</v>
      </c>
      <c r="P687" s="7">
        <f>'21thR'!P$29</f>
        <v>0</v>
      </c>
      <c r="Q687" s="7">
        <f>'21thR'!Q$29</f>
        <v>0</v>
      </c>
      <c r="R687" s="7">
        <f>'21thR'!R$29</f>
        <v>0</v>
      </c>
      <c r="S687" s="7">
        <f>'21thR'!S$29</f>
        <v>0</v>
      </c>
      <c r="T687" s="7">
        <f>'21thR'!T$29</f>
        <v>0</v>
      </c>
    </row>
    <row r="688" spans="2:20" x14ac:dyDescent="0.35">
      <c r="B688" s="41" t="s">
        <v>39</v>
      </c>
      <c r="C688" s="7">
        <f>'22thR'!C$29</f>
        <v>0</v>
      </c>
      <c r="D688" s="7">
        <f>'22thR'!D$29</f>
        <v>0</v>
      </c>
      <c r="E688" s="7">
        <f>'22thR'!E$29</f>
        <v>0</v>
      </c>
      <c r="F688" s="7">
        <f>'22thR'!F$29</f>
        <v>0</v>
      </c>
      <c r="G688" s="7">
        <f>'22thR'!G$29</f>
        <v>0</v>
      </c>
      <c r="H688" s="7">
        <f>'22thR'!H$29</f>
        <v>0</v>
      </c>
      <c r="I688" s="7">
        <f>'22thR'!I$29</f>
        <v>0</v>
      </c>
      <c r="J688" s="7">
        <f>'22thR'!J$29</f>
        <v>0</v>
      </c>
      <c r="K688" s="7">
        <f>'22thR'!K$29</f>
        <v>0</v>
      </c>
      <c r="L688" s="7">
        <f>'22thR'!L$29</f>
        <v>0</v>
      </c>
      <c r="M688" s="7">
        <f>'22thR'!M$29</f>
        <v>0</v>
      </c>
      <c r="N688" s="7">
        <f>'22thR'!N$29</f>
        <v>0</v>
      </c>
      <c r="O688" s="7">
        <f>'22thR'!O$29</f>
        <v>0</v>
      </c>
      <c r="P688" s="7">
        <f>'22thR'!P$29</f>
        <v>0</v>
      </c>
      <c r="Q688" s="7">
        <f>'22thR'!Q$29</f>
        <v>0</v>
      </c>
      <c r="R688" s="7">
        <f>'22thR'!R$29</f>
        <v>0</v>
      </c>
      <c r="S688" s="7">
        <f>'22thR'!S$29</f>
        <v>0</v>
      </c>
      <c r="T688" s="7">
        <f>'22thR'!T$29</f>
        <v>0</v>
      </c>
    </row>
    <row r="689" spans="1:20" x14ac:dyDescent="0.35">
      <c r="B689" s="41" t="s">
        <v>40</v>
      </c>
      <c r="C689" s="7">
        <f>'23thR'!C$29</f>
        <v>0</v>
      </c>
      <c r="D689" s="7">
        <f>'23thR'!D$29</f>
        <v>0</v>
      </c>
      <c r="E689" s="7">
        <f>'23thR'!E$29</f>
        <v>0</v>
      </c>
      <c r="F689" s="7">
        <f>'23thR'!F$29</f>
        <v>0</v>
      </c>
      <c r="G689" s="7">
        <f>'23thR'!G$29</f>
        <v>0</v>
      </c>
      <c r="H689" s="7">
        <f>'23thR'!H$29</f>
        <v>0</v>
      </c>
      <c r="I689" s="7">
        <f>'23thR'!I$29</f>
        <v>0</v>
      </c>
      <c r="J689" s="7">
        <f>'23thR'!J$29</f>
        <v>0</v>
      </c>
      <c r="K689" s="7">
        <f>'23thR'!K$29</f>
        <v>0</v>
      </c>
      <c r="L689" s="7">
        <f>'23thR'!L$29</f>
        <v>0</v>
      </c>
      <c r="M689" s="7">
        <f>'23thR'!M$29</f>
        <v>0</v>
      </c>
      <c r="N689" s="7">
        <f>'23thR'!N$29</f>
        <v>0</v>
      </c>
      <c r="O689" s="7">
        <f>'23thR'!O$29</f>
        <v>0</v>
      </c>
      <c r="P689" s="7">
        <f>'23thR'!P$29</f>
        <v>0</v>
      </c>
      <c r="Q689" s="7">
        <f>'23thR'!Q$29</f>
        <v>0</v>
      </c>
      <c r="R689" s="7">
        <f>'23thR'!R$29</f>
        <v>0</v>
      </c>
      <c r="S689" s="7">
        <f>'23thR'!S$29</f>
        <v>0</v>
      </c>
      <c r="T689" s="7">
        <f>'23thR'!T$29</f>
        <v>0</v>
      </c>
    </row>
    <row r="690" spans="1:20" ht="15" thickBot="1" x14ac:dyDescent="0.4">
      <c r="B690" s="49" t="s">
        <v>41</v>
      </c>
      <c r="C690" s="47">
        <f>'24thR'!C$29</f>
        <v>0</v>
      </c>
      <c r="D690" s="47">
        <f>'24thR'!D$29</f>
        <v>0</v>
      </c>
      <c r="E690" s="47">
        <f>'24thR'!E$29</f>
        <v>0</v>
      </c>
      <c r="F690" s="47">
        <f>'24thR'!F$29</f>
        <v>0</v>
      </c>
      <c r="G690" s="47">
        <f>'24thR'!G$29</f>
        <v>0</v>
      </c>
      <c r="H690" s="47">
        <f>'24thR'!H$29</f>
        <v>0</v>
      </c>
      <c r="I690" s="47">
        <f>'24thR'!I$29</f>
        <v>0</v>
      </c>
      <c r="J690" s="47">
        <f>'24thR'!J$29</f>
        <v>0</v>
      </c>
      <c r="K690" s="47">
        <f>'24thR'!K$29</f>
        <v>0</v>
      </c>
      <c r="L690" s="47">
        <f>'24thR'!L$29</f>
        <v>0</v>
      </c>
      <c r="M690" s="47">
        <f>'24thR'!M$29</f>
        <v>0</v>
      </c>
      <c r="N690" s="47">
        <f>'24thR'!N$29</f>
        <v>0</v>
      </c>
      <c r="O690" s="47">
        <f>'24thR'!O$29</f>
        <v>0</v>
      </c>
      <c r="P690" s="47">
        <f>'24thR'!P$29</f>
        <v>0</v>
      </c>
      <c r="Q690" s="47">
        <f>'24thR'!Q$29</f>
        <v>0</v>
      </c>
      <c r="R690" s="47">
        <f>'24thR'!R$29</f>
        <v>0</v>
      </c>
      <c r="S690" s="47">
        <f>'24thR'!S$29</f>
        <v>0</v>
      </c>
      <c r="T690" s="47">
        <f>'24thR'!T$29</f>
        <v>0</v>
      </c>
    </row>
    <row r="691" spans="1:20" ht="15.5" x14ac:dyDescent="0.35">
      <c r="B691" s="38" t="s">
        <v>17</v>
      </c>
      <c r="C691" s="45">
        <f>score!H$29</f>
        <v>5</v>
      </c>
      <c r="D691" s="45">
        <f>score!I$29</f>
        <v>5</v>
      </c>
      <c r="E691" s="45">
        <f>score!J$29</f>
        <v>3</v>
      </c>
      <c r="F691" s="45">
        <f>score!K$29</f>
        <v>5</v>
      </c>
      <c r="G691" s="45">
        <f>score!L$29</f>
        <v>4</v>
      </c>
      <c r="H691" s="45">
        <f>score!M$29</f>
        <v>5</v>
      </c>
      <c r="I691" s="45">
        <f>score!N$29</f>
        <v>4</v>
      </c>
      <c r="J691" s="45">
        <f>score!O$29</f>
        <v>7</v>
      </c>
      <c r="K691" s="45">
        <f>score!P$29</f>
        <v>3</v>
      </c>
      <c r="L691" s="45">
        <f>score!Q$29</f>
        <v>6</v>
      </c>
      <c r="M691" s="45">
        <f>score!R$29</f>
        <v>4</v>
      </c>
      <c r="N691" s="45">
        <f>score!S$29</f>
        <v>4</v>
      </c>
      <c r="O691" s="45">
        <f>score!T$29</f>
        <v>6</v>
      </c>
      <c r="P691" s="45">
        <f>score!U$29</f>
        <v>5</v>
      </c>
      <c r="Q691" s="45">
        <f>score!V$29</f>
        <v>5</v>
      </c>
      <c r="R691" s="45">
        <f>score!W$29</f>
        <v>4</v>
      </c>
      <c r="S691" s="45">
        <f>score!X$29</f>
        <v>5</v>
      </c>
      <c r="T691" s="45">
        <f>score!Y$29</f>
        <v>2</v>
      </c>
    </row>
    <row r="692" spans="1:20" ht="15.5" x14ac:dyDescent="0.35">
      <c r="B692" s="39" t="s">
        <v>6</v>
      </c>
      <c r="C692" s="42">
        <v>4</v>
      </c>
      <c r="D692" s="42">
        <v>3</v>
      </c>
      <c r="E692" s="42">
        <v>3</v>
      </c>
      <c r="F692" s="42">
        <v>4</v>
      </c>
      <c r="G692" s="42">
        <v>4</v>
      </c>
      <c r="H692" s="42">
        <v>4</v>
      </c>
      <c r="I692" s="42">
        <v>3</v>
      </c>
      <c r="J692" s="42">
        <v>8</v>
      </c>
      <c r="K692" s="42">
        <v>3</v>
      </c>
      <c r="L692" s="42">
        <v>4</v>
      </c>
      <c r="M692" s="42">
        <v>3</v>
      </c>
      <c r="N692" s="42">
        <v>3</v>
      </c>
      <c r="O692" s="42">
        <v>4</v>
      </c>
      <c r="P692" s="42">
        <v>4</v>
      </c>
      <c r="Q692" s="42">
        <v>4</v>
      </c>
      <c r="R692" s="42">
        <v>3</v>
      </c>
      <c r="S692" s="42">
        <v>4</v>
      </c>
      <c r="T692" s="42">
        <v>3</v>
      </c>
    </row>
    <row r="693" spans="1:20" x14ac:dyDescent="0.3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5" x14ac:dyDescent="0.35">
      <c r="C694" s="142" t="s">
        <v>5</v>
      </c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</row>
    <row r="695" spans="1:20" x14ac:dyDescent="0.35">
      <c r="A695" s="137">
        <v>24</v>
      </c>
      <c r="B695" s="138" t="str">
        <f>score!F30</f>
        <v>GAL GRUDNIK</v>
      </c>
      <c r="C695" s="140">
        <v>1</v>
      </c>
      <c r="D695" s="140">
        <v>2</v>
      </c>
      <c r="E695" s="140">
        <v>3</v>
      </c>
      <c r="F695" s="140">
        <v>4</v>
      </c>
      <c r="G695" s="140">
        <v>5</v>
      </c>
      <c r="H695" s="140">
        <v>6</v>
      </c>
      <c r="I695" s="140">
        <v>7</v>
      </c>
      <c r="J695" s="140">
        <v>8</v>
      </c>
      <c r="K695" s="140">
        <v>9</v>
      </c>
      <c r="L695" s="140">
        <v>10</v>
      </c>
      <c r="M695" s="140">
        <v>11</v>
      </c>
      <c r="N695" s="140">
        <v>12</v>
      </c>
      <c r="O695" s="140">
        <v>13</v>
      </c>
      <c r="P695" s="140">
        <v>14</v>
      </c>
      <c r="Q695" s="140">
        <v>15</v>
      </c>
      <c r="R695" s="140">
        <v>16</v>
      </c>
      <c r="S695" s="140">
        <v>17</v>
      </c>
      <c r="T695" s="140">
        <v>18</v>
      </c>
    </row>
    <row r="696" spans="1:20" x14ac:dyDescent="0.35">
      <c r="A696" s="137"/>
      <c r="B696" s="141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</row>
    <row r="697" spans="1:20" x14ac:dyDescent="0.35">
      <c r="B697" s="41" t="s">
        <v>7</v>
      </c>
      <c r="C697" s="7">
        <f>'1stR'!C$30</f>
        <v>0</v>
      </c>
      <c r="D697" s="7">
        <f>'1stR'!D$30</f>
        <v>0</v>
      </c>
      <c r="E697" s="7">
        <f>'1stR'!E$30</f>
        <v>0</v>
      </c>
      <c r="F697" s="7">
        <f>'1stR'!F$30</f>
        <v>0</v>
      </c>
      <c r="G697" s="7">
        <f>'1stR'!G$30</f>
        <v>0</v>
      </c>
      <c r="H697" s="7">
        <f>'1stR'!H$30</f>
        <v>0</v>
      </c>
      <c r="I697" s="7">
        <f>'1stR'!I$30</f>
        <v>0</v>
      </c>
      <c r="J697" s="7">
        <f>'1stR'!J$30</f>
        <v>0</v>
      </c>
      <c r="K697" s="7">
        <f>'1stR'!K$30</f>
        <v>0</v>
      </c>
      <c r="L697" s="7">
        <f>'1stR'!L$30</f>
        <v>0</v>
      </c>
      <c r="M697" s="7">
        <f>'1stR'!M$30</f>
        <v>0</v>
      </c>
      <c r="N697" s="7">
        <f>'1stR'!N$30</f>
        <v>0</v>
      </c>
      <c r="O697" s="7">
        <f>'1stR'!O$30</f>
        <v>0</v>
      </c>
      <c r="P697" s="7">
        <f>'1stR'!P$30</f>
        <v>0</v>
      </c>
      <c r="Q697" s="7">
        <f>'1stR'!Q$30</f>
        <v>0</v>
      </c>
      <c r="R697" s="7">
        <f>'1stR'!R$30</f>
        <v>0</v>
      </c>
      <c r="S697" s="7">
        <f>'1stR'!S$30</f>
        <v>0</v>
      </c>
      <c r="T697" s="7">
        <f>'1stR'!T$30</f>
        <v>0</v>
      </c>
    </row>
    <row r="698" spans="1:20" x14ac:dyDescent="0.35">
      <c r="B698" s="41" t="s">
        <v>8</v>
      </c>
      <c r="C698" s="7">
        <f>'2ndR'!C$30</f>
        <v>0</v>
      </c>
      <c r="D698" s="7">
        <f>'2ndR'!D$30</f>
        <v>0</v>
      </c>
      <c r="E698" s="7">
        <f>'2ndR'!E$30</f>
        <v>0</v>
      </c>
      <c r="F698" s="7">
        <f>'2ndR'!F$30</f>
        <v>0</v>
      </c>
      <c r="G698" s="7">
        <f>'2ndR'!G$30</f>
        <v>0</v>
      </c>
      <c r="H698" s="7">
        <f>'2ndR'!H$30</f>
        <v>0</v>
      </c>
      <c r="I698" s="7">
        <f>'2ndR'!I$30</f>
        <v>0</v>
      </c>
      <c r="J698" s="7">
        <f>'2ndR'!J$30</f>
        <v>0</v>
      </c>
      <c r="K698" s="7">
        <f>'2ndR'!K$30</f>
        <v>0</v>
      </c>
      <c r="L698" s="7">
        <f>'2ndR'!L$30</f>
        <v>0</v>
      </c>
      <c r="M698" s="7">
        <f>'2ndR'!M$30</f>
        <v>0</v>
      </c>
      <c r="N698" s="7">
        <f>'2ndR'!N$30</f>
        <v>0</v>
      </c>
      <c r="O698" s="7">
        <f>'2ndR'!O$30</f>
        <v>0</v>
      </c>
      <c r="P698" s="7">
        <f>'2ndR'!P$30</f>
        <v>0</v>
      </c>
      <c r="Q698" s="7">
        <f>'2ndR'!Q$30</f>
        <v>0</v>
      </c>
      <c r="R698" s="7">
        <f>'2ndR'!R$30</f>
        <v>0</v>
      </c>
      <c r="S698" s="7">
        <f>'2ndR'!S$30</f>
        <v>0</v>
      </c>
      <c r="T698" s="7">
        <f>'2ndR'!T$30</f>
        <v>0</v>
      </c>
    </row>
    <row r="699" spans="1:20" x14ac:dyDescent="0.35">
      <c r="B699" s="41" t="s">
        <v>9</v>
      </c>
      <c r="C699" s="7">
        <f>'3rdR'!C$30</f>
        <v>0</v>
      </c>
      <c r="D699" s="7">
        <f>'3rdR'!D$30</f>
        <v>0</v>
      </c>
      <c r="E699" s="7">
        <f>'3rdR'!E$30</f>
        <v>0</v>
      </c>
      <c r="F699" s="7">
        <f>'3rdR'!F$30</f>
        <v>0</v>
      </c>
      <c r="G699" s="7">
        <f>'3rdR'!G$30</f>
        <v>0</v>
      </c>
      <c r="H699" s="7">
        <f>'3rdR'!H$30</f>
        <v>0</v>
      </c>
      <c r="I699" s="7">
        <f>'3rdR'!I$30</f>
        <v>0</v>
      </c>
      <c r="J699" s="7">
        <f>'3rdR'!J$30</f>
        <v>0</v>
      </c>
      <c r="K699" s="7">
        <f>'3rdR'!K$30</f>
        <v>0</v>
      </c>
      <c r="L699" s="7">
        <f>'3rdR'!L$30</f>
        <v>0</v>
      </c>
      <c r="M699" s="7">
        <f>'3rdR'!M$30</f>
        <v>0</v>
      </c>
      <c r="N699" s="7">
        <f>'3rdR'!N$30</f>
        <v>0</v>
      </c>
      <c r="O699" s="7">
        <f>'3rdR'!O$30</f>
        <v>0</v>
      </c>
      <c r="P699" s="7">
        <f>'3rdR'!P$30</f>
        <v>0</v>
      </c>
      <c r="Q699" s="7">
        <f>'3rdR'!Q$30</f>
        <v>0</v>
      </c>
      <c r="R699" s="7">
        <f>'3rdR'!R$30</f>
        <v>0</v>
      </c>
      <c r="S699" s="7">
        <f>'3rdR'!S$30</f>
        <v>0</v>
      </c>
      <c r="T699" s="7">
        <f>'3rdR'!T$30</f>
        <v>0</v>
      </c>
    </row>
    <row r="700" spans="1:20" x14ac:dyDescent="0.35">
      <c r="B700" s="41" t="s">
        <v>10</v>
      </c>
      <c r="C700" s="7">
        <f>'4thR'!C$30</f>
        <v>5</v>
      </c>
      <c r="D700" s="7">
        <f>'4thR'!D$30</f>
        <v>3</v>
      </c>
      <c r="E700" s="7">
        <f>'4thR'!E$30</f>
        <v>4</v>
      </c>
      <c r="F700" s="7">
        <f>'4thR'!F$30</f>
        <v>6</v>
      </c>
      <c r="G700" s="7">
        <f>'4thR'!G$30</f>
        <v>8</v>
      </c>
      <c r="H700" s="7">
        <f>'4thR'!H$30</f>
        <v>4</v>
      </c>
      <c r="I700" s="7">
        <f>'4thR'!I$30</f>
        <v>3</v>
      </c>
      <c r="J700" s="7">
        <f>'4thR'!J$30</f>
        <v>4</v>
      </c>
      <c r="K700" s="7">
        <f>'4thR'!K$30</f>
        <v>3</v>
      </c>
      <c r="L700" s="7">
        <f>'4thR'!L$30</f>
        <v>4</v>
      </c>
      <c r="M700" s="7">
        <f>'4thR'!M$30</f>
        <v>4</v>
      </c>
      <c r="N700" s="7">
        <f>'4thR'!N$30</f>
        <v>6</v>
      </c>
      <c r="O700" s="7">
        <f>'4thR'!O$30</f>
        <v>5</v>
      </c>
      <c r="P700" s="7">
        <f>'4thR'!P$30</f>
        <v>5</v>
      </c>
      <c r="Q700" s="7">
        <f>'4thR'!Q$30</f>
        <v>7</v>
      </c>
      <c r="R700" s="7">
        <f>'4thR'!R$30</f>
        <v>5</v>
      </c>
      <c r="S700" s="7">
        <f>'4thR'!S$30</f>
        <v>5</v>
      </c>
      <c r="T700" s="7">
        <f>'4thR'!T$30</f>
        <v>3</v>
      </c>
    </row>
    <row r="701" spans="1:20" x14ac:dyDescent="0.35">
      <c r="B701" s="41" t="s">
        <v>11</v>
      </c>
      <c r="C701" s="7">
        <f>'5thR'!C$30</f>
        <v>0</v>
      </c>
      <c r="D701" s="7">
        <f>'5thR'!D$30</f>
        <v>0</v>
      </c>
      <c r="E701" s="7">
        <f>'5thR'!E$30</f>
        <v>0</v>
      </c>
      <c r="F701" s="7">
        <f>'5thR'!F$30</f>
        <v>0</v>
      </c>
      <c r="G701" s="7">
        <f>'5thR'!G$30</f>
        <v>0</v>
      </c>
      <c r="H701" s="7">
        <f>'5thR'!H$30</f>
        <v>0</v>
      </c>
      <c r="I701" s="7">
        <f>'5thR'!I$30</f>
        <v>0</v>
      </c>
      <c r="J701" s="7">
        <f>'5thR'!J$30</f>
        <v>0</v>
      </c>
      <c r="K701" s="7">
        <f>'5thR'!K$30</f>
        <v>0</v>
      </c>
      <c r="L701" s="7">
        <f>'5thR'!L$30</f>
        <v>0</v>
      </c>
      <c r="M701" s="7">
        <f>'5thR'!M$30</f>
        <v>0</v>
      </c>
      <c r="N701" s="7">
        <f>'5thR'!N$30</f>
        <v>0</v>
      </c>
      <c r="O701" s="7">
        <f>'5thR'!O$30</f>
        <v>0</v>
      </c>
      <c r="P701" s="7">
        <f>'5thR'!P$30</f>
        <v>0</v>
      </c>
      <c r="Q701" s="7">
        <f>'5thR'!Q$30</f>
        <v>0</v>
      </c>
      <c r="R701" s="7">
        <f>'5thR'!R$30</f>
        <v>0</v>
      </c>
      <c r="S701" s="7">
        <f>'5thR'!S$30</f>
        <v>0</v>
      </c>
      <c r="T701" s="7">
        <f>'5thR'!T$30</f>
        <v>0</v>
      </c>
    </row>
    <row r="702" spans="1:20" x14ac:dyDescent="0.35">
      <c r="B702" s="41" t="s">
        <v>12</v>
      </c>
      <c r="C702" s="7">
        <f>'6thR'!C$30</f>
        <v>0</v>
      </c>
      <c r="D702" s="7">
        <f>'6thR'!D$30</f>
        <v>0</v>
      </c>
      <c r="E702" s="7">
        <f>'6thR'!E$30</f>
        <v>0</v>
      </c>
      <c r="F702" s="7">
        <f>'6thR'!F$30</f>
        <v>0</v>
      </c>
      <c r="G702" s="7">
        <f>'6thR'!G$30</f>
        <v>0</v>
      </c>
      <c r="H702" s="7">
        <f>'6thR'!H$30</f>
        <v>0</v>
      </c>
      <c r="I702" s="7">
        <f>'6thR'!I$30</f>
        <v>0</v>
      </c>
      <c r="J702" s="7">
        <f>'6thR'!J$30</f>
        <v>0</v>
      </c>
      <c r="K702" s="7">
        <f>'6thR'!K$30</f>
        <v>0</v>
      </c>
      <c r="L702" s="7">
        <f>'6thR'!L$30</f>
        <v>0</v>
      </c>
      <c r="M702" s="7">
        <f>'6thR'!M$30</f>
        <v>0</v>
      </c>
      <c r="N702" s="7">
        <f>'6thR'!N$30</f>
        <v>0</v>
      </c>
      <c r="O702" s="7">
        <f>'6thR'!O$30</f>
        <v>0</v>
      </c>
      <c r="P702" s="7">
        <f>'6thR'!P$30</f>
        <v>0</v>
      </c>
      <c r="Q702" s="7">
        <f>'6thR'!Q$30</f>
        <v>0</v>
      </c>
      <c r="R702" s="7">
        <f>'6thR'!R$30</f>
        <v>0</v>
      </c>
      <c r="S702" s="7">
        <f>'6thR'!S$30</f>
        <v>0</v>
      </c>
      <c r="T702" s="7">
        <f>'6thR'!T$30</f>
        <v>0</v>
      </c>
    </row>
    <row r="703" spans="1:20" x14ac:dyDescent="0.35">
      <c r="B703" s="41" t="s">
        <v>13</v>
      </c>
      <c r="C703" s="7">
        <f>'7thR'!C$30</f>
        <v>0</v>
      </c>
      <c r="D703" s="7">
        <f>'7thR'!D$30</f>
        <v>0</v>
      </c>
      <c r="E703" s="7">
        <f>'7thR'!E$30</f>
        <v>0</v>
      </c>
      <c r="F703" s="7">
        <f>'7thR'!F$30</f>
        <v>0</v>
      </c>
      <c r="G703" s="7">
        <f>'7thR'!G$30</f>
        <v>0</v>
      </c>
      <c r="H703" s="7">
        <f>'7thR'!H$30</f>
        <v>0</v>
      </c>
      <c r="I703" s="7">
        <f>'7thR'!I$30</f>
        <v>0</v>
      </c>
      <c r="J703" s="7">
        <f>'7thR'!J$30</f>
        <v>0</v>
      </c>
      <c r="K703" s="7">
        <f>'7thR'!K$30</f>
        <v>0</v>
      </c>
      <c r="L703" s="7">
        <f>'7thR'!L$30</f>
        <v>0</v>
      </c>
      <c r="M703" s="7">
        <f>'7thR'!M$30</f>
        <v>0</v>
      </c>
      <c r="N703" s="7">
        <f>'7thR'!N$30</f>
        <v>0</v>
      </c>
      <c r="O703" s="7">
        <f>'7thR'!O$30</f>
        <v>0</v>
      </c>
      <c r="P703" s="7">
        <f>'7thR'!P$30</f>
        <v>0</v>
      </c>
      <c r="Q703" s="7">
        <f>'7thR'!Q$30</f>
        <v>0</v>
      </c>
      <c r="R703" s="7">
        <f>'7thR'!R$30</f>
        <v>0</v>
      </c>
      <c r="S703" s="7">
        <f>'7thR'!S$30</f>
        <v>0</v>
      </c>
      <c r="T703" s="7">
        <f>'7thR'!T$30</f>
        <v>0</v>
      </c>
    </row>
    <row r="704" spans="1:20" x14ac:dyDescent="0.35">
      <c r="B704" s="41" t="s">
        <v>14</v>
      </c>
      <c r="C704" s="7">
        <f>'8thR'!C$30</f>
        <v>0</v>
      </c>
      <c r="D704" s="7">
        <f>'8thR'!D$30</f>
        <v>0</v>
      </c>
      <c r="E704" s="7">
        <f>'8thR'!E$30</f>
        <v>0</v>
      </c>
      <c r="F704" s="7">
        <f>'8thR'!F$30</f>
        <v>0</v>
      </c>
      <c r="G704" s="7">
        <f>'8thR'!G$30</f>
        <v>0</v>
      </c>
      <c r="H704" s="7">
        <f>'8thR'!H$30</f>
        <v>0</v>
      </c>
      <c r="I704" s="7">
        <f>'8thR'!I$30</f>
        <v>0</v>
      </c>
      <c r="J704" s="7">
        <f>'8thR'!J$30</f>
        <v>0</v>
      </c>
      <c r="K704" s="7">
        <f>'8thR'!K$30</f>
        <v>0</v>
      </c>
      <c r="L704" s="7">
        <f>'8thR'!L$30</f>
        <v>0</v>
      </c>
      <c r="M704" s="7">
        <f>'8thR'!M$30</f>
        <v>0</v>
      </c>
      <c r="N704" s="7">
        <f>'8thR'!N$30</f>
        <v>0</v>
      </c>
      <c r="O704" s="7">
        <f>'8thR'!O$30</f>
        <v>0</v>
      </c>
      <c r="P704" s="7">
        <f>'8thR'!P$30</f>
        <v>0</v>
      </c>
      <c r="Q704" s="7">
        <f>'8thR'!Q$30</f>
        <v>0</v>
      </c>
      <c r="R704" s="7">
        <f>'8thR'!R$30</f>
        <v>0</v>
      </c>
      <c r="S704" s="7">
        <f>'8thR'!S$30</f>
        <v>0</v>
      </c>
      <c r="T704" s="7">
        <f>'8thR'!T$30</f>
        <v>0</v>
      </c>
    </row>
    <row r="705" spans="2:20" x14ac:dyDescent="0.35">
      <c r="B705" s="41" t="s">
        <v>26</v>
      </c>
      <c r="C705" s="7">
        <f>'9thR'!C$30</f>
        <v>0</v>
      </c>
      <c r="D705" s="7">
        <f>'9thR'!D$30</f>
        <v>0</v>
      </c>
      <c r="E705" s="7">
        <f>'9thR'!E$30</f>
        <v>0</v>
      </c>
      <c r="F705" s="7">
        <f>'9thR'!F$30</f>
        <v>0</v>
      </c>
      <c r="G705" s="7">
        <f>'9thR'!G$30</f>
        <v>0</v>
      </c>
      <c r="H705" s="7">
        <f>'9thR'!H$30</f>
        <v>0</v>
      </c>
      <c r="I705" s="7">
        <f>'9thR'!I$30</f>
        <v>0</v>
      </c>
      <c r="J705" s="7">
        <f>'9thR'!J$30</f>
        <v>0</v>
      </c>
      <c r="K705" s="7">
        <f>'9thR'!K$30</f>
        <v>0</v>
      </c>
      <c r="L705" s="7">
        <f>'9thR'!L$30</f>
        <v>0</v>
      </c>
      <c r="M705" s="7">
        <f>'9thR'!M$30</f>
        <v>0</v>
      </c>
      <c r="N705" s="7">
        <f>'9thR'!N$30</f>
        <v>0</v>
      </c>
      <c r="O705" s="7">
        <f>'9thR'!O$30</f>
        <v>0</v>
      </c>
      <c r="P705" s="7">
        <f>'9thR'!P$30</f>
        <v>0</v>
      </c>
      <c r="Q705" s="7">
        <f>'9thR'!Q$30</f>
        <v>0</v>
      </c>
      <c r="R705" s="7">
        <f>'9thR'!R$30</f>
        <v>0</v>
      </c>
      <c r="S705" s="7">
        <f>'9thR'!S$30</f>
        <v>0</v>
      </c>
      <c r="T705" s="7">
        <f>'9thR'!T$30</f>
        <v>0</v>
      </c>
    </row>
    <row r="706" spans="2:20" x14ac:dyDescent="0.35">
      <c r="B706" s="41" t="s">
        <v>27</v>
      </c>
      <c r="C706" s="7">
        <f>'10thR'!C$30</f>
        <v>0</v>
      </c>
      <c r="D706" s="7">
        <f>'10thR'!D$30</f>
        <v>0</v>
      </c>
      <c r="E706" s="7">
        <f>'10thR'!E$30</f>
        <v>0</v>
      </c>
      <c r="F706" s="7">
        <f>'10thR'!F$30</f>
        <v>0</v>
      </c>
      <c r="G706" s="7">
        <f>'10thR'!G$30</f>
        <v>0</v>
      </c>
      <c r="H706" s="7">
        <f>'10thR'!H$30</f>
        <v>0</v>
      </c>
      <c r="I706" s="7">
        <f>'10thR'!I$30</f>
        <v>0</v>
      </c>
      <c r="J706" s="7">
        <f>'10thR'!J$30</f>
        <v>0</v>
      </c>
      <c r="K706" s="7">
        <f>'10thR'!K$30</f>
        <v>0</v>
      </c>
      <c r="L706" s="7">
        <f>'10thR'!L$30</f>
        <v>0</v>
      </c>
      <c r="M706" s="7">
        <f>'10thR'!M$30</f>
        <v>0</v>
      </c>
      <c r="N706" s="7">
        <f>'10thR'!N$30</f>
        <v>0</v>
      </c>
      <c r="O706" s="7">
        <f>'10thR'!O$30</f>
        <v>0</v>
      </c>
      <c r="P706" s="7">
        <f>'10thR'!P$30</f>
        <v>0</v>
      </c>
      <c r="Q706" s="7">
        <f>'10thR'!Q$30</f>
        <v>0</v>
      </c>
      <c r="R706" s="7">
        <f>'10thR'!R$30</f>
        <v>0</v>
      </c>
      <c r="S706" s="7">
        <f>'10thR'!S$30</f>
        <v>0</v>
      </c>
      <c r="T706" s="7">
        <f>'10thR'!T$30</f>
        <v>0</v>
      </c>
    </row>
    <row r="707" spans="2:20" x14ac:dyDescent="0.35">
      <c r="B707" s="41" t="s">
        <v>28</v>
      </c>
      <c r="C707" s="7">
        <f>'11thR'!C$30</f>
        <v>0</v>
      </c>
      <c r="D707" s="7">
        <f>'11thR'!D$30</f>
        <v>0</v>
      </c>
      <c r="E707" s="7">
        <f>'11thR'!E$30</f>
        <v>0</v>
      </c>
      <c r="F707" s="7">
        <f>'11thR'!F$30</f>
        <v>0</v>
      </c>
      <c r="G707" s="7">
        <f>'11thR'!G$30</f>
        <v>0</v>
      </c>
      <c r="H707" s="7">
        <f>'11thR'!H$30</f>
        <v>0</v>
      </c>
      <c r="I707" s="7">
        <f>'11thR'!I$30</f>
        <v>0</v>
      </c>
      <c r="J707" s="7">
        <f>'11thR'!J$30</f>
        <v>0</v>
      </c>
      <c r="K707" s="7">
        <f>'11thR'!K$30</f>
        <v>0</v>
      </c>
      <c r="L707" s="7">
        <f>'11thR'!L$30</f>
        <v>0</v>
      </c>
      <c r="M707" s="7">
        <f>'11thR'!M$30</f>
        <v>0</v>
      </c>
      <c r="N707" s="7">
        <f>'11thR'!N$30</f>
        <v>0</v>
      </c>
      <c r="O707" s="7">
        <f>'11thR'!O$30</f>
        <v>0</v>
      </c>
      <c r="P707" s="7">
        <f>'11thR'!P$30</f>
        <v>0</v>
      </c>
      <c r="Q707" s="7">
        <f>'11thR'!Q$30</f>
        <v>0</v>
      </c>
      <c r="R707" s="7">
        <f>'11thR'!R$30</f>
        <v>0</v>
      </c>
      <c r="S707" s="7">
        <f>'11thR'!S$30</f>
        <v>0</v>
      </c>
      <c r="T707" s="7">
        <f>'11thR'!T$30</f>
        <v>0</v>
      </c>
    </row>
    <row r="708" spans="2:20" x14ac:dyDescent="0.35">
      <c r="B708" s="41" t="s">
        <v>29</v>
      </c>
      <c r="C708" s="7">
        <f>'12thR'!C$30</f>
        <v>0</v>
      </c>
      <c r="D708" s="7">
        <f>'12thR'!D$30</f>
        <v>0</v>
      </c>
      <c r="E708" s="7">
        <f>'12thR'!E$30</f>
        <v>0</v>
      </c>
      <c r="F708" s="7">
        <f>'12thR'!F$30</f>
        <v>0</v>
      </c>
      <c r="G708" s="7">
        <f>'12thR'!G$30</f>
        <v>0</v>
      </c>
      <c r="H708" s="7">
        <f>'12thR'!H$30</f>
        <v>0</v>
      </c>
      <c r="I708" s="7">
        <f>'12thR'!I$30</f>
        <v>0</v>
      </c>
      <c r="J708" s="7">
        <f>'12thR'!J$30</f>
        <v>0</v>
      </c>
      <c r="K708" s="7">
        <f>'12thR'!K$30</f>
        <v>0</v>
      </c>
      <c r="L708" s="7">
        <f>'12thR'!L$30</f>
        <v>0</v>
      </c>
      <c r="M708" s="7">
        <f>'12thR'!M$30</f>
        <v>0</v>
      </c>
      <c r="N708" s="7">
        <f>'12thR'!N$30</f>
        <v>0</v>
      </c>
      <c r="O708" s="7">
        <f>'12thR'!O$30</f>
        <v>0</v>
      </c>
      <c r="P708" s="7">
        <f>'12thR'!P$30</f>
        <v>0</v>
      </c>
      <c r="Q708" s="7">
        <f>'12thR'!Q$30</f>
        <v>0</v>
      </c>
      <c r="R708" s="7">
        <f>'12thR'!R$30</f>
        <v>0</v>
      </c>
      <c r="S708" s="7">
        <f>'12thR'!S$30</f>
        <v>0</v>
      </c>
      <c r="T708" s="7">
        <f>'12thR'!T$30</f>
        <v>0</v>
      </c>
    </row>
    <row r="709" spans="2:20" x14ac:dyDescent="0.35">
      <c r="B709" s="41" t="s">
        <v>30</v>
      </c>
      <c r="C709" s="7">
        <f>'13thR'!C$30</f>
        <v>0</v>
      </c>
      <c r="D709" s="7">
        <f>'13thR'!D$30</f>
        <v>0</v>
      </c>
      <c r="E709" s="7">
        <f>'13thR'!E$30</f>
        <v>0</v>
      </c>
      <c r="F709" s="7">
        <f>'13thR'!F$30</f>
        <v>0</v>
      </c>
      <c r="G709" s="7">
        <f>'13thR'!G$30</f>
        <v>0</v>
      </c>
      <c r="H709" s="7">
        <f>'13thR'!H$30</f>
        <v>0</v>
      </c>
      <c r="I709" s="7">
        <f>'13thR'!I$30</f>
        <v>0</v>
      </c>
      <c r="J709" s="7">
        <f>'13thR'!J$30</f>
        <v>0</v>
      </c>
      <c r="K709" s="7">
        <f>'13thR'!K$30</f>
        <v>0</v>
      </c>
      <c r="L709" s="7">
        <f>'13thR'!L$30</f>
        <v>0</v>
      </c>
      <c r="M709" s="7">
        <f>'13thR'!M$30</f>
        <v>0</v>
      </c>
      <c r="N709" s="7">
        <f>'13thR'!N$30</f>
        <v>0</v>
      </c>
      <c r="O709" s="7">
        <f>'13thR'!O$30</f>
        <v>0</v>
      </c>
      <c r="P709" s="7">
        <f>'13thR'!P$30</f>
        <v>0</v>
      </c>
      <c r="Q709" s="7">
        <f>'13thR'!Q$30</f>
        <v>0</v>
      </c>
      <c r="R709" s="7">
        <f>'13thR'!R$30</f>
        <v>0</v>
      </c>
      <c r="S709" s="7">
        <f>'13thR'!S$30</f>
        <v>0</v>
      </c>
      <c r="T709" s="7">
        <f>'13thR'!T$30</f>
        <v>0</v>
      </c>
    </row>
    <row r="710" spans="2:20" x14ac:dyDescent="0.35">
      <c r="B710" s="41" t="s">
        <v>31</v>
      </c>
      <c r="C710" s="7">
        <f>'14thR'!C$30</f>
        <v>0</v>
      </c>
      <c r="D710" s="7">
        <f>'14thR'!D$30</f>
        <v>0</v>
      </c>
      <c r="E710" s="7">
        <f>'14thR'!E$30</f>
        <v>0</v>
      </c>
      <c r="F710" s="7">
        <f>'14thR'!F$30</f>
        <v>0</v>
      </c>
      <c r="G710" s="7">
        <f>'14thR'!G$30</f>
        <v>0</v>
      </c>
      <c r="H710" s="7">
        <f>'14thR'!H$30</f>
        <v>0</v>
      </c>
      <c r="I710" s="7">
        <f>'14thR'!I$30</f>
        <v>0</v>
      </c>
      <c r="J710" s="7">
        <f>'14thR'!J$30</f>
        <v>0</v>
      </c>
      <c r="K710" s="7">
        <f>'14thR'!K$30</f>
        <v>0</v>
      </c>
      <c r="L710" s="7">
        <f>'14thR'!L$30</f>
        <v>0</v>
      </c>
      <c r="M710" s="7">
        <f>'14thR'!M$30</f>
        <v>0</v>
      </c>
      <c r="N710" s="7">
        <f>'14thR'!N$30</f>
        <v>0</v>
      </c>
      <c r="O710" s="7">
        <f>'14thR'!O$30</f>
        <v>0</v>
      </c>
      <c r="P710" s="7">
        <f>'14thR'!P$30</f>
        <v>0</v>
      </c>
      <c r="Q710" s="7">
        <f>'14thR'!Q$30</f>
        <v>0</v>
      </c>
      <c r="R710" s="7">
        <f>'14thR'!R$30</f>
        <v>0</v>
      </c>
      <c r="S710" s="7">
        <f>'14thR'!S$30</f>
        <v>0</v>
      </c>
      <c r="T710" s="7">
        <f>'14thR'!T$30</f>
        <v>0</v>
      </c>
    </row>
    <row r="711" spans="2:20" x14ac:dyDescent="0.35">
      <c r="B711" s="41" t="s">
        <v>32</v>
      </c>
      <c r="C711" s="7">
        <f>'15thR'!C$30</f>
        <v>0</v>
      </c>
      <c r="D711" s="7">
        <f>'15thR'!D$30</f>
        <v>0</v>
      </c>
      <c r="E711" s="7">
        <f>'15thR'!E$30</f>
        <v>0</v>
      </c>
      <c r="F711" s="7">
        <f>'15thR'!F$30</f>
        <v>0</v>
      </c>
      <c r="G711" s="7">
        <f>'15thR'!G$30</f>
        <v>0</v>
      </c>
      <c r="H711" s="7">
        <f>'15thR'!H$30</f>
        <v>0</v>
      </c>
      <c r="I711" s="7">
        <f>'15thR'!I$30</f>
        <v>0</v>
      </c>
      <c r="J711" s="7">
        <f>'15thR'!J$30</f>
        <v>0</v>
      </c>
      <c r="K711" s="7">
        <f>'15thR'!K$30</f>
        <v>0</v>
      </c>
      <c r="L711" s="7">
        <f>'15thR'!L$30</f>
        <v>0</v>
      </c>
      <c r="M711" s="7">
        <f>'15thR'!M$30</f>
        <v>0</v>
      </c>
      <c r="N711" s="7">
        <f>'15thR'!N$30</f>
        <v>0</v>
      </c>
      <c r="O711" s="7">
        <f>'15thR'!O$30</f>
        <v>0</v>
      </c>
      <c r="P711" s="7">
        <f>'15thR'!P$30</f>
        <v>0</v>
      </c>
      <c r="Q711" s="7">
        <f>'15thR'!Q$30</f>
        <v>0</v>
      </c>
      <c r="R711" s="7">
        <f>'15thR'!R$30</f>
        <v>0</v>
      </c>
      <c r="S711" s="7">
        <f>'15thR'!S$30</f>
        <v>0</v>
      </c>
      <c r="T711" s="7">
        <f>'15thR'!T$30</f>
        <v>0</v>
      </c>
    </row>
    <row r="712" spans="2:20" x14ac:dyDescent="0.35">
      <c r="B712" s="41" t="s">
        <v>33</v>
      </c>
      <c r="C712" s="7">
        <f>'16thR'!C$30</f>
        <v>4</v>
      </c>
      <c r="D712" s="7">
        <f>'16thR'!D$30</f>
        <v>4</v>
      </c>
      <c r="E712" s="7">
        <f>'16thR'!E$30</f>
        <v>4</v>
      </c>
      <c r="F712" s="7">
        <f>'16thR'!F$30</f>
        <v>9</v>
      </c>
      <c r="G712" s="7">
        <f>'16thR'!G$30</f>
        <v>9</v>
      </c>
      <c r="H712" s="7">
        <f>'16thR'!H$30</f>
        <v>9</v>
      </c>
      <c r="I712" s="7">
        <f>'16thR'!I$30</f>
        <v>3</v>
      </c>
      <c r="J712" s="7">
        <f>'16thR'!J$30</f>
        <v>4</v>
      </c>
      <c r="K712" s="7">
        <f>'16thR'!K$30</f>
        <v>3</v>
      </c>
      <c r="L712" s="7">
        <f>'16thR'!L$30</f>
        <v>4</v>
      </c>
      <c r="M712" s="7">
        <f>'16thR'!M$30</f>
        <v>3</v>
      </c>
      <c r="N712" s="7">
        <f>'16thR'!N$30</f>
        <v>5</v>
      </c>
      <c r="O712" s="7">
        <f>'16thR'!O$30</f>
        <v>6</v>
      </c>
      <c r="P712" s="7">
        <f>'16thR'!P$30</f>
        <v>9</v>
      </c>
      <c r="Q712" s="7">
        <f>'16thR'!Q$30</f>
        <v>9</v>
      </c>
      <c r="R712" s="7">
        <f>'16thR'!R$30</f>
        <v>3</v>
      </c>
      <c r="S712" s="7">
        <f>'16thR'!S$30</f>
        <v>6</v>
      </c>
      <c r="T712" s="7">
        <f>'16thR'!T$30</f>
        <v>3</v>
      </c>
    </row>
    <row r="713" spans="2:20" x14ac:dyDescent="0.35">
      <c r="B713" s="41" t="s">
        <v>34</v>
      </c>
      <c r="C713" s="7">
        <f>'17thR'!C$30</f>
        <v>0</v>
      </c>
      <c r="D713" s="7">
        <f>'17thR'!D$30</f>
        <v>0</v>
      </c>
      <c r="E713" s="7">
        <f>'17thR'!E$30</f>
        <v>0</v>
      </c>
      <c r="F713" s="7">
        <f>'17thR'!F$30</f>
        <v>0</v>
      </c>
      <c r="G713" s="7">
        <f>'17thR'!G$30</f>
        <v>0</v>
      </c>
      <c r="H713" s="7">
        <f>'17thR'!H$30</f>
        <v>0</v>
      </c>
      <c r="I713" s="7">
        <f>'17thR'!I$30</f>
        <v>0</v>
      </c>
      <c r="J713" s="7">
        <f>'17thR'!J$30</f>
        <v>0</v>
      </c>
      <c r="K713" s="7">
        <f>'17thR'!K$30</f>
        <v>0</v>
      </c>
      <c r="L713" s="7">
        <f>'17thR'!L$30</f>
        <v>0</v>
      </c>
      <c r="M713" s="7">
        <f>'17thR'!M$30</f>
        <v>0</v>
      </c>
      <c r="N713" s="7">
        <f>'17thR'!N$30</f>
        <v>0</v>
      </c>
      <c r="O713" s="7">
        <f>'17thR'!O$30</f>
        <v>0</v>
      </c>
      <c r="P713" s="7">
        <f>'17thR'!P$30</f>
        <v>0</v>
      </c>
      <c r="Q713" s="7">
        <f>'17thR'!Q$30</f>
        <v>0</v>
      </c>
      <c r="R713" s="7">
        <f>'17thR'!R$30</f>
        <v>0</v>
      </c>
      <c r="S713" s="7">
        <f>'17thR'!S$30</f>
        <v>0</v>
      </c>
      <c r="T713" s="7">
        <f>'17thR'!T$30</f>
        <v>0</v>
      </c>
    </row>
    <row r="714" spans="2:20" x14ac:dyDescent="0.35">
      <c r="B714" s="41" t="s">
        <v>35</v>
      </c>
      <c r="C714" s="7">
        <f>'18thR'!C$30</f>
        <v>0</v>
      </c>
      <c r="D714" s="7">
        <f>'18thR'!D$30</f>
        <v>0</v>
      </c>
      <c r="E714" s="7">
        <f>'18thR'!E$30</f>
        <v>0</v>
      </c>
      <c r="F714" s="7">
        <f>'18thR'!F$30</f>
        <v>0</v>
      </c>
      <c r="G714" s="7">
        <f>'18thR'!G$30</f>
        <v>0</v>
      </c>
      <c r="H714" s="7">
        <f>'18thR'!H$30</f>
        <v>0</v>
      </c>
      <c r="I714" s="7">
        <f>'18thR'!I$30</f>
        <v>0</v>
      </c>
      <c r="J714" s="7">
        <f>'18thR'!J$30</f>
        <v>0</v>
      </c>
      <c r="K714" s="7">
        <f>'18thR'!K$30</f>
        <v>0</v>
      </c>
      <c r="L714" s="7">
        <f>'18thR'!L$30</f>
        <v>0</v>
      </c>
      <c r="M714" s="7">
        <f>'18thR'!M$30</f>
        <v>0</v>
      </c>
      <c r="N714" s="7">
        <f>'18thR'!N$30</f>
        <v>0</v>
      </c>
      <c r="O714" s="7">
        <f>'18thR'!O$30</f>
        <v>0</v>
      </c>
      <c r="P714" s="7">
        <f>'18thR'!P$30</f>
        <v>0</v>
      </c>
      <c r="Q714" s="7">
        <f>'18thR'!Q$30</f>
        <v>0</v>
      </c>
      <c r="R714" s="7">
        <f>'18thR'!R$30</f>
        <v>0</v>
      </c>
      <c r="S714" s="7">
        <f>'18thR'!S$30</f>
        <v>0</v>
      </c>
      <c r="T714" s="7">
        <f>'18thR'!T$30</f>
        <v>0</v>
      </c>
    </row>
    <row r="715" spans="2:20" x14ac:dyDescent="0.35">
      <c r="B715" s="41" t="s">
        <v>36</v>
      </c>
      <c r="C715" s="7">
        <f>'19thR'!C$30</f>
        <v>0</v>
      </c>
      <c r="D715" s="7">
        <f>'19thR'!D$30</f>
        <v>0</v>
      </c>
      <c r="E715" s="7">
        <f>'19thR'!E$30</f>
        <v>0</v>
      </c>
      <c r="F715" s="7">
        <f>'19thR'!F$30</f>
        <v>0</v>
      </c>
      <c r="G715" s="7">
        <f>'19thR'!G$30</f>
        <v>0</v>
      </c>
      <c r="H715" s="7">
        <f>'19thR'!H$30</f>
        <v>0</v>
      </c>
      <c r="I715" s="7">
        <f>'19thR'!I$30</f>
        <v>0</v>
      </c>
      <c r="J715" s="7">
        <f>'19thR'!J$30</f>
        <v>0</v>
      </c>
      <c r="K715" s="7">
        <f>'19thR'!K$30</f>
        <v>0</v>
      </c>
      <c r="L715" s="7">
        <f>'19thR'!L$30</f>
        <v>0</v>
      </c>
      <c r="M715" s="7">
        <f>'19thR'!M$30</f>
        <v>0</v>
      </c>
      <c r="N715" s="7">
        <f>'19thR'!N$30</f>
        <v>0</v>
      </c>
      <c r="O715" s="7">
        <f>'19thR'!O$30</f>
        <v>0</v>
      </c>
      <c r="P715" s="7">
        <f>'19thR'!P$30</f>
        <v>0</v>
      </c>
      <c r="Q715" s="7">
        <f>'19thR'!Q$30</f>
        <v>0</v>
      </c>
      <c r="R715" s="7">
        <f>'19thR'!R$30</f>
        <v>0</v>
      </c>
      <c r="S715" s="7">
        <f>'19thR'!S$30</f>
        <v>0</v>
      </c>
      <c r="T715" s="7">
        <f>'19thR'!T$30</f>
        <v>0</v>
      </c>
    </row>
    <row r="716" spans="2:20" x14ac:dyDescent="0.35">
      <c r="B716" s="41" t="s">
        <v>37</v>
      </c>
      <c r="C716" s="7">
        <f>'20thR'!C$30</f>
        <v>0</v>
      </c>
      <c r="D716" s="7">
        <f>'20thR'!D$30</f>
        <v>0</v>
      </c>
      <c r="E716" s="7">
        <f>'20thR'!E$30</f>
        <v>0</v>
      </c>
      <c r="F716" s="7">
        <f>'20thR'!F$30</f>
        <v>0</v>
      </c>
      <c r="G716" s="7">
        <f>'20thR'!G$30</f>
        <v>0</v>
      </c>
      <c r="H716" s="7">
        <f>'20thR'!H$30</f>
        <v>0</v>
      </c>
      <c r="I716" s="7">
        <f>'20thR'!I$30</f>
        <v>0</v>
      </c>
      <c r="J716" s="7">
        <f>'20thR'!J$30</f>
        <v>0</v>
      </c>
      <c r="K716" s="7">
        <f>'20thR'!K$30</f>
        <v>0</v>
      </c>
      <c r="L716" s="7">
        <f>'20thR'!L$30</f>
        <v>0</v>
      </c>
      <c r="M716" s="7">
        <f>'20thR'!M$30</f>
        <v>0</v>
      </c>
      <c r="N716" s="7">
        <f>'20thR'!N$30</f>
        <v>0</v>
      </c>
      <c r="O716" s="7">
        <f>'20thR'!O$30</f>
        <v>0</v>
      </c>
      <c r="P716" s="7">
        <f>'20thR'!P$30</f>
        <v>0</v>
      </c>
      <c r="Q716" s="7">
        <f>'20thR'!Q$30</f>
        <v>0</v>
      </c>
      <c r="R716" s="7">
        <f>'20thR'!R$30</f>
        <v>0</v>
      </c>
      <c r="S716" s="7">
        <f>'20thR'!S$30</f>
        <v>0</v>
      </c>
      <c r="T716" s="7">
        <f>'20thR'!T$30</f>
        <v>0</v>
      </c>
    </row>
    <row r="717" spans="2:20" x14ac:dyDescent="0.35">
      <c r="B717" s="41" t="s">
        <v>38</v>
      </c>
      <c r="C717" s="7">
        <f>'21thR'!C$30</f>
        <v>0</v>
      </c>
      <c r="D717" s="7">
        <f>'21thR'!D$30</f>
        <v>0</v>
      </c>
      <c r="E717" s="7">
        <f>'21thR'!E$30</f>
        <v>0</v>
      </c>
      <c r="F717" s="7">
        <f>'21thR'!F$30</f>
        <v>0</v>
      </c>
      <c r="G717" s="7">
        <f>'21thR'!G$30</f>
        <v>0</v>
      </c>
      <c r="H717" s="7">
        <f>'21thR'!H$30</f>
        <v>0</v>
      </c>
      <c r="I717" s="7">
        <f>'21thR'!I$30</f>
        <v>0</v>
      </c>
      <c r="J717" s="7">
        <f>'21thR'!J$30</f>
        <v>0</v>
      </c>
      <c r="K717" s="7">
        <f>'21thR'!K$30</f>
        <v>0</v>
      </c>
      <c r="L717" s="7">
        <f>'21thR'!L$30</f>
        <v>0</v>
      </c>
      <c r="M717" s="7">
        <f>'21thR'!M$30</f>
        <v>0</v>
      </c>
      <c r="N717" s="7">
        <f>'21thR'!N$30</f>
        <v>0</v>
      </c>
      <c r="O717" s="7">
        <f>'21thR'!O$30</f>
        <v>0</v>
      </c>
      <c r="P717" s="7">
        <f>'21thR'!P$30</f>
        <v>0</v>
      </c>
      <c r="Q717" s="7">
        <f>'21thR'!Q$30</f>
        <v>0</v>
      </c>
      <c r="R717" s="7">
        <f>'21thR'!R$30</f>
        <v>0</v>
      </c>
      <c r="S717" s="7">
        <f>'21thR'!S$30</f>
        <v>0</v>
      </c>
      <c r="T717" s="7">
        <f>'21thR'!T$30</f>
        <v>0</v>
      </c>
    </row>
    <row r="718" spans="2:20" x14ac:dyDescent="0.35">
      <c r="B718" s="41" t="s">
        <v>39</v>
      </c>
      <c r="C718" s="7">
        <f>'22thR'!C$30</f>
        <v>0</v>
      </c>
      <c r="D718" s="7">
        <f>'22thR'!D$30</f>
        <v>0</v>
      </c>
      <c r="E718" s="7">
        <f>'22thR'!E$30</f>
        <v>0</v>
      </c>
      <c r="F718" s="7">
        <f>'22thR'!F$30</f>
        <v>0</v>
      </c>
      <c r="G718" s="7">
        <f>'22thR'!G$30</f>
        <v>0</v>
      </c>
      <c r="H718" s="7">
        <f>'22thR'!H$30</f>
        <v>0</v>
      </c>
      <c r="I718" s="7">
        <f>'22thR'!I$30</f>
        <v>0</v>
      </c>
      <c r="J718" s="7">
        <f>'22thR'!J$30</f>
        <v>0</v>
      </c>
      <c r="K718" s="7">
        <f>'22thR'!K$30</f>
        <v>0</v>
      </c>
      <c r="L718" s="7">
        <f>'22thR'!L$30</f>
        <v>0</v>
      </c>
      <c r="M718" s="7">
        <f>'22thR'!M$30</f>
        <v>0</v>
      </c>
      <c r="N718" s="7">
        <f>'22thR'!N$30</f>
        <v>0</v>
      </c>
      <c r="O718" s="7">
        <f>'22thR'!O$30</f>
        <v>0</v>
      </c>
      <c r="P718" s="7">
        <f>'22thR'!P$30</f>
        <v>0</v>
      </c>
      <c r="Q718" s="7">
        <f>'22thR'!Q$30</f>
        <v>0</v>
      </c>
      <c r="R718" s="7">
        <f>'22thR'!R$30</f>
        <v>0</v>
      </c>
      <c r="S718" s="7">
        <f>'22thR'!S$30</f>
        <v>0</v>
      </c>
      <c r="T718" s="7">
        <f>'22thR'!T$30</f>
        <v>0</v>
      </c>
    </row>
    <row r="719" spans="2:20" x14ac:dyDescent="0.35">
      <c r="B719" s="41" t="s">
        <v>40</v>
      </c>
      <c r="C719" s="7">
        <f>'23thR'!C$30</f>
        <v>0</v>
      </c>
      <c r="D719" s="7">
        <f>'23thR'!D$30</f>
        <v>0</v>
      </c>
      <c r="E719" s="7">
        <f>'23thR'!E$30</f>
        <v>0</v>
      </c>
      <c r="F719" s="7">
        <f>'23thR'!F$30</f>
        <v>0</v>
      </c>
      <c r="G719" s="7">
        <f>'23thR'!G$30</f>
        <v>0</v>
      </c>
      <c r="H719" s="7">
        <f>'23thR'!H$30</f>
        <v>0</v>
      </c>
      <c r="I719" s="7">
        <f>'23thR'!I$30</f>
        <v>0</v>
      </c>
      <c r="J719" s="7">
        <f>'23thR'!J$30</f>
        <v>0</v>
      </c>
      <c r="K719" s="7">
        <f>'23thR'!K$30</f>
        <v>0</v>
      </c>
      <c r="L719" s="7">
        <f>'23thR'!L$30</f>
        <v>0</v>
      </c>
      <c r="M719" s="7">
        <f>'23thR'!M$30</f>
        <v>0</v>
      </c>
      <c r="N719" s="7">
        <f>'23thR'!N$30</f>
        <v>0</v>
      </c>
      <c r="O719" s="7">
        <f>'23thR'!O$30</f>
        <v>0</v>
      </c>
      <c r="P719" s="7">
        <f>'23thR'!P$30</f>
        <v>0</v>
      </c>
      <c r="Q719" s="7">
        <f>'23thR'!Q$30</f>
        <v>0</v>
      </c>
      <c r="R719" s="7">
        <f>'23thR'!R$30</f>
        <v>0</v>
      </c>
      <c r="S719" s="7">
        <f>'23thR'!S$30</f>
        <v>0</v>
      </c>
      <c r="T719" s="7">
        <f>'23thR'!T$30</f>
        <v>0</v>
      </c>
    </row>
    <row r="720" spans="2:20" ht="15" thickBot="1" x14ac:dyDescent="0.4">
      <c r="B720" s="49" t="s">
        <v>41</v>
      </c>
      <c r="C720" s="47">
        <f>'24thR'!C$30</f>
        <v>0</v>
      </c>
      <c r="D720" s="47">
        <f>'24thR'!D$30</f>
        <v>0</v>
      </c>
      <c r="E720" s="47">
        <f>'24thR'!E$30</f>
        <v>0</v>
      </c>
      <c r="F720" s="47">
        <f>'24thR'!F$30</f>
        <v>0</v>
      </c>
      <c r="G720" s="47">
        <f>'24thR'!G$30</f>
        <v>0</v>
      </c>
      <c r="H720" s="47">
        <f>'24thR'!H$30</f>
        <v>0</v>
      </c>
      <c r="I720" s="47">
        <f>'24thR'!I$30</f>
        <v>0</v>
      </c>
      <c r="J720" s="47">
        <f>'24thR'!J$30</f>
        <v>0</v>
      </c>
      <c r="K720" s="47">
        <f>'24thR'!K$30</f>
        <v>0</v>
      </c>
      <c r="L720" s="47">
        <f>'24thR'!L$30</f>
        <v>0</v>
      </c>
      <c r="M720" s="47">
        <f>'24thR'!M$30</f>
        <v>0</v>
      </c>
      <c r="N720" s="47">
        <f>'24thR'!N$30</f>
        <v>0</v>
      </c>
      <c r="O720" s="47">
        <f>'24thR'!O$30</f>
        <v>0</v>
      </c>
      <c r="P720" s="47">
        <f>'24thR'!P$30</f>
        <v>0</v>
      </c>
      <c r="Q720" s="47">
        <f>'24thR'!Q$30</f>
        <v>0</v>
      </c>
      <c r="R720" s="47">
        <f>'24thR'!R$30</f>
        <v>0</v>
      </c>
      <c r="S720" s="47">
        <f>'24thR'!S$30</f>
        <v>0</v>
      </c>
      <c r="T720" s="47">
        <f>'24thR'!T$30</f>
        <v>0</v>
      </c>
    </row>
    <row r="721" spans="1:20" ht="15.5" x14ac:dyDescent="0.35">
      <c r="B721" s="38" t="s">
        <v>17</v>
      </c>
      <c r="C721" s="45">
        <f>score!H$30</f>
        <v>4</v>
      </c>
      <c r="D721" s="45">
        <f>score!I$30</f>
        <v>3</v>
      </c>
      <c r="E721" s="45">
        <f>score!J$30</f>
        <v>4</v>
      </c>
      <c r="F721" s="45">
        <f>score!K$30</f>
        <v>6</v>
      </c>
      <c r="G721" s="45">
        <f>score!L$30</f>
        <v>8</v>
      </c>
      <c r="H721" s="45">
        <f>score!M$30</f>
        <v>4</v>
      </c>
      <c r="I721" s="45">
        <f>score!N$30</f>
        <v>3</v>
      </c>
      <c r="J721" s="45">
        <f>score!O$30</f>
        <v>4</v>
      </c>
      <c r="K721" s="45">
        <f>score!P$30</f>
        <v>3</v>
      </c>
      <c r="L721" s="45">
        <f>score!Q$30</f>
        <v>4</v>
      </c>
      <c r="M721" s="45">
        <f>score!R$30</f>
        <v>3</v>
      </c>
      <c r="N721" s="45">
        <f>score!S$30</f>
        <v>5</v>
      </c>
      <c r="O721" s="45">
        <f>score!T$30</f>
        <v>5</v>
      </c>
      <c r="P721" s="45">
        <f>score!U$30</f>
        <v>5</v>
      </c>
      <c r="Q721" s="45">
        <f>score!V$30</f>
        <v>7</v>
      </c>
      <c r="R721" s="45">
        <f>score!W$30</f>
        <v>3</v>
      </c>
      <c r="S721" s="45">
        <f>score!X$30</f>
        <v>5</v>
      </c>
      <c r="T721" s="45">
        <f>score!Y$30</f>
        <v>3</v>
      </c>
    </row>
    <row r="722" spans="1:20" ht="15.5" x14ac:dyDescent="0.35">
      <c r="B722" s="39" t="s">
        <v>6</v>
      </c>
      <c r="C722" s="42">
        <v>4</v>
      </c>
      <c r="D722" s="42">
        <v>3</v>
      </c>
      <c r="E722" s="42">
        <v>3</v>
      </c>
      <c r="F722" s="42">
        <v>4</v>
      </c>
      <c r="G722" s="42">
        <v>4</v>
      </c>
      <c r="H722" s="42">
        <v>4</v>
      </c>
      <c r="I722" s="42">
        <v>3</v>
      </c>
      <c r="J722" s="42">
        <v>8</v>
      </c>
      <c r="K722" s="42">
        <v>3</v>
      </c>
      <c r="L722" s="42">
        <v>4</v>
      </c>
      <c r="M722" s="42">
        <v>3</v>
      </c>
      <c r="N722" s="42">
        <v>3</v>
      </c>
      <c r="O722" s="42">
        <v>4</v>
      </c>
      <c r="P722" s="42">
        <v>4</v>
      </c>
      <c r="Q722" s="42">
        <v>4</v>
      </c>
      <c r="R722" s="42">
        <v>3</v>
      </c>
      <c r="S722" s="42">
        <v>4</v>
      </c>
      <c r="T722" s="42">
        <v>3</v>
      </c>
    </row>
    <row r="723" spans="1:20" x14ac:dyDescent="0.3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5" x14ac:dyDescent="0.35">
      <c r="C724" s="139" t="s">
        <v>5</v>
      </c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</row>
    <row r="725" spans="1:20" x14ac:dyDescent="0.35">
      <c r="A725" s="137">
        <v>25</v>
      </c>
      <c r="B725" s="138" t="str">
        <f>score!F31</f>
        <v>ANDREJ REBOLJ</v>
      </c>
      <c r="C725" s="109">
        <v>1</v>
      </c>
      <c r="D725" s="109">
        <v>2</v>
      </c>
      <c r="E725" s="109">
        <v>3</v>
      </c>
      <c r="F725" s="109">
        <v>4</v>
      </c>
      <c r="G725" s="109">
        <v>5</v>
      </c>
      <c r="H725" s="109">
        <v>6</v>
      </c>
      <c r="I725" s="109">
        <v>7</v>
      </c>
      <c r="J725" s="109">
        <v>8</v>
      </c>
      <c r="K725" s="109">
        <v>9</v>
      </c>
      <c r="L725" s="109">
        <v>10</v>
      </c>
      <c r="M725" s="109">
        <v>11</v>
      </c>
      <c r="N725" s="109">
        <v>12</v>
      </c>
      <c r="O725" s="109">
        <v>13</v>
      </c>
      <c r="P725" s="109">
        <v>14</v>
      </c>
      <c r="Q725" s="109">
        <v>15</v>
      </c>
      <c r="R725" s="109">
        <v>16</v>
      </c>
      <c r="S725" s="109">
        <v>17</v>
      </c>
      <c r="T725" s="109">
        <v>18</v>
      </c>
    </row>
    <row r="726" spans="1:20" x14ac:dyDescent="0.35">
      <c r="A726" s="137"/>
      <c r="B726" s="138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</row>
    <row r="727" spans="1:20" x14ac:dyDescent="0.35">
      <c r="B727" s="41" t="s">
        <v>7</v>
      </c>
      <c r="C727" s="7">
        <f>'1stR'!C$31</f>
        <v>0</v>
      </c>
      <c r="D727" s="7">
        <f>'1stR'!D$31</f>
        <v>0</v>
      </c>
      <c r="E727" s="7">
        <f>'1stR'!E$31</f>
        <v>0</v>
      </c>
      <c r="F727" s="7">
        <f>'1stR'!F$31</f>
        <v>0</v>
      </c>
      <c r="G727" s="7">
        <f>'1stR'!G$31</f>
        <v>0</v>
      </c>
      <c r="H727" s="7">
        <f>'1stR'!H$31</f>
        <v>0</v>
      </c>
      <c r="I727" s="7">
        <f>'1stR'!I$31</f>
        <v>0</v>
      </c>
      <c r="J727" s="7">
        <f>'1stR'!J$31</f>
        <v>0</v>
      </c>
      <c r="K727" s="7">
        <f>'1stR'!K$31</f>
        <v>0</v>
      </c>
      <c r="L727" s="7">
        <f>'1stR'!L$31</f>
        <v>0</v>
      </c>
      <c r="M727" s="7">
        <f>'1stR'!M$31</f>
        <v>0</v>
      </c>
      <c r="N727" s="7">
        <f>'1stR'!N$31</f>
        <v>0</v>
      </c>
      <c r="O727" s="7">
        <f>'1stR'!O$31</f>
        <v>0</v>
      </c>
      <c r="P727" s="7">
        <f>'1stR'!P$31</f>
        <v>0</v>
      </c>
      <c r="Q727" s="7">
        <f>'1stR'!Q$31</f>
        <v>0</v>
      </c>
      <c r="R727" s="7">
        <f>'1stR'!R$31</f>
        <v>0</v>
      </c>
      <c r="S727" s="7">
        <f>'1stR'!S$31</f>
        <v>0</v>
      </c>
      <c r="T727" s="7">
        <f>'1stR'!T$31</f>
        <v>0</v>
      </c>
    </row>
    <row r="728" spans="1:20" x14ac:dyDescent="0.35">
      <c r="B728" s="41" t="s">
        <v>8</v>
      </c>
      <c r="C728" s="7">
        <f>'2ndR'!C$31</f>
        <v>0</v>
      </c>
      <c r="D728" s="7">
        <f>'2ndR'!D$31</f>
        <v>0</v>
      </c>
      <c r="E728" s="7">
        <f>'2ndR'!E$31</f>
        <v>0</v>
      </c>
      <c r="F728" s="7">
        <f>'2ndR'!F$31</f>
        <v>0</v>
      </c>
      <c r="G728" s="7">
        <f>'2ndR'!G$31</f>
        <v>0</v>
      </c>
      <c r="H728" s="7">
        <f>'2ndR'!H$31</f>
        <v>0</v>
      </c>
      <c r="I728" s="7">
        <f>'2ndR'!I$31</f>
        <v>0</v>
      </c>
      <c r="J728" s="7">
        <f>'2ndR'!J$31</f>
        <v>0</v>
      </c>
      <c r="K728" s="7">
        <f>'2ndR'!K$31</f>
        <v>0</v>
      </c>
      <c r="L728" s="7">
        <f>'2ndR'!L$31</f>
        <v>0</v>
      </c>
      <c r="M728" s="7">
        <f>'2ndR'!M$31</f>
        <v>0</v>
      </c>
      <c r="N728" s="7">
        <f>'2ndR'!N$31</f>
        <v>0</v>
      </c>
      <c r="O728" s="7">
        <f>'2ndR'!O$31</f>
        <v>0</v>
      </c>
      <c r="P728" s="7">
        <f>'2ndR'!P$31</f>
        <v>0</v>
      </c>
      <c r="Q728" s="7">
        <f>'2ndR'!Q$31</f>
        <v>0</v>
      </c>
      <c r="R728" s="7">
        <f>'2ndR'!R$31</f>
        <v>0</v>
      </c>
      <c r="S728" s="7">
        <f>'2ndR'!S$31</f>
        <v>0</v>
      </c>
      <c r="T728" s="7">
        <f>'2ndR'!T$31</f>
        <v>0</v>
      </c>
    </row>
    <row r="729" spans="1:20" x14ac:dyDescent="0.35">
      <c r="B729" s="41" t="s">
        <v>9</v>
      </c>
      <c r="C729" s="7">
        <f>'3rdR'!C$31</f>
        <v>0</v>
      </c>
      <c r="D729" s="7">
        <f>'3rdR'!D$31</f>
        <v>0</v>
      </c>
      <c r="E729" s="7">
        <f>'3rdR'!E$31</f>
        <v>0</v>
      </c>
      <c r="F729" s="7">
        <f>'3rdR'!F$31</f>
        <v>0</v>
      </c>
      <c r="G729" s="7">
        <f>'3rdR'!G$31</f>
        <v>0</v>
      </c>
      <c r="H729" s="7">
        <f>'3rdR'!H$31</f>
        <v>0</v>
      </c>
      <c r="I729" s="7">
        <f>'3rdR'!I$31</f>
        <v>0</v>
      </c>
      <c r="J729" s="7">
        <f>'3rdR'!J$31</f>
        <v>0</v>
      </c>
      <c r="K729" s="7">
        <f>'3rdR'!K$31</f>
        <v>0</v>
      </c>
      <c r="L729" s="7">
        <f>'3rdR'!L$31</f>
        <v>0</v>
      </c>
      <c r="M729" s="7">
        <f>'3rdR'!M$31</f>
        <v>0</v>
      </c>
      <c r="N729" s="7">
        <f>'3rdR'!N$31</f>
        <v>0</v>
      </c>
      <c r="O729" s="7">
        <f>'3rdR'!O$31</f>
        <v>0</v>
      </c>
      <c r="P729" s="7">
        <f>'3rdR'!P$31</f>
        <v>0</v>
      </c>
      <c r="Q729" s="7">
        <f>'3rdR'!Q$31</f>
        <v>0</v>
      </c>
      <c r="R729" s="7">
        <f>'3rdR'!R$31</f>
        <v>0</v>
      </c>
      <c r="S729" s="7">
        <f>'3rdR'!S$31</f>
        <v>0</v>
      </c>
      <c r="T729" s="7">
        <f>'3rdR'!T$31</f>
        <v>0</v>
      </c>
    </row>
    <row r="730" spans="1:20" x14ac:dyDescent="0.35">
      <c r="B730" s="41" t="s">
        <v>10</v>
      </c>
      <c r="C730" s="7">
        <f>'4thR'!C$31</f>
        <v>4</v>
      </c>
      <c r="D730" s="7">
        <f>'4thR'!D$31</f>
        <v>3</v>
      </c>
      <c r="E730" s="7">
        <f>'4thR'!E$31</f>
        <v>4</v>
      </c>
      <c r="F730" s="7">
        <f>'4thR'!F$31</f>
        <v>5</v>
      </c>
      <c r="G730" s="7">
        <f>'4thR'!G$31</f>
        <v>5</v>
      </c>
      <c r="H730" s="7">
        <f>'4thR'!H$31</f>
        <v>5</v>
      </c>
      <c r="I730" s="7">
        <f>'4thR'!I$31</f>
        <v>3</v>
      </c>
      <c r="J730" s="7">
        <f>'4thR'!J$31</f>
        <v>6</v>
      </c>
      <c r="K730" s="7">
        <f>'4thR'!K$31</f>
        <v>3</v>
      </c>
      <c r="L730" s="7">
        <f>'4thR'!L$31</f>
        <v>5</v>
      </c>
      <c r="M730" s="7">
        <f>'4thR'!M$31</f>
        <v>3</v>
      </c>
      <c r="N730" s="7">
        <f>'4thR'!N$31</f>
        <v>4</v>
      </c>
      <c r="O730" s="7">
        <f>'4thR'!O$31</f>
        <v>6</v>
      </c>
      <c r="P730" s="7">
        <f>'4thR'!P$31</f>
        <v>4</v>
      </c>
      <c r="Q730" s="7">
        <f>'4thR'!Q$31</f>
        <v>5</v>
      </c>
      <c r="R730" s="7">
        <f>'4thR'!R$31</f>
        <v>4</v>
      </c>
      <c r="S730" s="7">
        <f>'4thR'!S$31</f>
        <v>7</v>
      </c>
      <c r="T730" s="7">
        <f>'4thR'!T$31</f>
        <v>3</v>
      </c>
    </row>
    <row r="731" spans="1:20" x14ac:dyDescent="0.35">
      <c r="B731" s="41" t="s">
        <v>11</v>
      </c>
      <c r="C731" s="7">
        <f>'5thR'!C$31</f>
        <v>0</v>
      </c>
      <c r="D731" s="7">
        <f>'5thR'!D$31</f>
        <v>0</v>
      </c>
      <c r="E731" s="7">
        <f>'5thR'!E$31</f>
        <v>0</v>
      </c>
      <c r="F731" s="7">
        <f>'5thR'!F$31</f>
        <v>0</v>
      </c>
      <c r="G731" s="7">
        <f>'5thR'!G$31</f>
        <v>0</v>
      </c>
      <c r="H731" s="7">
        <f>'5thR'!H$31</f>
        <v>0</v>
      </c>
      <c r="I731" s="7">
        <f>'5thR'!I$31</f>
        <v>0</v>
      </c>
      <c r="J731" s="7">
        <f>'5thR'!J$31</f>
        <v>0</v>
      </c>
      <c r="K731" s="7">
        <f>'5thR'!K$31</f>
        <v>0</v>
      </c>
      <c r="L731" s="7">
        <f>'5thR'!L$31</f>
        <v>0</v>
      </c>
      <c r="M731" s="7">
        <f>'5thR'!M$31</f>
        <v>0</v>
      </c>
      <c r="N731" s="7">
        <f>'5thR'!N$31</f>
        <v>0</v>
      </c>
      <c r="O731" s="7">
        <f>'5thR'!O$31</f>
        <v>0</v>
      </c>
      <c r="P731" s="7">
        <f>'5thR'!P$31</f>
        <v>0</v>
      </c>
      <c r="Q731" s="7">
        <f>'5thR'!Q$31</f>
        <v>0</v>
      </c>
      <c r="R731" s="7">
        <f>'5thR'!R$31</f>
        <v>0</v>
      </c>
      <c r="S731" s="7">
        <f>'5thR'!S$31</f>
        <v>0</v>
      </c>
      <c r="T731" s="7">
        <f>'5thR'!T$31</f>
        <v>0</v>
      </c>
    </row>
    <row r="732" spans="1:20" x14ac:dyDescent="0.35">
      <c r="B732" s="41" t="s">
        <v>12</v>
      </c>
      <c r="C732" s="7">
        <f>'6thR'!C$31</f>
        <v>0</v>
      </c>
      <c r="D732" s="7">
        <f>'6thR'!D$31</f>
        <v>0</v>
      </c>
      <c r="E732" s="7">
        <f>'6thR'!E$31</f>
        <v>0</v>
      </c>
      <c r="F732" s="7">
        <f>'6thR'!F$31</f>
        <v>0</v>
      </c>
      <c r="G732" s="7">
        <f>'6thR'!G$31</f>
        <v>0</v>
      </c>
      <c r="H732" s="7">
        <f>'6thR'!H$31</f>
        <v>0</v>
      </c>
      <c r="I732" s="7">
        <f>'6thR'!I$31</f>
        <v>0</v>
      </c>
      <c r="J732" s="7">
        <f>'6thR'!J$31</f>
        <v>0</v>
      </c>
      <c r="K732" s="7">
        <f>'6thR'!K$31</f>
        <v>0</v>
      </c>
      <c r="L732" s="7">
        <f>'6thR'!L$31</f>
        <v>0</v>
      </c>
      <c r="M732" s="7">
        <f>'6thR'!M$31</f>
        <v>0</v>
      </c>
      <c r="N732" s="7">
        <f>'6thR'!N$31</f>
        <v>0</v>
      </c>
      <c r="O732" s="7">
        <f>'6thR'!O$31</f>
        <v>0</v>
      </c>
      <c r="P732" s="7">
        <f>'6thR'!P$31</f>
        <v>0</v>
      </c>
      <c r="Q732" s="7">
        <f>'6thR'!Q$31</f>
        <v>0</v>
      </c>
      <c r="R732" s="7">
        <f>'6thR'!R$31</f>
        <v>0</v>
      </c>
      <c r="S732" s="7">
        <f>'6thR'!S$31</f>
        <v>0</v>
      </c>
      <c r="T732" s="7">
        <f>'6thR'!T$31</f>
        <v>0</v>
      </c>
    </row>
    <row r="733" spans="1:20" x14ac:dyDescent="0.35">
      <c r="B733" s="41" t="s">
        <v>13</v>
      </c>
      <c r="C733" s="7">
        <f>'7thR'!C$31</f>
        <v>0</v>
      </c>
      <c r="D733" s="7">
        <f>'7thR'!D$31</f>
        <v>0</v>
      </c>
      <c r="E733" s="7">
        <f>'7thR'!E$31</f>
        <v>0</v>
      </c>
      <c r="F733" s="7">
        <f>'7thR'!F$31</f>
        <v>0</v>
      </c>
      <c r="G733" s="7">
        <f>'7thR'!G$31</f>
        <v>0</v>
      </c>
      <c r="H733" s="7">
        <f>'7thR'!H$31</f>
        <v>0</v>
      </c>
      <c r="I733" s="7">
        <f>'7thR'!I$31</f>
        <v>0</v>
      </c>
      <c r="J733" s="7">
        <f>'7thR'!J$31</f>
        <v>0</v>
      </c>
      <c r="K733" s="7">
        <f>'7thR'!K$31</f>
        <v>0</v>
      </c>
      <c r="L733" s="7">
        <f>'7thR'!L$31</f>
        <v>0</v>
      </c>
      <c r="M733" s="7">
        <f>'7thR'!M$31</f>
        <v>0</v>
      </c>
      <c r="N733" s="7">
        <f>'7thR'!N$31</f>
        <v>0</v>
      </c>
      <c r="O733" s="7">
        <f>'7thR'!O$31</f>
        <v>0</v>
      </c>
      <c r="P733" s="7">
        <f>'7thR'!P$31</f>
        <v>0</v>
      </c>
      <c r="Q733" s="7">
        <f>'7thR'!Q$31</f>
        <v>0</v>
      </c>
      <c r="R733" s="7">
        <f>'7thR'!R$31</f>
        <v>0</v>
      </c>
      <c r="S733" s="7">
        <f>'7thR'!S$31</f>
        <v>0</v>
      </c>
      <c r="T733" s="7">
        <f>'7thR'!T$31</f>
        <v>0</v>
      </c>
    </row>
    <row r="734" spans="1:20" x14ac:dyDescent="0.35">
      <c r="B734" s="41" t="s">
        <v>14</v>
      </c>
      <c r="C734" s="7">
        <f>'8thR'!C$31</f>
        <v>5</v>
      </c>
      <c r="D734" s="7">
        <f>'8thR'!D$31</f>
        <v>3</v>
      </c>
      <c r="E734" s="7">
        <f>'8thR'!E$31</f>
        <v>4</v>
      </c>
      <c r="F734" s="7">
        <f>'8thR'!F$31</f>
        <v>5</v>
      </c>
      <c r="G734" s="7">
        <f>'8thR'!G$31</f>
        <v>5</v>
      </c>
      <c r="H734" s="7">
        <f>'8thR'!H$31</f>
        <v>4</v>
      </c>
      <c r="I734" s="7">
        <f>'8thR'!I$31</f>
        <v>3</v>
      </c>
      <c r="J734" s="7">
        <f>'8thR'!J$31</f>
        <v>6</v>
      </c>
      <c r="K734" s="7">
        <f>'8thR'!K$31</f>
        <v>3</v>
      </c>
      <c r="L734" s="7">
        <f>'8thR'!L$31</f>
        <v>4</v>
      </c>
      <c r="M734" s="7">
        <f>'8thR'!M$31</f>
        <v>3</v>
      </c>
      <c r="N734" s="7">
        <f>'8thR'!N$31</f>
        <v>4</v>
      </c>
      <c r="O734" s="7">
        <f>'8thR'!O$31</f>
        <v>4</v>
      </c>
      <c r="P734" s="7">
        <f>'8thR'!P$31</f>
        <v>4</v>
      </c>
      <c r="Q734" s="7">
        <f>'8thR'!Q$31</f>
        <v>6</v>
      </c>
      <c r="R734" s="7">
        <f>'8thR'!R$31</f>
        <v>4</v>
      </c>
      <c r="S734" s="7">
        <f>'8thR'!S$31</f>
        <v>4</v>
      </c>
      <c r="T734" s="7">
        <f>'8thR'!T$31</f>
        <v>2</v>
      </c>
    </row>
    <row r="735" spans="1:20" x14ac:dyDescent="0.35">
      <c r="B735" s="41" t="s">
        <v>26</v>
      </c>
      <c r="C735" s="7">
        <f>'9thR'!C$31</f>
        <v>5</v>
      </c>
      <c r="D735" s="7">
        <f>'9thR'!D$31</f>
        <v>4</v>
      </c>
      <c r="E735" s="7">
        <f>'9thR'!E$31</f>
        <v>4</v>
      </c>
      <c r="F735" s="7">
        <f>'9thR'!F$31</f>
        <v>4</v>
      </c>
      <c r="G735" s="7">
        <f>'9thR'!G$31</f>
        <v>5</v>
      </c>
      <c r="H735" s="7">
        <f>'9thR'!H$31</f>
        <v>4</v>
      </c>
      <c r="I735" s="7">
        <f>'9thR'!I$31</f>
        <v>2</v>
      </c>
      <c r="J735" s="7">
        <f>'9thR'!J$31</f>
        <v>6</v>
      </c>
      <c r="K735" s="7">
        <f>'9thR'!K$31</f>
        <v>4</v>
      </c>
      <c r="L735" s="7">
        <f>'9thR'!L$31</f>
        <v>2</v>
      </c>
      <c r="M735" s="7">
        <f>'9thR'!M$31</f>
        <v>4</v>
      </c>
      <c r="N735" s="7">
        <f>'9thR'!N$31</f>
        <v>3</v>
      </c>
      <c r="O735" s="7">
        <f>'9thR'!O$31</f>
        <v>4</v>
      </c>
      <c r="P735" s="7">
        <f>'9thR'!P$31</f>
        <v>5</v>
      </c>
      <c r="Q735" s="7">
        <f>'9thR'!Q$31</f>
        <v>4</v>
      </c>
      <c r="R735" s="7">
        <f>'9thR'!R$31</f>
        <v>3</v>
      </c>
      <c r="S735" s="7">
        <f>'9thR'!S$31</f>
        <v>5</v>
      </c>
      <c r="T735" s="7">
        <f>'9thR'!T$31</f>
        <v>3</v>
      </c>
    </row>
    <row r="736" spans="1:20" x14ac:dyDescent="0.35">
      <c r="B736" s="41" t="s">
        <v>27</v>
      </c>
      <c r="C736" s="7">
        <f>'10thR'!C$31</f>
        <v>0</v>
      </c>
      <c r="D736" s="7">
        <f>'10thR'!D$31</f>
        <v>0</v>
      </c>
      <c r="E736" s="7">
        <f>'10thR'!E$31</f>
        <v>0</v>
      </c>
      <c r="F736" s="7">
        <f>'10thR'!F$31</f>
        <v>0</v>
      </c>
      <c r="G736" s="7">
        <f>'10thR'!G$31</f>
        <v>0</v>
      </c>
      <c r="H736" s="7">
        <f>'10thR'!H$31</f>
        <v>0</v>
      </c>
      <c r="I736" s="7">
        <f>'10thR'!I$31</f>
        <v>0</v>
      </c>
      <c r="J736" s="7">
        <f>'10thR'!J$31</f>
        <v>0</v>
      </c>
      <c r="K736" s="7">
        <f>'10thR'!K$31</f>
        <v>0</v>
      </c>
      <c r="L736" s="7">
        <f>'10thR'!L$31</f>
        <v>0</v>
      </c>
      <c r="M736" s="7">
        <f>'10thR'!M$31</f>
        <v>0</v>
      </c>
      <c r="N736" s="7">
        <f>'10thR'!N$31</f>
        <v>0</v>
      </c>
      <c r="O736" s="7">
        <f>'10thR'!O$31</f>
        <v>0</v>
      </c>
      <c r="P736" s="7">
        <f>'10thR'!P$31</f>
        <v>0</v>
      </c>
      <c r="Q736" s="7">
        <f>'10thR'!Q$31</f>
        <v>0</v>
      </c>
      <c r="R736" s="7">
        <f>'10thR'!R$31</f>
        <v>0</v>
      </c>
      <c r="S736" s="7">
        <f>'10thR'!S$31</f>
        <v>0</v>
      </c>
      <c r="T736" s="7">
        <f>'10thR'!T$31</f>
        <v>0</v>
      </c>
    </row>
    <row r="737" spans="2:20" x14ac:dyDescent="0.35">
      <c r="B737" s="41" t="s">
        <v>28</v>
      </c>
      <c r="C737" s="7">
        <f>'11thR'!C$31</f>
        <v>6</v>
      </c>
      <c r="D737" s="7">
        <f>'11thR'!D$31</f>
        <v>5</v>
      </c>
      <c r="E737" s="7">
        <f>'11thR'!E$31</f>
        <v>5</v>
      </c>
      <c r="F737" s="7">
        <f>'11thR'!F$31</f>
        <v>4</v>
      </c>
      <c r="G737" s="7">
        <f>'11thR'!G$31</f>
        <v>5</v>
      </c>
      <c r="H737" s="7">
        <f>'11thR'!H$31</f>
        <v>4</v>
      </c>
      <c r="I737" s="7">
        <f>'11thR'!I$31</f>
        <v>5</v>
      </c>
      <c r="J737" s="7">
        <f>'11thR'!J$31</f>
        <v>5</v>
      </c>
      <c r="K737" s="7">
        <f>'11thR'!K$31</f>
        <v>3</v>
      </c>
      <c r="L737" s="7">
        <f>'11thR'!L$31</f>
        <v>4</v>
      </c>
      <c r="M737" s="7">
        <f>'11thR'!M$31</f>
        <v>5</v>
      </c>
      <c r="N737" s="7">
        <f>'11thR'!N$31</f>
        <v>4</v>
      </c>
      <c r="O737" s="7">
        <f>'11thR'!O$31</f>
        <v>9</v>
      </c>
      <c r="P737" s="7">
        <f>'11thR'!P$31</f>
        <v>4</v>
      </c>
      <c r="Q737" s="7">
        <f>'11thR'!Q$31</f>
        <v>4</v>
      </c>
      <c r="R737" s="7">
        <f>'11thR'!R$31</f>
        <v>4</v>
      </c>
      <c r="S737" s="7">
        <f>'11thR'!S$31</f>
        <v>5</v>
      </c>
      <c r="T737" s="7">
        <f>'11thR'!T$31</f>
        <v>2</v>
      </c>
    </row>
    <row r="738" spans="2:20" x14ac:dyDescent="0.35">
      <c r="B738" s="41" t="s">
        <v>29</v>
      </c>
      <c r="C738" s="7">
        <f>'12thR'!C$31</f>
        <v>0</v>
      </c>
      <c r="D738" s="7">
        <f>'12thR'!D$31</f>
        <v>0</v>
      </c>
      <c r="E738" s="7">
        <f>'12thR'!E$31</f>
        <v>0</v>
      </c>
      <c r="F738" s="7">
        <f>'12thR'!F$31</f>
        <v>0</v>
      </c>
      <c r="G738" s="7">
        <f>'12thR'!G$31</f>
        <v>0</v>
      </c>
      <c r="H738" s="7">
        <f>'12thR'!H$31</f>
        <v>0</v>
      </c>
      <c r="I738" s="7">
        <f>'12thR'!I$31</f>
        <v>0</v>
      </c>
      <c r="J738" s="7">
        <f>'12thR'!J$31</f>
        <v>0</v>
      </c>
      <c r="K738" s="7">
        <f>'12thR'!K$31</f>
        <v>0</v>
      </c>
      <c r="L738" s="7">
        <f>'12thR'!L$31</f>
        <v>0</v>
      </c>
      <c r="M738" s="7">
        <f>'12thR'!M$31</f>
        <v>0</v>
      </c>
      <c r="N738" s="7">
        <f>'12thR'!N$31</f>
        <v>0</v>
      </c>
      <c r="O738" s="7">
        <f>'12thR'!O$31</f>
        <v>0</v>
      </c>
      <c r="P738" s="7">
        <f>'12thR'!P$31</f>
        <v>0</v>
      </c>
      <c r="Q738" s="7">
        <f>'12thR'!Q$31</f>
        <v>0</v>
      </c>
      <c r="R738" s="7">
        <f>'12thR'!R$31</f>
        <v>0</v>
      </c>
      <c r="S738" s="7">
        <f>'12thR'!S$31</f>
        <v>0</v>
      </c>
      <c r="T738" s="7">
        <f>'12thR'!T$31</f>
        <v>0</v>
      </c>
    </row>
    <row r="739" spans="2:20" x14ac:dyDescent="0.35">
      <c r="B739" s="41" t="s">
        <v>30</v>
      </c>
      <c r="C739" s="7">
        <f>'13thR'!C$31</f>
        <v>0</v>
      </c>
      <c r="D739" s="7">
        <f>'13thR'!D$31</f>
        <v>0</v>
      </c>
      <c r="E739" s="7">
        <f>'13thR'!E$31</f>
        <v>0</v>
      </c>
      <c r="F739" s="7">
        <f>'13thR'!F$31</f>
        <v>0</v>
      </c>
      <c r="G739" s="7">
        <f>'13thR'!G$31</f>
        <v>0</v>
      </c>
      <c r="H739" s="7">
        <f>'13thR'!H$31</f>
        <v>0</v>
      </c>
      <c r="I739" s="7">
        <f>'13thR'!I$31</f>
        <v>0</v>
      </c>
      <c r="J739" s="7">
        <f>'13thR'!J$31</f>
        <v>0</v>
      </c>
      <c r="K739" s="7">
        <f>'13thR'!K$31</f>
        <v>0</v>
      </c>
      <c r="L739" s="7">
        <f>'13thR'!L$31</f>
        <v>0</v>
      </c>
      <c r="M739" s="7">
        <f>'13thR'!M$31</f>
        <v>0</v>
      </c>
      <c r="N739" s="7">
        <f>'13thR'!N$31</f>
        <v>0</v>
      </c>
      <c r="O739" s="7">
        <f>'13thR'!O$31</f>
        <v>0</v>
      </c>
      <c r="P739" s="7">
        <f>'13thR'!P$31</f>
        <v>0</v>
      </c>
      <c r="Q739" s="7">
        <f>'13thR'!Q$31</f>
        <v>0</v>
      </c>
      <c r="R739" s="7">
        <f>'13thR'!R$31</f>
        <v>0</v>
      </c>
      <c r="S739" s="7">
        <f>'13thR'!S$31</f>
        <v>0</v>
      </c>
      <c r="T739" s="7">
        <f>'13thR'!T$31</f>
        <v>0</v>
      </c>
    </row>
    <row r="740" spans="2:20" x14ac:dyDescent="0.35">
      <c r="B740" s="41" t="s">
        <v>31</v>
      </c>
      <c r="C740" s="7">
        <f>'14thR'!C$31</f>
        <v>0</v>
      </c>
      <c r="D740" s="7">
        <f>'14thR'!D$31</f>
        <v>0</v>
      </c>
      <c r="E740" s="7">
        <f>'14thR'!E$31</f>
        <v>0</v>
      </c>
      <c r="F740" s="7">
        <f>'14thR'!F$31</f>
        <v>0</v>
      </c>
      <c r="G740" s="7">
        <f>'14thR'!G$31</f>
        <v>0</v>
      </c>
      <c r="H740" s="7">
        <f>'14thR'!H$31</f>
        <v>0</v>
      </c>
      <c r="I740" s="7">
        <f>'14thR'!I$31</f>
        <v>0</v>
      </c>
      <c r="J740" s="7">
        <f>'14thR'!J$31</f>
        <v>0</v>
      </c>
      <c r="K740" s="7">
        <f>'14thR'!K$31</f>
        <v>0</v>
      </c>
      <c r="L740" s="7">
        <f>'14thR'!L$31</f>
        <v>0</v>
      </c>
      <c r="M740" s="7">
        <f>'14thR'!M$31</f>
        <v>0</v>
      </c>
      <c r="N740" s="7">
        <f>'14thR'!N$31</f>
        <v>0</v>
      </c>
      <c r="O740" s="7">
        <f>'14thR'!O$31</f>
        <v>0</v>
      </c>
      <c r="P740" s="7">
        <f>'14thR'!P$31</f>
        <v>0</v>
      </c>
      <c r="Q740" s="7">
        <f>'14thR'!Q$31</f>
        <v>0</v>
      </c>
      <c r="R740" s="7">
        <f>'14thR'!R$31</f>
        <v>0</v>
      </c>
      <c r="S740" s="7">
        <f>'14thR'!S$31</f>
        <v>0</v>
      </c>
      <c r="T740" s="7">
        <f>'14thR'!T$31</f>
        <v>0</v>
      </c>
    </row>
    <row r="741" spans="2:20" x14ac:dyDescent="0.35">
      <c r="B741" s="41" t="s">
        <v>32</v>
      </c>
      <c r="C741" s="7">
        <f>'15thR'!C$31</f>
        <v>0</v>
      </c>
      <c r="D741" s="7">
        <f>'15thR'!D$31</f>
        <v>0</v>
      </c>
      <c r="E741" s="7">
        <f>'15thR'!E$31</f>
        <v>0</v>
      </c>
      <c r="F741" s="7">
        <f>'15thR'!F$31</f>
        <v>0</v>
      </c>
      <c r="G741" s="7">
        <f>'15thR'!G$31</f>
        <v>0</v>
      </c>
      <c r="H741" s="7">
        <f>'15thR'!H$31</f>
        <v>0</v>
      </c>
      <c r="I741" s="7">
        <f>'15thR'!I$31</f>
        <v>0</v>
      </c>
      <c r="J741" s="7">
        <f>'15thR'!J$31</f>
        <v>0</v>
      </c>
      <c r="K741" s="7">
        <f>'15thR'!K$31</f>
        <v>0</v>
      </c>
      <c r="L741" s="7">
        <f>'15thR'!L$31</f>
        <v>0</v>
      </c>
      <c r="M741" s="7">
        <f>'15thR'!M$31</f>
        <v>0</v>
      </c>
      <c r="N741" s="7">
        <f>'15thR'!N$31</f>
        <v>0</v>
      </c>
      <c r="O741" s="7">
        <f>'15thR'!O$31</f>
        <v>0</v>
      </c>
      <c r="P741" s="7">
        <f>'15thR'!P$31</f>
        <v>0</v>
      </c>
      <c r="Q741" s="7">
        <f>'15thR'!Q$31</f>
        <v>0</v>
      </c>
      <c r="R741" s="7">
        <f>'15thR'!R$31</f>
        <v>0</v>
      </c>
      <c r="S741" s="7">
        <f>'15thR'!S$31</f>
        <v>0</v>
      </c>
      <c r="T741" s="7">
        <f>'15thR'!T$31</f>
        <v>0</v>
      </c>
    </row>
    <row r="742" spans="2:20" x14ac:dyDescent="0.35">
      <c r="B742" s="41" t="s">
        <v>33</v>
      </c>
      <c r="C742" s="7">
        <f>'16thR'!C$31</f>
        <v>0</v>
      </c>
      <c r="D742" s="7">
        <f>'16thR'!D$31</f>
        <v>0</v>
      </c>
      <c r="E742" s="7">
        <f>'16thR'!E$31</f>
        <v>0</v>
      </c>
      <c r="F742" s="7">
        <f>'16thR'!F$31</f>
        <v>0</v>
      </c>
      <c r="G742" s="7">
        <f>'16thR'!G$31</f>
        <v>0</v>
      </c>
      <c r="H742" s="7">
        <f>'16thR'!H$31</f>
        <v>0</v>
      </c>
      <c r="I742" s="7">
        <f>'16thR'!I$31</f>
        <v>0</v>
      </c>
      <c r="J742" s="7">
        <f>'16thR'!J$31</f>
        <v>0</v>
      </c>
      <c r="K742" s="7">
        <f>'16thR'!K$31</f>
        <v>0</v>
      </c>
      <c r="L742" s="7">
        <f>'16thR'!L$31</f>
        <v>0</v>
      </c>
      <c r="M742" s="7">
        <f>'16thR'!M$31</f>
        <v>0</v>
      </c>
      <c r="N742" s="7">
        <f>'16thR'!N$31</f>
        <v>0</v>
      </c>
      <c r="O742" s="7">
        <f>'16thR'!O$31</f>
        <v>0</v>
      </c>
      <c r="P742" s="7">
        <f>'16thR'!P$31</f>
        <v>0</v>
      </c>
      <c r="Q742" s="7">
        <f>'16thR'!Q$31</f>
        <v>0</v>
      </c>
      <c r="R742" s="7">
        <f>'16thR'!R$31</f>
        <v>0</v>
      </c>
      <c r="S742" s="7">
        <f>'16thR'!S$31</f>
        <v>0</v>
      </c>
      <c r="T742" s="7">
        <f>'16thR'!T$31</f>
        <v>0</v>
      </c>
    </row>
    <row r="743" spans="2:20" x14ac:dyDescent="0.35">
      <c r="B743" s="41" t="s">
        <v>34</v>
      </c>
      <c r="C743" s="7">
        <f>'17thR'!C$31</f>
        <v>0</v>
      </c>
      <c r="D743" s="7">
        <f>'17thR'!D$31</f>
        <v>0</v>
      </c>
      <c r="E743" s="7">
        <f>'17thR'!E$31</f>
        <v>0</v>
      </c>
      <c r="F743" s="7">
        <f>'17thR'!F$31</f>
        <v>0</v>
      </c>
      <c r="G743" s="7">
        <f>'17thR'!G$31</f>
        <v>0</v>
      </c>
      <c r="H743" s="7">
        <f>'17thR'!H$31</f>
        <v>0</v>
      </c>
      <c r="I743" s="7">
        <f>'17thR'!I$31</f>
        <v>0</v>
      </c>
      <c r="J743" s="7">
        <f>'17thR'!J$31</f>
        <v>0</v>
      </c>
      <c r="K743" s="7">
        <f>'17thR'!K$31</f>
        <v>0</v>
      </c>
      <c r="L743" s="7">
        <f>'17thR'!L$31</f>
        <v>0</v>
      </c>
      <c r="M743" s="7">
        <f>'17thR'!M$31</f>
        <v>0</v>
      </c>
      <c r="N743" s="7">
        <f>'17thR'!N$31</f>
        <v>0</v>
      </c>
      <c r="O743" s="7">
        <f>'17thR'!O$31</f>
        <v>0</v>
      </c>
      <c r="P743" s="7">
        <f>'17thR'!P$31</f>
        <v>0</v>
      </c>
      <c r="Q743" s="7">
        <f>'17thR'!Q$31</f>
        <v>0</v>
      </c>
      <c r="R743" s="7">
        <f>'17thR'!R$31</f>
        <v>0</v>
      </c>
      <c r="S743" s="7">
        <f>'17thR'!S$31</f>
        <v>0</v>
      </c>
      <c r="T743" s="7">
        <f>'17thR'!T$31</f>
        <v>0</v>
      </c>
    </row>
    <row r="744" spans="2:20" x14ac:dyDescent="0.35">
      <c r="B744" s="41" t="s">
        <v>35</v>
      </c>
      <c r="C744" s="7">
        <f>'18thR'!C$31</f>
        <v>0</v>
      </c>
      <c r="D744" s="7">
        <f>'18thR'!D$31</f>
        <v>0</v>
      </c>
      <c r="E744" s="7">
        <f>'18thR'!E$31</f>
        <v>0</v>
      </c>
      <c r="F744" s="7">
        <f>'18thR'!F$31</f>
        <v>0</v>
      </c>
      <c r="G744" s="7">
        <f>'18thR'!G$31</f>
        <v>0</v>
      </c>
      <c r="H744" s="7">
        <f>'18thR'!H$31</f>
        <v>0</v>
      </c>
      <c r="I744" s="7">
        <f>'18thR'!I$31</f>
        <v>0</v>
      </c>
      <c r="J744" s="7">
        <f>'18thR'!J$31</f>
        <v>0</v>
      </c>
      <c r="K744" s="7">
        <f>'18thR'!K$31</f>
        <v>0</v>
      </c>
      <c r="L744" s="7">
        <f>'18thR'!L$31</f>
        <v>0</v>
      </c>
      <c r="M744" s="7">
        <f>'18thR'!M$31</f>
        <v>0</v>
      </c>
      <c r="N744" s="7">
        <f>'18thR'!N$31</f>
        <v>0</v>
      </c>
      <c r="O744" s="7">
        <f>'18thR'!O$31</f>
        <v>0</v>
      </c>
      <c r="P744" s="7">
        <f>'18thR'!P$31</f>
        <v>0</v>
      </c>
      <c r="Q744" s="7">
        <f>'18thR'!Q$31</f>
        <v>0</v>
      </c>
      <c r="R744" s="7">
        <f>'18thR'!R$31</f>
        <v>0</v>
      </c>
      <c r="S744" s="7">
        <f>'18thR'!S$31</f>
        <v>0</v>
      </c>
      <c r="T744" s="7">
        <f>'18thR'!T$31</f>
        <v>0</v>
      </c>
    </row>
    <row r="745" spans="2:20" x14ac:dyDescent="0.35">
      <c r="B745" s="41" t="s">
        <v>36</v>
      </c>
      <c r="C745" s="7">
        <f>'19thR'!C$31</f>
        <v>0</v>
      </c>
      <c r="D745" s="7">
        <f>'19thR'!D$31</f>
        <v>0</v>
      </c>
      <c r="E745" s="7">
        <f>'19thR'!E$31</f>
        <v>0</v>
      </c>
      <c r="F745" s="7">
        <f>'19thR'!F$31</f>
        <v>0</v>
      </c>
      <c r="G745" s="7">
        <f>'19thR'!G$31</f>
        <v>0</v>
      </c>
      <c r="H745" s="7">
        <f>'19thR'!H$31</f>
        <v>0</v>
      </c>
      <c r="I745" s="7">
        <f>'19thR'!I$31</f>
        <v>0</v>
      </c>
      <c r="J745" s="7">
        <f>'19thR'!J$31</f>
        <v>0</v>
      </c>
      <c r="K745" s="7">
        <f>'19thR'!K$31</f>
        <v>0</v>
      </c>
      <c r="L745" s="7">
        <f>'19thR'!L$31</f>
        <v>0</v>
      </c>
      <c r="M745" s="7">
        <f>'19thR'!M$31</f>
        <v>0</v>
      </c>
      <c r="N745" s="7">
        <f>'19thR'!N$31</f>
        <v>0</v>
      </c>
      <c r="O745" s="7">
        <f>'19thR'!O$31</f>
        <v>0</v>
      </c>
      <c r="P745" s="7">
        <f>'19thR'!P$31</f>
        <v>0</v>
      </c>
      <c r="Q745" s="7">
        <f>'19thR'!Q$31</f>
        <v>0</v>
      </c>
      <c r="R745" s="7">
        <f>'19thR'!R$31</f>
        <v>0</v>
      </c>
      <c r="S745" s="7">
        <f>'19thR'!S$31</f>
        <v>0</v>
      </c>
      <c r="T745" s="7">
        <f>'19thR'!T$31</f>
        <v>0</v>
      </c>
    </row>
    <row r="746" spans="2:20" x14ac:dyDescent="0.35">
      <c r="B746" s="41" t="s">
        <v>37</v>
      </c>
      <c r="C746" s="7">
        <f>'20thR'!C$31</f>
        <v>0</v>
      </c>
      <c r="D746" s="7">
        <f>'20thR'!D$31</f>
        <v>0</v>
      </c>
      <c r="E746" s="7">
        <f>'20thR'!E$31</f>
        <v>0</v>
      </c>
      <c r="F746" s="7">
        <f>'20thR'!F$31</f>
        <v>0</v>
      </c>
      <c r="G746" s="7">
        <f>'20thR'!G$31</f>
        <v>0</v>
      </c>
      <c r="H746" s="7">
        <f>'20thR'!H$31</f>
        <v>0</v>
      </c>
      <c r="I746" s="7">
        <f>'20thR'!I$31</f>
        <v>0</v>
      </c>
      <c r="J746" s="7">
        <f>'20thR'!J$31</f>
        <v>0</v>
      </c>
      <c r="K746" s="7">
        <f>'20thR'!K$31</f>
        <v>0</v>
      </c>
      <c r="L746" s="7">
        <f>'20thR'!L$31</f>
        <v>0</v>
      </c>
      <c r="M746" s="7">
        <f>'20thR'!M$31</f>
        <v>0</v>
      </c>
      <c r="N746" s="7">
        <f>'20thR'!N$31</f>
        <v>0</v>
      </c>
      <c r="O746" s="7">
        <f>'20thR'!O$31</f>
        <v>0</v>
      </c>
      <c r="P746" s="7">
        <f>'20thR'!P$31</f>
        <v>0</v>
      </c>
      <c r="Q746" s="7">
        <f>'20thR'!Q$31</f>
        <v>0</v>
      </c>
      <c r="R746" s="7">
        <f>'20thR'!R$31</f>
        <v>0</v>
      </c>
      <c r="S746" s="7">
        <f>'20thR'!S$31</f>
        <v>0</v>
      </c>
      <c r="T746" s="7">
        <f>'20thR'!T$31</f>
        <v>0</v>
      </c>
    </row>
    <row r="747" spans="2:20" x14ac:dyDescent="0.35">
      <c r="B747" s="41" t="s">
        <v>38</v>
      </c>
      <c r="C747" s="7">
        <f>'21thR'!C$31</f>
        <v>0</v>
      </c>
      <c r="D747" s="7">
        <f>'21thR'!D$31</f>
        <v>0</v>
      </c>
      <c r="E747" s="7">
        <f>'21thR'!E$31</f>
        <v>0</v>
      </c>
      <c r="F747" s="7">
        <f>'21thR'!F$31</f>
        <v>0</v>
      </c>
      <c r="G747" s="7">
        <f>'21thR'!G$31</f>
        <v>0</v>
      </c>
      <c r="H747" s="7">
        <f>'21thR'!H$31</f>
        <v>0</v>
      </c>
      <c r="I747" s="7">
        <f>'21thR'!I$31</f>
        <v>0</v>
      </c>
      <c r="J747" s="7">
        <f>'21thR'!J$31</f>
        <v>0</v>
      </c>
      <c r="K747" s="7">
        <f>'21thR'!K$31</f>
        <v>0</v>
      </c>
      <c r="L747" s="7">
        <f>'21thR'!L$31</f>
        <v>0</v>
      </c>
      <c r="M747" s="7">
        <f>'21thR'!M$31</f>
        <v>0</v>
      </c>
      <c r="N747" s="7">
        <f>'21thR'!N$31</f>
        <v>0</v>
      </c>
      <c r="O747" s="7">
        <f>'21thR'!O$31</f>
        <v>0</v>
      </c>
      <c r="P747" s="7">
        <f>'21thR'!P$31</f>
        <v>0</v>
      </c>
      <c r="Q747" s="7">
        <f>'21thR'!Q$31</f>
        <v>0</v>
      </c>
      <c r="R747" s="7">
        <f>'21thR'!R$31</f>
        <v>0</v>
      </c>
      <c r="S747" s="7">
        <f>'21thR'!S$31</f>
        <v>0</v>
      </c>
      <c r="T747" s="7">
        <f>'21thR'!T$31</f>
        <v>0</v>
      </c>
    </row>
    <row r="748" spans="2:20" x14ac:dyDescent="0.35">
      <c r="B748" s="41" t="s">
        <v>39</v>
      </c>
      <c r="C748" s="7">
        <f>'22thR'!C$31</f>
        <v>0</v>
      </c>
      <c r="D748" s="7">
        <f>'22thR'!D$31</f>
        <v>0</v>
      </c>
      <c r="E748" s="7">
        <f>'22thR'!E$31</f>
        <v>0</v>
      </c>
      <c r="F748" s="7">
        <f>'22thR'!F$31</f>
        <v>0</v>
      </c>
      <c r="G748" s="7">
        <f>'22thR'!G$31</f>
        <v>0</v>
      </c>
      <c r="H748" s="7">
        <f>'22thR'!H$31</f>
        <v>0</v>
      </c>
      <c r="I748" s="7">
        <f>'22thR'!I$31</f>
        <v>0</v>
      </c>
      <c r="J748" s="7">
        <f>'22thR'!J$31</f>
        <v>0</v>
      </c>
      <c r="K748" s="7">
        <f>'22thR'!K$31</f>
        <v>0</v>
      </c>
      <c r="L748" s="7">
        <f>'22thR'!L$31</f>
        <v>0</v>
      </c>
      <c r="M748" s="7">
        <f>'22thR'!M$31</f>
        <v>0</v>
      </c>
      <c r="N748" s="7">
        <f>'22thR'!N$31</f>
        <v>0</v>
      </c>
      <c r="O748" s="7">
        <f>'22thR'!O$31</f>
        <v>0</v>
      </c>
      <c r="P748" s="7">
        <f>'22thR'!P$31</f>
        <v>0</v>
      </c>
      <c r="Q748" s="7">
        <f>'22thR'!Q$31</f>
        <v>0</v>
      </c>
      <c r="R748" s="7">
        <f>'22thR'!R$31</f>
        <v>0</v>
      </c>
      <c r="S748" s="7">
        <f>'22thR'!S$31</f>
        <v>0</v>
      </c>
      <c r="T748" s="7">
        <f>'22thR'!T$31</f>
        <v>0</v>
      </c>
    </row>
    <row r="749" spans="2:20" x14ac:dyDescent="0.35">
      <c r="B749" s="41" t="s">
        <v>40</v>
      </c>
      <c r="C749" s="7">
        <f>'23thR'!C$31</f>
        <v>0</v>
      </c>
      <c r="D749" s="7">
        <f>'23thR'!D$31</f>
        <v>0</v>
      </c>
      <c r="E749" s="7">
        <f>'23thR'!E$31</f>
        <v>0</v>
      </c>
      <c r="F749" s="7">
        <f>'23thR'!F$31</f>
        <v>0</v>
      </c>
      <c r="G749" s="7">
        <f>'23thR'!G$31</f>
        <v>0</v>
      </c>
      <c r="H749" s="7">
        <f>'23thR'!H$31</f>
        <v>0</v>
      </c>
      <c r="I749" s="7">
        <f>'23thR'!I$31</f>
        <v>0</v>
      </c>
      <c r="J749" s="7">
        <f>'23thR'!J$31</f>
        <v>0</v>
      </c>
      <c r="K749" s="7">
        <f>'23thR'!K$31</f>
        <v>0</v>
      </c>
      <c r="L749" s="7">
        <f>'23thR'!L$31</f>
        <v>0</v>
      </c>
      <c r="M749" s="7">
        <f>'23thR'!M$31</f>
        <v>0</v>
      </c>
      <c r="N749" s="7">
        <f>'23thR'!N$31</f>
        <v>0</v>
      </c>
      <c r="O749" s="7">
        <f>'23thR'!O$31</f>
        <v>0</v>
      </c>
      <c r="P749" s="7">
        <f>'23thR'!P$31</f>
        <v>0</v>
      </c>
      <c r="Q749" s="7">
        <f>'23thR'!Q$31</f>
        <v>0</v>
      </c>
      <c r="R749" s="7">
        <f>'23thR'!R$31</f>
        <v>0</v>
      </c>
      <c r="S749" s="7">
        <f>'23thR'!S$31</f>
        <v>0</v>
      </c>
      <c r="T749" s="7">
        <f>'23thR'!T$31</f>
        <v>0</v>
      </c>
    </row>
    <row r="750" spans="2:20" ht="15" thickBot="1" x14ac:dyDescent="0.4">
      <c r="B750" s="49" t="s">
        <v>41</v>
      </c>
      <c r="C750" s="47">
        <f>'24thR'!C$31</f>
        <v>0</v>
      </c>
      <c r="D750" s="47">
        <f>'24thR'!D$31</f>
        <v>0</v>
      </c>
      <c r="E750" s="47">
        <f>'24thR'!E$31</f>
        <v>0</v>
      </c>
      <c r="F750" s="47">
        <f>'24thR'!F$31</f>
        <v>0</v>
      </c>
      <c r="G750" s="47">
        <f>'24thR'!G$31</f>
        <v>0</v>
      </c>
      <c r="H750" s="47">
        <f>'24thR'!H$31</f>
        <v>0</v>
      </c>
      <c r="I750" s="47">
        <f>'24thR'!I$31</f>
        <v>0</v>
      </c>
      <c r="J750" s="47">
        <f>'24thR'!J$31</f>
        <v>0</v>
      </c>
      <c r="K750" s="47">
        <f>'24thR'!K$31</f>
        <v>0</v>
      </c>
      <c r="L750" s="47">
        <f>'24thR'!L$31</f>
        <v>0</v>
      </c>
      <c r="M750" s="47">
        <f>'24thR'!M$31</f>
        <v>0</v>
      </c>
      <c r="N750" s="47">
        <f>'24thR'!N$31</f>
        <v>0</v>
      </c>
      <c r="O750" s="47">
        <f>'24thR'!O$31</f>
        <v>0</v>
      </c>
      <c r="P750" s="47">
        <f>'24thR'!P$31</f>
        <v>0</v>
      </c>
      <c r="Q750" s="47">
        <f>'24thR'!Q$31</f>
        <v>0</v>
      </c>
      <c r="R750" s="47">
        <f>'24thR'!R$31</f>
        <v>0</v>
      </c>
      <c r="S750" s="47">
        <f>'24thR'!S$31</f>
        <v>0</v>
      </c>
      <c r="T750" s="47">
        <f>'24thR'!T$31</f>
        <v>0</v>
      </c>
    </row>
    <row r="751" spans="2:20" ht="15.5" x14ac:dyDescent="0.35">
      <c r="B751" s="38" t="s">
        <v>17</v>
      </c>
      <c r="C751" s="45">
        <f>score!H$31</f>
        <v>4</v>
      </c>
      <c r="D751" s="45">
        <f>score!I$31</f>
        <v>3</v>
      </c>
      <c r="E751" s="45">
        <f>score!J$31</f>
        <v>4</v>
      </c>
      <c r="F751" s="45">
        <f>score!K$31</f>
        <v>4</v>
      </c>
      <c r="G751" s="45">
        <f>score!L$31</f>
        <v>5</v>
      </c>
      <c r="H751" s="45">
        <f>score!M$31</f>
        <v>4</v>
      </c>
      <c r="I751" s="45">
        <f>score!N$31</f>
        <v>2</v>
      </c>
      <c r="J751" s="45">
        <f>score!O$31</f>
        <v>5</v>
      </c>
      <c r="K751" s="45">
        <f>score!P$31</f>
        <v>3</v>
      </c>
      <c r="L751" s="45">
        <f>score!Q$31</f>
        <v>2</v>
      </c>
      <c r="M751" s="45">
        <f>score!R$31</f>
        <v>3</v>
      </c>
      <c r="N751" s="45">
        <f>score!S$31</f>
        <v>3</v>
      </c>
      <c r="O751" s="45">
        <f>score!T$31</f>
        <v>4</v>
      </c>
      <c r="P751" s="45">
        <f>score!U$31</f>
        <v>4</v>
      </c>
      <c r="Q751" s="45">
        <f>score!V$31</f>
        <v>4</v>
      </c>
      <c r="R751" s="45">
        <f>score!W$31</f>
        <v>3</v>
      </c>
      <c r="S751" s="45">
        <f>score!X$31</f>
        <v>4</v>
      </c>
      <c r="T751" s="45">
        <f>score!Y$31</f>
        <v>2</v>
      </c>
    </row>
    <row r="752" spans="2:20" ht="15.5" x14ac:dyDescent="0.35">
      <c r="B752" s="39" t="s">
        <v>6</v>
      </c>
      <c r="C752" s="42">
        <v>4</v>
      </c>
      <c r="D752" s="42">
        <v>3</v>
      </c>
      <c r="E752" s="42">
        <v>3</v>
      </c>
      <c r="F752" s="42">
        <v>4</v>
      </c>
      <c r="G752" s="42">
        <v>4</v>
      </c>
      <c r="H752" s="42">
        <v>4</v>
      </c>
      <c r="I752" s="42">
        <v>3</v>
      </c>
      <c r="J752" s="42">
        <v>8</v>
      </c>
      <c r="K752" s="42">
        <v>3</v>
      </c>
      <c r="L752" s="42">
        <v>4</v>
      </c>
      <c r="M752" s="42">
        <v>3</v>
      </c>
      <c r="N752" s="42">
        <v>3</v>
      </c>
      <c r="O752" s="42">
        <v>4</v>
      </c>
      <c r="P752" s="42">
        <v>4</v>
      </c>
      <c r="Q752" s="42">
        <v>4</v>
      </c>
      <c r="R752" s="42">
        <v>3</v>
      </c>
      <c r="S752" s="42">
        <v>4</v>
      </c>
      <c r="T752" s="42">
        <v>3</v>
      </c>
    </row>
    <row r="753" spans="1:20" x14ac:dyDescent="0.3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5" x14ac:dyDescent="0.35">
      <c r="C754" s="139" t="s">
        <v>5</v>
      </c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</row>
    <row r="755" spans="1:20" x14ac:dyDescent="0.35">
      <c r="A755" s="137">
        <v>26</v>
      </c>
      <c r="B755" s="138" t="str">
        <f>score!F32</f>
        <v>MAJA REBOLJ</v>
      </c>
      <c r="C755" s="109">
        <v>1</v>
      </c>
      <c r="D755" s="109">
        <v>2</v>
      </c>
      <c r="E755" s="109">
        <v>3</v>
      </c>
      <c r="F755" s="109">
        <v>4</v>
      </c>
      <c r="G755" s="109">
        <v>5</v>
      </c>
      <c r="H755" s="109">
        <v>6</v>
      </c>
      <c r="I755" s="109">
        <v>7</v>
      </c>
      <c r="J755" s="109">
        <v>8</v>
      </c>
      <c r="K755" s="109">
        <v>9</v>
      </c>
      <c r="L755" s="109">
        <v>10</v>
      </c>
      <c r="M755" s="109">
        <v>11</v>
      </c>
      <c r="N755" s="109">
        <v>12</v>
      </c>
      <c r="O755" s="109">
        <v>13</v>
      </c>
      <c r="P755" s="109">
        <v>14</v>
      </c>
      <c r="Q755" s="109">
        <v>15</v>
      </c>
      <c r="R755" s="109">
        <v>16</v>
      </c>
      <c r="S755" s="109">
        <v>17</v>
      </c>
      <c r="T755" s="109">
        <v>18</v>
      </c>
    </row>
    <row r="756" spans="1:20" x14ac:dyDescent="0.35">
      <c r="A756" s="137"/>
      <c r="B756" s="138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</row>
    <row r="757" spans="1:20" x14ac:dyDescent="0.35">
      <c r="B757" s="41" t="s">
        <v>7</v>
      </c>
      <c r="C757" s="7">
        <f>'1stR'!C$32</f>
        <v>0</v>
      </c>
      <c r="D757" s="7">
        <f>'1stR'!D$32</f>
        <v>0</v>
      </c>
      <c r="E757" s="7">
        <f>'1stR'!E$32</f>
        <v>0</v>
      </c>
      <c r="F757" s="7">
        <f>'1stR'!F$32</f>
        <v>0</v>
      </c>
      <c r="G757" s="7">
        <f>'1stR'!G$32</f>
        <v>0</v>
      </c>
      <c r="H757" s="7">
        <f>'1stR'!H$32</f>
        <v>0</v>
      </c>
      <c r="I757" s="7">
        <f>'1stR'!I$32</f>
        <v>0</v>
      </c>
      <c r="J757" s="7">
        <f>'1stR'!J$32</f>
        <v>0</v>
      </c>
      <c r="K757" s="7">
        <f>'1stR'!K$32</f>
        <v>0</v>
      </c>
      <c r="L757" s="7">
        <f>'1stR'!L$32</f>
        <v>0</v>
      </c>
      <c r="M757" s="7">
        <f>'1stR'!M$32</f>
        <v>0</v>
      </c>
      <c r="N757" s="7">
        <f>'1stR'!N$32</f>
        <v>0</v>
      </c>
      <c r="O757" s="7">
        <f>'1stR'!O$32</f>
        <v>0</v>
      </c>
      <c r="P757" s="7">
        <f>'1stR'!P$32</f>
        <v>0</v>
      </c>
      <c r="Q757" s="7">
        <f>'1stR'!Q$32</f>
        <v>0</v>
      </c>
      <c r="R757" s="7">
        <f>'1stR'!R$32</f>
        <v>0</v>
      </c>
      <c r="S757" s="7">
        <f>'1stR'!S$32</f>
        <v>0</v>
      </c>
      <c r="T757" s="7">
        <f>'1stR'!T$32</f>
        <v>0</v>
      </c>
    </row>
    <row r="758" spans="1:20" x14ac:dyDescent="0.35">
      <c r="B758" s="41" t="s">
        <v>8</v>
      </c>
      <c r="C758" s="7">
        <f>'2ndR'!C$32</f>
        <v>0</v>
      </c>
      <c r="D758" s="7">
        <f>'2ndR'!D$32</f>
        <v>0</v>
      </c>
      <c r="E758" s="7">
        <f>'2ndR'!E$32</f>
        <v>0</v>
      </c>
      <c r="F758" s="7">
        <f>'2ndR'!F$32</f>
        <v>0</v>
      </c>
      <c r="G758" s="7">
        <f>'2ndR'!G$32</f>
        <v>0</v>
      </c>
      <c r="H758" s="7">
        <f>'2ndR'!H$32</f>
        <v>0</v>
      </c>
      <c r="I758" s="7">
        <f>'2ndR'!I$32</f>
        <v>0</v>
      </c>
      <c r="J758" s="7">
        <f>'2ndR'!J$32</f>
        <v>0</v>
      </c>
      <c r="K758" s="7">
        <f>'2ndR'!K$32</f>
        <v>0</v>
      </c>
      <c r="L758" s="7">
        <f>'2ndR'!L$32</f>
        <v>0</v>
      </c>
      <c r="M758" s="7">
        <f>'2ndR'!M$32</f>
        <v>0</v>
      </c>
      <c r="N758" s="7">
        <f>'2ndR'!N$32</f>
        <v>0</v>
      </c>
      <c r="O758" s="7">
        <f>'2ndR'!O$32</f>
        <v>0</v>
      </c>
      <c r="P758" s="7">
        <f>'2ndR'!P$32</f>
        <v>0</v>
      </c>
      <c r="Q758" s="7">
        <f>'2ndR'!Q$32</f>
        <v>0</v>
      </c>
      <c r="R758" s="7">
        <f>'2ndR'!R$32</f>
        <v>0</v>
      </c>
      <c r="S758" s="7">
        <f>'2ndR'!S$32</f>
        <v>0</v>
      </c>
      <c r="T758" s="7">
        <f>'2ndR'!T$32</f>
        <v>0</v>
      </c>
    </row>
    <row r="759" spans="1:20" x14ac:dyDescent="0.35">
      <c r="B759" s="41" t="s">
        <v>9</v>
      </c>
      <c r="C759" s="7">
        <f>'3rdR'!C$32</f>
        <v>0</v>
      </c>
      <c r="D759" s="7">
        <f>'3rdR'!D$32</f>
        <v>0</v>
      </c>
      <c r="E759" s="7">
        <f>'3rdR'!E$32</f>
        <v>0</v>
      </c>
      <c r="F759" s="7">
        <f>'3rdR'!F$32</f>
        <v>0</v>
      </c>
      <c r="G759" s="7">
        <f>'3rdR'!G$32</f>
        <v>0</v>
      </c>
      <c r="H759" s="7">
        <f>'3rdR'!H$32</f>
        <v>0</v>
      </c>
      <c r="I759" s="7">
        <f>'3rdR'!I$32</f>
        <v>0</v>
      </c>
      <c r="J759" s="7">
        <f>'3rdR'!J$32</f>
        <v>0</v>
      </c>
      <c r="K759" s="7">
        <f>'3rdR'!K$32</f>
        <v>0</v>
      </c>
      <c r="L759" s="7">
        <f>'3rdR'!L$32</f>
        <v>0</v>
      </c>
      <c r="M759" s="7">
        <f>'3rdR'!M$32</f>
        <v>0</v>
      </c>
      <c r="N759" s="7">
        <f>'3rdR'!N$32</f>
        <v>0</v>
      </c>
      <c r="O759" s="7">
        <f>'3rdR'!O$32</f>
        <v>0</v>
      </c>
      <c r="P759" s="7">
        <f>'3rdR'!P$32</f>
        <v>0</v>
      </c>
      <c r="Q759" s="7">
        <f>'3rdR'!Q$32</f>
        <v>0</v>
      </c>
      <c r="R759" s="7">
        <f>'3rdR'!R$32</f>
        <v>0</v>
      </c>
      <c r="S759" s="7">
        <f>'3rdR'!S$32</f>
        <v>0</v>
      </c>
      <c r="T759" s="7">
        <f>'3rdR'!T$32</f>
        <v>0</v>
      </c>
    </row>
    <row r="760" spans="1:20" x14ac:dyDescent="0.35">
      <c r="B760" s="41" t="s">
        <v>10</v>
      </c>
      <c r="C760" s="7">
        <f>'4thR'!C$32</f>
        <v>5</v>
      </c>
      <c r="D760" s="7">
        <f>'4thR'!D$32</f>
        <v>4</v>
      </c>
      <c r="E760" s="7">
        <f>'4thR'!E$32</f>
        <v>4</v>
      </c>
      <c r="F760" s="7">
        <f>'4thR'!F$32</f>
        <v>5</v>
      </c>
      <c r="G760" s="7">
        <f>'4thR'!G$32</f>
        <v>5</v>
      </c>
      <c r="H760" s="7">
        <f>'4thR'!H$32</f>
        <v>5</v>
      </c>
      <c r="I760" s="7">
        <f>'4thR'!I$32</f>
        <v>4</v>
      </c>
      <c r="J760" s="7">
        <f>'4thR'!J$32</f>
        <v>5</v>
      </c>
      <c r="K760" s="7">
        <f>'4thR'!K$32</f>
        <v>5</v>
      </c>
      <c r="L760" s="7">
        <f>'4thR'!L$32</f>
        <v>6</v>
      </c>
      <c r="M760" s="7">
        <f>'4thR'!M$32</f>
        <v>5</v>
      </c>
      <c r="N760" s="7">
        <f>'4thR'!N$32</f>
        <v>4</v>
      </c>
      <c r="O760" s="7">
        <f>'4thR'!O$32</f>
        <v>7</v>
      </c>
      <c r="P760" s="7">
        <f>'4thR'!P$32</f>
        <v>5</v>
      </c>
      <c r="Q760" s="7">
        <f>'4thR'!Q$32</f>
        <v>5</v>
      </c>
      <c r="R760" s="7">
        <f>'4thR'!R$32</f>
        <v>4</v>
      </c>
      <c r="S760" s="7">
        <f>'4thR'!S$32</f>
        <v>8</v>
      </c>
      <c r="T760" s="7">
        <f>'4thR'!T$32</f>
        <v>4</v>
      </c>
    </row>
    <row r="761" spans="1:20" x14ac:dyDescent="0.35">
      <c r="B761" s="41" t="s">
        <v>11</v>
      </c>
      <c r="C761" s="7">
        <f>'5thR'!C$32</f>
        <v>0</v>
      </c>
      <c r="D761" s="7">
        <f>'5thR'!D$32</f>
        <v>0</v>
      </c>
      <c r="E761" s="7">
        <f>'5thR'!E$32</f>
        <v>0</v>
      </c>
      <c r="F761" s="7">
        <f>'5thR'!F$32</f>
        <v>0</v>
      </c>
      <c r="G761" s="7">
        <f>'5thR'!G$32</f>
        <v>0</v>
      </c>
      <c r="H761" s="7">
        <f>'5thR'!H$32</f>
        <v>0</v>
      </c>
      <c r="I761" s="7">
        <f>'5thR'!I$32</f>
        <v>0</v>
      </c>
      <c r="J761" s="7">
        <f>'5thR'!J$32</f>
        <v>0</v>
      </c>
      <c r="K761" s="7">
        <f>'5thR'!K$32</f>
        <v>0</v>
      </c>
      <c r="L761" s="7">
        <f>'5thR'!L$32</f>
        <v>0</v>
      </c>
      <c r="M761" s="7">
        <f>'5thR'!M$32</f>
        <v>0</v>
      </c>
      <c r="N761" s="7">
        <f>'5thR'!N$32</f>
        <v>0</v>
      </c>
      <c r="O761" s="7">
        <f>'5thR'!O$32</f>
        <v>0</v>
      </c>
      <c r="P761" s="7">
        <f>'5thR'!P$32</f>
        <v>0</v>
      </c>
      <c r="Q761" s="7">
        <f>'5thR'!Q$32</f>
        <v>0</v>
      </c>
      <c r="R761" s="7">
        <f>'5thR'!R$32</f>
        <v>0</v>
      </c>
      <c r="S761" s="7">
        <f>'5thR'!S$32</f>
        <v>0</v>
      </c>
      <c r="T761" s="7">
        <f>'5thR'!T$32</f>
        <v>0</v>
      </c>
    </row>
    <row r="762" spans="1:20" x14ac:dyDescent="0.35">
      <c r="B762" s="41" t="s">
        <v>12</v>
      </c>
      <c r="C762" s="7">
        <f>'6thR'!C$32</f>
        <v>0</v>
      </c>
      <c r="D762" s="7">
        <f>'6thR'!D$32</f>
        <v>0</v>
      </c>
      <c r="E762" s="7">
        <f>'6thR'!E$32</f>
        <v>0</v>
      </c>
      <c r="F762" s="7">
        <f>'6thR'!F$32</f>
        <v>0</v>
      </c>
      <c r="G762" s="7">
        <f>'6thR'!G$32</f>
        <v>0</v>
      </c>
      <c r="H762" s="7">
        <f>'6thR'!H$32</f>
        <v>0</v>
      </c>
      <c r="I762" s="7">
        <f>'6thR'!I$32</f>
        <v>0</v>
      </c>
      <c r="J762" s="7">
        <f>'6thR'!J$32</f>
        <v>0</v>
      </c>
      <c r="K762" s="7">
        <f>'6thR'!K$32</f>
        <v>0</v>
      </c>
      <c r="L762" s="7">
        <f>'6thR'!L$32</f>
        <v>0</v>
      </c>
      <c r="M762" s="7">
        <f>'6thR'!M$32</f>
        <v>0</v>
      </c>
      <c r="N762" s="7">
        <f>'6thR'!N$32</f>
        <v>0</v>
      </c>
      <c r="O762" s="7">
        <f>'6thR'!O$32</f>
        <v>0</v>
      </c>
      <c r="P762" s="7">
        <f>'6thR'!P$32</f>
        <v>0</v>
      </c>
      <c r="Q762" s="7">
        <f>'6thR'!Q$32</f>
        <v>0</v>
      </c>
      <c r="R762" s="7">
        <f>'6thR'!R$32</f>
        <v>0</v>
      </c>
      <c r="S762" s="7">
        <f>'6thR'!S$32</f>
        <v>0</v>
      </c>
      <c r="T762" s="7">
        <f>'6thR'!T$32</f>
        <v>0</v>
      </c>
    </row>
    <row r="763" spans="1:20" x14ac:dyDescent="0.35">
      <c r="B763" s="41" t="s">
        <v>13</v>
      </c>
      <c r="C763" s="7">
        <f>'7thR'!C$32</f>
        <v>0</v>
      </c>
      <c r="D763" s="7">
        <f>'7thR'!D$32</f>
        <v>0</v>
      </c>
      <c r="E763" s="7">
        <f>'7thR'!E$32</f>
        <v>0</v>
      </c>
      <c r="F763" s="7">
        <f>'7thR'!F$32</f>
        <v>0</v>
      </c>
      <c r="G763" s="7">
        <f>'7thR'!G$32</f>
        <v>0</v>
      </c>
      <c r="H763" s="7">
        <f>'7thR'!H$32</f>
        <v>0</v>
      </c>
      <c r="I763" s="7">
        <f>'7thR'!I$32</f>
        <v>0</v>
      </c>
      <c r="J763" s="7">
        <f>'7thR'!J$32</f>
        <v>0</v>
      </c>
      <c r="K763" s="7">
        <f>'7thR'!K$32</f>
        <v>0</v>
      </c>
      <c r="L763" s="7">
        <f>'7thR'!L$32</f>
        <v>0</v>
      </c>
      <c r="M763" s="7">
        <f>'7thR'!M$32</f>
        <v>0</v>
      </c>
      <c r="N763" s="7">
        <f>'7thR'!N$32</f>
        <v>0</v>
      </c>
      <c r="O763" s="7">
        <f>'7thR'!O$32</f>
        <v>0</v>
      </c>
      <c r="P763" s="7">
        <f>'7thR'!P$32</f>
        <v>0</v>
      </c>
      <c r="Q763" s="7">
        <f>'7thR'!Q$32</f>
        <v>0</v>
      </c>
      <c r="R763" s="7">
        <f>'7thR'!R$32</f>
        <v>0</v>
      </c>
      <c r="S763" s="7">
        <f>'7thR'!S$32</f>
        <v>0</v>
      </c>
      <c r="T763" s="7">
        <f>'7thR'!T$32</f>
        <v>0</v>
      </c>
    </row>
    <row r="764" spans="1:20" x14ac:dyDescent="0.35">
      <c r="B764" s="41" t="s">
        <v>14</v>
      </c>
      <c r="C764" s="7">
        <f>'8thR'!C$32</f>
        <v>6</v>
      </c>
      <c r="D764" s="7">
        <f>'8thR'!D$32</f>
        <v>4</v>
      </c>
      <c r="E764" s="7">
        <f>'8thR'!E$32</f>
        <v>3</v>
      </c>
      <c r="F764" s="7">
        <f>'8thR'!F$32</f>
        <v>5</v>
      </c>
      <c r="G764" s="7">
        <f>'8thR'!G$32</f>
        <v>6</v>
      </c>
      <c r="H764" s="7">
        <f>'8thR'!H$32</f>
        <v>6</v>
      </c>
      <c r="I764" s="7">
        <f>'8thR'!I$32</f>
        <v>4</v>
      </c>
      <c r="J764" s="7">
        <f>'8thR'!J$32</f>
        <v>5</v>
      </c>
      <c r="K764" s="7">
        <f>'8thR'!K$32</f>
        <v>4</v>
      </c>
      <c r="L764" s="7">
        <f>'8thR'!L$32</f>
        <v>6</v>
      </c>
      <c r="M764" s="7">
        <f>'8thR'!M$32</f>
        <v>6</v>
      </c>
      <c r="N764" s="7">
        <f>'8thR'!N$32</f>
        <v>3</v>
      </c>
      <c r="O764" s="7">
        <f>'8thR'!O$32</f>
        <v>5</v>
      </c>
      <c r="P764" s="7">
        <f>'8thR'!P$32</f>
        <v>6</v>
      </c>
      <c r="Q764" s="7">
        <f>'8thR'!Q$32</f>
        <v>8</v>
      </c>
      <c r="R764" s="7">
        <f>'8thR'!R$32</f>
        <v>4</v>
      </c>
      <c r="S764" s="7">
        <f>'8thR'!S$32</f>
        <v>4</v>
      </c>
      <c r="T764" s="7">
        <f>'8thR'!T$32</f>
        <v>4</v>
      </c>
    </row>
    <row r="765" spans="1:20" x14ac:dyDescent="0.35">
      <c r="B765" s="41" t="s">
        <v>26</v>
      </c>
      <c r="C765" s="7">
        <f>'9thR'!C$32</f>
        <v>5</v>
      </c>
      <c r="D765" s="7">
        <f>'9thR'!D$32</f>
        <v>6</v>
      </c>
      <c r="E765" s="7">
        <f>'9thR'!E$32</f>
        <v>4</v>
      </c>
      <c r="F765" s="7">
        <f>'9thR'!F$32</f>
        <v>5</v>
      </c>
      <c r="G765" s="7">
        <f>'9thR'!G$32</f>
        <v>6</v>
      </c>
      <c r="H765" s="7">
        <f>'9thR'!H$32</f>
        <v>5</v>
      </c>
      <c r="I765" s="7">
        <f>'9thR'!I$32</f>
        <v>3</v>
      </c>
      <c r="J765" s="7">
        <f>'9thR'!J$32</f>
        <v>5</v>
      </c>
      <c r="K765" s="7">
        <f>'9thR'!K$32</f>
        <v>4</v>
      </c>
      <c r="L765" s="7">
        <f>'9thR'!L$32</f>
        <v>5</v>
      </c>
      <c r="M765" s="7">
        <f>'9thR'!M$32</f>
        <v>4</v>
      </c>
      <c r="N765" s="7">
        <f>'9thR'!N$32</f>
        <v>5</v>
      </c>
      <c r="O765" s="7">
        <f>'9thR'!O$32</f>
        <v>6</v>
      </c>
      <c r="P765" s="7">
        <f>'9thR'!P$32</f>
        <v>5</v>
      </c>
      <c r="Q765" s="7">
        <f>'9thR'!Q$32</f>
        <v>5</v>
      </c>
      <c r="R765" s="7">
        <f>'9thR'!R$32</f>
        <v>3</v>
      </c>
      <c r="S765" s="7">
        <f>'9thR'!S$32</f>
        <v>5</v>
      </c>
      <c r="T765" s="7">
        <f>'9thR'!T$32</f>
        <v>5</v>
      </c>
    </row>
    <row r="766" spans="1:20" x14ac:dyDescent="0.35">
      <c r="B766" s="41" t="s">
        <v>27</v>
      </c>
      <c r="C766" s="7">
        <f>'10thR'!C$32</f>
        <v>0</v>
      </c>
      <c r="D766" s="7">
        <f>'10thR'!D$32</f>
        <v>0</v>
      </c>
      <c r="E766" s="7">
        <f>'10thR'!E$32</f>
        <v>0</v>
      </c>
      <c r="F766" s="7">
        <f>'10thR'!F$32</f>
        <v>0</v>
      </c>
      <c r="G766" s="7">
        <f>'10thR'!G$32</f>
        <v>0</v>
      </c>
      <c r="H766" s="7">
        <f>'10thR'!H$32</f>
        <v>0</v>
      </c>
      <c r="I766" s="7">
        <f>'10thR'!I$32</f>
        <v>0</v>
      </c>
      <c r="J766" s="7">
        <f>'10thR'!J$32</f>
        <v>0</v>
      </c>
      <c r="K766" s="7">
        <f>'10thR'!K$32</f>
        <v>0</v>
      </c>
      <c r="L766" s="7">
        <f>'10thR'!L$32</f>
        <v>0</v>
      </c>
      <c r="M766" s="7">
        <f>'10thR'!M$32</f>
        <v>0</v>
      </c>
      <c r="N766" s="7">
        <f>'10thR'!N$32</f>
        <v>0</v>
      </c>
      <c r="O766" s="7">
        <f>'10thR'!O$32</f>
        <v>0</v>
      </c>
      <c r="P766" s="7">
        <f>'10thR'!P$32</f>
        <v>0</v>
      </c>
      <c r="Q766" s="7">
        <f>'10thR'!Q$32</f>
        <v>0</v>
      </c>
      <c r="R766" s="7">
        <f>'10thR'!R$32</f>
        <v>0</v>
      </c>
      <c r="S766" s="7">
        <f>'10thR'!S$32</f>
        <v>0</v>
      </c>
      <c r="T766" s="7">
        <f>'10thR'!T$32</f>
        <v>0</v>
      </c>
    </row>
    <row r="767" spans="1:20" x14ac:dyDescent="0.35">
      <c r="B767" s="41" t="s">
        <v>28</v>
      </c>
      <c r="C767" s="7">
        <f>'11thR'!C$32</f>
        <v>7</v>
      </c>
      <c r="D767" s="7">
        <f>'11thR'!D$32</f>
        <v>5</v>
      </c>
      <c r="E767" s="7">
        <f>'11thR'!E$32</f>
        <v>4</v>
      </c>
      <c r="F767" s="7">
        <f>'11thR'!F$32</f>
        <v>7</v>
      </c>
      <c r="G767" s="7">
        <f>'11thR'!G$32</f>
        <v>6</v>
      </c>
      <c r="H767" s="7">
        <f>'11thR'!H$32</f>
        <v>9</v>
      </c>
      <c r="I767" s="7">
        <f>'11thR'!I$32</f>
        <v>4</v>
      </c>
      <c r="J767" s="7">
        <f>'11thR'!J$32</f>
        <v>6</v>
      </c>
      <c r="K767" s="7">
        <f>'11thR'!K$32</f>
        <v>2</v>
      </c>
      <c r="L767" s="7">
        <f>'11thR'!L$32</f>
        <v>5</v>
      </c>
      <c r="M767" s="7">
        <f>'11thR'!M$32</f>
        <v>4</v>
      </c>
      <c r="N767" s="7">
        <f>'11thR'!N$32</f>
        <v>4</v>
      </c>
      <c r="O767" s="7">
        <f>'11thR'!O$32</f>
        <v>4</v>
      </c>
      <c r="P767" s="7">
        <f>'11thR'!P$32</f>
        <v>5</v>
      </c>
      <c r="Q767" s="7">
        <f>'11thR'!Q$32</f>
        <v>5</v>
      </c>
      <c r="R767" s="7">
        <f>'11thR'!R$32</f>
        <v>4</v>
      </c>
      <c r="S767" s="7">
        <f>'11thR'!S$32</f>
        <v>8</v>
      </c>
      <c r="T767" s="7">
        <f>'11thR'!T$32</f>
        <v>4</v>
      </c>
    </row>
    <row r="768" spans="1:20" x14ac:dyDescent="0.35">
      <c r="B768" s="41" t="s">
        <v>29</v>
      </c>
      <c r="C768" s="7">
        <f>'12thR'!C$32</f>
        <v>0</v>
      </c>
      <c r="D768" s="7">
        <f>'12thR'!D$32</f>
        <v>0</v>
      </c>
      <c r="E768" s="7">
        <f>'12thR'!E$32</f>
        <v>0</v>
      </c>
      <c r="F768" s="7">
        <f>'12thR'!F$32</f>
        <v>0</v>
      </c>
      <c r="G768" s="7">
        <f>'12thR'!G$32</f>
        <v>0</v>
      </c>
      <c r="H768" s="7">
        <f>'12thR'!H$32</f>
        <v>0</v>
      </c>
      <c r="I768" s="7">
        <f>'12thR'!I$32</f>
        <v>0</v>
      </c>
      <c r="J768" s="7">
        <f>'12thR'!J$32</f>
        <v>0</v>
      </c>
      <c r="K768" s="7">
        <f>'12thR'!K$32</f>
        <v>0</v>
      </c>
      <c r="L768" s="7">
        <f>'12thR'!L$32</f>
        <v>0</v>
      </c>
      <c r="M768" s="7">
        <f>'12thR'!M$32</f>
        <v>0</v>
      </c>
      <c r="N768" s="7">
        <f>'12thR'!N$32</f>
        <v>0</v>
      </c>
      <c r="O768" s="7">
        <f>'12thR'!O$32</f>
        <v>0</v>
      </c>
      <c r="P768" s="7">
        <f>'12thR'!P$32</f>
        <v>0</v>
      </c>
      <c r="Q768" s="7">
        <f>'12thR'!Q$32</f>
        <v>0</v>
      </c>
      <c r="R768" s="7">
        <f>'12thR'!R$32</f>
        <v>0</v>
      </c>
      <c r="S768" s="7">
        <f>'12thR'!S$32</f>
        <v>0</v>
      </c>
      <c r="T768" s="7">
        <f>'12thR'!T$32</f>
        <v>0</v>
      </c>
    </row>
    <row r="769" spans="2:20" x14ac:dyDescent="0.35">
      <c r="B769" s="41" t="s">
        <v>30</v>
      </c>
      <c r="C769" s="7">
        <f>'13thR'!C$32</f>
        <v>0</v>
      </c>
      <c r="D769" s="7">
        <f>'13thR'!D$32</f>
        <v>0</v>
      </c>
      <c r="E769" s="7">
        <f>'13thR'!E$32</f>
        <v>0</v>
      </c>
      <c r="F769" s="7">
        <f>'13thR'!F$32</f>
        <v>0</v>
      </c>
      <c r="G769" s="7">
        <f>'13thR'!G$32</f>
        <v>0</v>
      </c>
      <c r="H769" s="7">
        <f>'13thR'!H$32</f>
        <v>0</v>
      </c>
      <c r="I769" s="7">
        <f>'13thR'!I$32</f>
        <v>0</v>
      </c>
      <c r="J769" s="7">
        <f>'13thR'!J$32</f>
        <v>0</v>
      </c>
      <c r="K769" s="7">
        <f>'13thR'!K$32</f>
        <v>0</v>
      </c>
      <c r="L769" s="7">
        <f>'13thR'!L$32</f>
        <v>0</v>
      </c>
      <c r="M769" s="7">
        <f>'13thR'!M$32</f>
        <v>0</v>
      </c>
      <c r="N769" s="7">
        <f>'13thR'!N$32</f>
        <v>0</v>
      </c>
      <c r="O769" s="7">
        <f>'13thR'!O$32</f>
        <v>0</v>
      </c>
      <c r="P769" s="7">
        <f>'13thR'!P$32</f>
        <v>0</v>
      </c>
      <c r="Q769" s="7">
        <f>'13thR'!Q$32</f>
        <v>0</v>
      </c>
      <c r="R769" s="7">
        <f>'13thR'!R$32</f>
        <v>0</v>
      </c>
      <c r="S769" s="7">
        <f>'13thR'!S$32</f>
        <v>0</v>
      </c>
      <c r="T769" s="7">
        <f>'13thR'!T$32</f>
        <v>0</v>
      </c>
    </row>
    <row r="770" spans="2:20" x14ac:dyDescent="0.35">
      <c r="B770" s="41" t="s">
        <v>31</v>
      </c>
      <c r="C770" s="7">
        <f>'14thR'!C$32</f>
        <v>0</v>
      </c>
      <c r="D770" s="7">
        <f>'14thR'!D$32</f>
        <v>0</v>
      </c>
      <c r="E770" s="7">
        <f>'14thR'!E$32</f>
        <v>0</v>
      </c>
      <c r="F770" s="7">
        <f>'14thR'!F$32</f>
        <v>0</v>
      </c>
      <c r="G770" s="7">
        <f>'14thR'!G$32</f>
        <v>0</v>
      </c>
      <c r="H770" s="7">
        <f>'14thR'!H$32</f>
        <v>0</v>
      </c>
      <c r="I770" s="7">
        <f>'14thR'!I$32</f>
        <v>0</v>
      </c>
      <c r="J770" s="7">
        <f>'14thR'!J$32</f>
        <v>0</v>
      </c>
      <c r="K770" s="7">
        <f>'14thR'!K$32</f>
        <v>0</v>
      </c>
      <c r="L770" s="7">
        <f>'14thR'!L$32</f>
        <v>0</v>
      </c>
      <c r="M770" s="7">
        <f>'14thR'!M$32</f>
        <v>0</v>
      </c>
      <c r="N770" s="7">
        <f>'14thR'!N$32</f>
        <v>0</v>
      </c>
      <c r="O770" s="7">
        <f>'14thR'!O$32</f>
        <v>0</v>
      </c>
      <c r="P770" s="7">
        <f>'14thR'!P$32</f>
        <v>0</v>
      </c>
      <c r="Q770" s="7">
        <f>'14thR'!Q$32</f>
        <v>0</v>
      </c>
      <c r="R770" s="7">
        <f>'14thR'!R$32</f>
        <v>0</v>
      </c>
      <c r="S770" s="7">
        <f>'14thR'!S$32</f>
        <v>0</v>
      </c>
      <c r="T770" s="7">
        <f>'14thR'!T$32</f>
        <v>0</v>
      </c>
    </row>
    <row r="771" spans="2:20" x14ac:dyDescent="0.35">
      <c r="B771" s="41" t="s">
        <v>32</v>
      </c>
      <c r="C771" s="7">
        <f>'15thR'!C$32</f>
        <v>0</v>
      </c>
      <c r="D771" s="7">
        <f>'15thR'!D$32</f>
        <v>0</v>
      </c>
      <c r="E771" s="7">
        <f>'15thR'!E$32</f>
        <v>0</v>
      </c>
      <c r="F771" s="7">
        <f>'15thR'!F$32</f>
        <v>0</v>
      </c>
      <c r="G771" s="7">
        <f>'15thR'!G$32</f>
        <v>0</v>
      </c>
      <c r="H771" s="7">
        <f>'15thR'!H$32</f>
        <v>0</v>
      </c>
      <c r="I771" s="7">
        <f>'15thR'!I$32</f>
        <v>0</v>
      </c>
      <c r="J771" s="7">
        <f>'15thR'!J$32</f>
        <v>0</v>
      </c>
      <c r="K771" s="7">
        <f>'15thR'!K$32</f>
        <v>0</v>
      </c>
      <c r="L771" s="7">
        <f>'15thR'!L$32</f>
        <v>0</v>
      </c>
      <c r="M771" s="7">
        <f>'15thR'!M$32</f>
        <v>0</v>
      </c>
      <c r="N771" s="7">
        <f>'15thR'!N$32</f>
        <v>0</v>
      </c>
      <c r="O771" s="7">
        <f>'15thR'!O$32</f>
        <v>0</v>
      </c>
      <c r="P771" s="7">
        <f>'15thR'!P$32</f>
        <v>0</v>
      </c>
      <c r="Q771" s="7">
        <f>'15thR'!Q$32</f>
        <v>0</v>
      </c>
      <c r="R771" s="7">
        <f>'15thR'!R$32</f>
        <v>0</v>
      </c>
      <c r="S771" s="7">
        <f>'15thR'!S$32</f>
        <v>0</v>
      </c>
      <c r="T771" s="7">
        <f>'15thR'!T$32</f>
        <v>0</v>
      </c>
    </row>
    <row r="772" spans="2:20" x14ac:dyDescent="0.35">
      <c r="B772" s="41" t="s">
        <v>33</v>
      </c>
      <c r="C772" s="7">
        <f>'16thR'!C$32</f>
        <v>0</v>
      </c>
      <c r="D772" s="7">
        <f>'16thR'!D$32</f>
        <v>0</v>
      </c>
      <c r="E772" s="7">
        <f>'16thR'!E$32</f>
        <v>0</v>
      </c>
      <c r="F772" s="7">
        <f>'16thR'!F$32</f>
        <v>0</v>
      </c>
      <c r="G772" s="7">
        <f>'16thR'!G$32</f>
        <v>0</v>
      </c>
      <c r="H772" s="7">
        <f>'16thR'!H$32</f>
        <v>0</v>
      </c>
      <c r="I772" s="7">
        <f>'16thR'!I$32</f>
        <v>0</v>
      </c>
      <c r="J772" s="7">
        <f>'16thR'!J$32</f>
        <v>0</v>
      </c>
      <c r="K772" s="7">
        <f>'16thR'!K$32</f>
        <v>0</v>
      </c>
      <c r="L772" s="7">
        <f>'16thR'!L$32</f>
        <v>0</v>
      </c>
      <c r="M772" s="7">
        <f>'16thR'!M$32</f>
        <v>0</v>
      </c>
      <c r="N772" s="7">
        <f>'16thR'!N$32</f>
        <v>0</v>
      </c>
      <c r="O772" s="7">
        <f>'16thR'!O$32</f>
        <v>0</v>
      </c>
      <c r="P772" s="7">
        <f>'16thR'!P$32</f>
        <v>0</v>
      </c>
      <c r="Q772" s="7">
        <f>'16thR'!Q$32</f>
        <v>0</v>
      </c>
      <c r="R772" s="7">
        <f>'16thR'!R$32</f>
        <v>0</v>
      </c>
      <c r="S772" s="7">
        <f>'16thR'!S$32</f>
        <v>0</v>
      </c>
      <c r="T772" s="7">
        <f>'16thR'!T$32</f>
        <v>0</v>
      </c>
    </row>
    <row r="773" spans="2:20" x14ac:dyDescent="0.35">
      <c r="B773" s="41" t="s">
        <v>34</v>
      </c>
      <c r="C773" s="7">
        <f>'17thR'!C$32</f>
        <v>0</v>
      </c>
      <c r="D773" s="7">
        <f>'17thR'!D$32</f>
        <v>0</v>
      </c>
      <c r="E773" s="7">
        <f>'17thR'!E$32</f>
        <v>0</v>
      </c>
      <c r="F773" s="7">
        <f>'17thR'!F$32</f>
        <v>0</v>
      </c>
      <c r="G773" s="7">
        <f>'17thR'!G$32</f>
        <v>0</v>
      </c>
      <c r="H773" s="7">
        <f>'17thR'!H$32</f>
        <v>0</v>
      </c>
      <c r="I773" s="7">
        <f>'17thR'!I$32</f>
        <v>0</v>
      </c>
      <c r="J773" s="7">
        <f>'17thR'!J$32</f>
        <v>0</v>
      </c>
      <c r="K773" s="7">
        <f>'17thR'!K$32</f>
        <v>0</v>
      </c>
      <c r="L773" s="7">
        <f>'17thR'!L$32</f>
        <v>0</v>
      </c>
      <c r="M773" s="7">
        <f>'17thR'!M$32</f>
        <v>0</v>
      </c>
      <c r="N773" s="7">
        <f>'17thR'!N$32</f>
        <v>0</v>
      </c>
      <c r="O773" s="7">
        <f>'17thR'!O$32</f>
        <v>0</v>
      </c>
      <c r="P773" s="7">
        <f>'17thR'!P$32</f>
        <v>0</v>
      </c>
      <c r="Q773" s="7">
        <f>'17thR'!Q$32</f>
        <v>0</v>
      </c>
      <c r="R773" s="7">
        <f>'17thR'!R$32</f>
        <v>0</v>
      </c>
      <c r="S773" s="7">
        <f>'17thR'!S$32</f>
        <v>0</v>
      </c>
      <c r="T773" s="7">
        <f>'17thR'!T$32</f>
        <v>0</v>
      </c>
    </row>
    <row r="774" spans="2:20" x14ac:dyDescent="0.35">
      <c r="B774" s="41" t="s">
        <v>35</v>
      </c>
      <c r="C774" s="7">
        <f>'18thR'!C$32</f>
        <v>0</v>
      </c>
      <c r="D774" s="7">
        <f>'18thR'!D$32</f>
        <v>0</v>
      </c>
      <c r="E774" s="7">
        <f>'18thR'!E$32</f>
        <v>0</v>
      </c>
      <c r="F774" s="7">
        <f>'18thR'!F$32</f>
        <v>0</v>
      </c>
      <c r="G774" s="7">
        <f>'18thR'!G$32</f>
        <v>0</v>
      </c>
      <c r="H774" s="7">
        <f>'18thR'!H$32</f>
        <v>0</v>
      </c>
      <c r="I774" s="7">
        <f>'18thR'!I$32</f>
        <v>0</v>
      </c>
      <c r="J774" s="7">
        <f>'18thR'!J$32</f>
        <v>0</v>
      </c>
      <c r="K774" s="7">
        <f>'18thR'!K$32</f>
        <v>0</v>
      </c>
      <c r="L774" s="7">
        <f>'18thR'!L$32</f>
        <v>0</v>
      </c>
      <c r="M774" s="7">
        <f>'18thR'!M$32</f>
        <v>0</v>
      </c>
      <c r="N774" s="7">
        <f>'18thR'!N$32</f>
        <v>0</v>
      </c>
      <c r="O774" s="7">
        <f>'18thR'!O$32</f>
        <v>0</v>
      </c>
      <c r="P774" s="7">
        <f>'18thR'!P$32</f>
        <v>0</v>
      </c>
      <c r="Q774" s="7">
        <f>'18thR'!Q$32</f>
        <v>0</v>
      </c>
      <c r="R774" s="7">
        <f>'18thR'!R$32</f>
        <v>0</v>
      </c>
      <c r="S774" s="7">
        <f>'18thR'!S$32</f>
        <v>0</v>
      </c>
      <c r="T774" s="7">
        <f>'18thR'!T$32</f>
        <v>0</v>
      </c>
    </row>
    <row r="775" spans="2:20" x14ac:dyDescent="0.35">
      <c r="B775" s="41" t="s">
        <v>36</v>
      </c>
      <c r="C775" s="7">
        <f>'19thR'!C$32</f>
        <v>0</v>
      </c>
      <c r="D775" s="7">
        <f>'19thR'!D$32</f>
        <v>0</v>
      </c>
      <c r="E775" s="7">
        <f>'19thR'!E$32</f>
        <v>0</v>
      </c>
      <c r="F775" s="7">
        <f>'19thR'!F$32</f>
        <v>0</v>
      </c>
      <c r="G775" s="7">
        <f>'19thR'!G$32</f>
        <v>0</v>
      </c>
      <c r="H775" s="7">
        <f>'19thR'!H$32</f>
        <v>0</v>
      </c>
      <c r="I775" s="7">
        <f>'19thR'!I$32</f>
        <v>0</v>
      </c>
      <c r="J775" s="7">
        <f>'19thR'!J$32</f>
        <v>0</v>
      </c>
      <c r="K775" s="7">
        <f>'19thR'!K$32</f>
        <v>0</v>
      </c>
      <c r="L775" s="7">
        <f>'19thR'!L$32</f>
        <v>0</v>
      </c>
      <c r="M775" s="7">
        <f>'19thR'!M$32</f>
        <v>0</v>
      </c>
      <c r="N775" s="7">
        <f>'19thR'!N$32</f>
        <v>0</v>
      </c>
      <c r="O775" s="7">
        <f>'19thR'!O$32</f>
        <v>0</v>
      </c>
      <c r="P775" s="7">
        <f>'19thR'!P$32</f>
        <v>0</v>
      </c>
      <c r="Q775" s="7">
        <f>'19thR'!Q$32</f>
        <v>0</v>
      </c>
      <c r="R775" s="7">
        <f>'19thR'!R$32</f>
        <v>0</v>
      </c>
      <c r="S775" s="7">
        <f>'19thR'!S$32</f>
        <v>0</v>
      </c>
      <c r="T775" s="7">
        <f>'19thR'!T$32</f>
        <v>0</v>
      </c>
    </row>
    <row r="776" spans="2:20" x14ac:dyDescent="0.35">
      <c r="B776" s="41" t="s">
        <v>37</v>
      </c>
      <c r="C776" s="7">
        <f>'20thR'!C$32</f>
        <v>0</v>
      </c>
      <c r="D776" s="7">
        <f>'20thR'!D$32</f>
        <v>0</v>
      </c>
      <c r="E776" s="7">
        <f>'20thR'!E$32</f>
        <v>0</v>
      </c>
      <c r="F776" s="7">
        <f>'20thR'!F$32</f>
        <v>0</v>
      </c>
      <c r="G776" s="7">
        <f>'20thR'!G$32</f>
        <v>0</v>
      </c>
      <c r="H776" s="7">
        <f>'20thR'!H$32</f>
        <v>0</v>
      </c>
      <c r="I776" s="7">
        <f>'20thR'!I$32</f>
        <v>0</v>
      </c>
      <c r="J776" s="7">
        <f>'20thR'!J$32</f>
        <v>0</v>
      </c>
      <c r="K776" s="7">
        <f>'20thR'!K$32</f>
        <v>0</v>
      </c>
      <c r="L776" s="7">
        <f>'20thR'!L$32</f>
        <v>0</v>
      </c>
      <c r="M776" s="7">
        <f>'20thR'!M$32</f>
        <v>0</v>
      </c>
      <c r="N776" s="7">
        <f>'20thR'!N$32</f>
        <v>0</v>
      </c>
      <c r="O776" s="7">
        <f>'20thR'!O$32</f>
        <v>0</v>
      </c>
      <c r="P776" s="7">
        <f>'20thR'!P$32</f>
        <v>0</v>
      </c>
      <c r="Q776" s="7">
        <f>'20thR'!Q$32</f>
        <v>0</v>
      </c>
      <c r="R776" s="7">
        <f>'20thR'!R$32</f>
        <v>0</v>
      </c>
      <c r="S776" s="7">
        <f>'20thR'!S$32</f>
        <v>0</v>
      </c>
      <c r="T776" s="7">
        <f>'20thR'!T$32</f>
        <v>0</v>
      </c>
    </row>
    <row r="777" spans="2:20" x14ac:dyDescent="0.35">
      <c r="B777" s="41" t="s">
        <v>38</v>
      </c>
      <c r="C777" s="7">
        <f>'21thR'!C$32</f>
        <v>0</v>
      </c>
      <c r="D777" s="7">
        <f>'21thR'!D$32</f>
        <v>0</v>
      </c>
      <c r="E777" s="7">
        <f>'21thR'!E$32</f>
        <v>0</v>
      </c>
      <c r="F777" s="7">
        <f>'21thR'!F$32</f>
        <v>0</v>
      </c>
      <c r="G777" s="7">
        <f>'21thR'!G$32</f>
        <v>0</v>
      </c>
      <c r="H777" s="7">
        <f>'21thR'!H$32</f>
        <v>0</v>
      </c>
      <c r="I777" s="7">
        <f>'21thR'!I$32</f>
        <v>0</v>
      </c>
      <c r="J777" s="7">
        <f>'21thR'!J$32</f>
        <v>0</v>
      </c>
      <c r="K777" s="7">
        <f>'21thR'!K$32</f>
        <v>0</v>
      </c>
      <c r="L777" s="7">
        <f>'21thR'!L$32</f>
        <v>0</v>
      </c>
      <c r="M777" s="7">
        <f>'21thR'!M$32</f>
        <v>0</v>
      </c>
      <c r="N777" s="7">
        <f>'21thR'!N$32</f>
        <v>0</v>
      </c>
      <c r="O777" s="7">
        <f>'21thR'!O$32</f>
        <v>0</v>
      </c>
      <c r="P777" s="7">
        <f>'21thR'!P$32</f>
        <v>0</v>
      </c>
      <c r="Q777" s="7">
        <f>'21thR'!Q$32</f>
        <v>0</v>
      </c>
      <c r="R777" s="7">
        <f>'21thR'!R$32</f>
        <v>0</v>
      </c>
      <c r="S777" s="7">
        <f>'21thR'!S$32</f>
        <v>0</v>
      </c>
      <c r="T777" s="7">
        <f>'21thR'!T$32</f>
        <v>0</v>
      </c>
    </row>
    <row r="778" spans="2:20" x14ac:dyDescent="0.35">
      <c r="B778" s="41" t="s">
        <v>39</v>
      </c>
      <c r="C778" s="7">
        <f>'22thR'!C$32</f>
        <v>0</v>
      </c>
      <c r="D778" s="7">
        <f>'22thR'!D$32</f>
        <v>0</v>
      </c>
      <c r="E778" s="7">
        <f>'22thR'!E$32</f>
        <v>0</v>
      </c>
      <c r="F778" s="7">
        <f>'22thR'!F$32</f>
        <v>0</v>
      </c>
      <c r="G778" s="7">
        <f>'22thR'!G$32</f>
        <v>0</v>
      </c>
      <c r="H778" s="7">
        <f>'22thR'!H$32</f>
        <v>0</v>
      </c>
      <c r="I778" s="7">
        <f>'22thR'!I$32</f>
        <v>0</v>
      </c>
      <c r="J778" s="7">
        <f>'22thR'!J$32</f>
        <v>0</v>
      </c>
      <c r="K778" s="7">
        <f>'22thR'!K$32</f>
        <v>0</v>
      </c>
      <c r="L778" s="7">
        <f>'22thR'!L$32</f>
        <v>0</v>
      </c>
      <c r="M778" s="7">
        <f>'22thR'!M$32</f>
        <v>0</v>
      </c>
      <c r="N778" s="7">
        <f>'22thR'!N$32</f>
        <v>0</v>
      </c>
      <c r="O778" s="7">
        <f>'22thR'!O$32</f>
        <v>0</v>
      </c>
      <c r="P778" s="7">
        <f>'22thR'!P$32</f>
        <v>0</v>
      </c>
      <c r="Q778" s="7">
        <f>'22thR'!Q$32</f>
        <v>0</v>
      </c>
      <c r="R778" s="7">
        <f>'22thR'!R$32</f>
        <v>0</v>
      </c>
      <c r="S778" s="7">
        <f>'22thR'!S$32</f>
        <v>0</v>
      </c>
      <c r="T778" s="7">
        <f>'22thR'!T$32</f>
        <v>0</v>
      </c>
    </row>
    <row r="779" spans="2:20" x14ac:dyDescent="0.35">
      <c r="B779" s="41" t="s">
        <v>40</v>
      </c>
      <c r="C779" s="7">
        <f>'23thR'!C$32</f>
        <v>0</v>
      </c>
      <c r="D779" s="7">
        <f>'23thR'!D$32</f>
        <v>0</v>
      </c>
      <c r="E779" s="7">
        <f>'23thR'!E$32</f>
        <v>0</v>
      </c>
      <c r="F779" s="7">
        <f>'23thR'!F$32</f>
        <v>0</v>
      </c>
      <c r="G779" s="7">
        <f>'23thR'!G$32</f>
        <v>0</v>
      </c>
      <c r="H779" s="7">
        <f>'23thR'!H$32</f>
        <v>0</v>
      </c>
      <c r="I779" s="7">
        <f>'23thR'!I$32</f>
        <v>0</v>
      </c>
      <c r="J779" s="7">
        <f>'23thR'!J$32</f>
        <v>0</v>
      </c>
      <c r="K779" s="7">
        <f>'23thR'!K$32</f>
        <v>0</v>
      </c>
      <c r="L779" s="7">
        <f>'23thR'!L$32</f>
        <v>0</v>
      </c>
      <c r="M779" s="7">
        <f>'23thR'!M$32</f>
        <v>0</v>
      </c>
      <c r="N779" s="7">
        <f>'23thR'!N$32</f>
        <v>0</v>
      </c>
      <c r="O779" s="7">
        <f>'23thR'!O$32</f>
        <v>0</v>
      </c>
      <c r="P779" s="7">
        <f>'23thR'!P$32</f>
        <v>0</v>
      </c>
      <c r="Q779" s="7">
        <f>'23thR'!Q$32</f>
        <v>0</v>
      </c>
      <c r="R779" s="7">
        <f>'23thR'!R$32</f>
        <v>0</v>
      </c>
      <c r="S779" s="7">
        <f>'23thR'!S$32</f>
        <v>0</v>
      </c>
      <c r="T779" s="7">
        <f>'23thR'!T$32</f>
        <v>0</v>
      </c>
    </row>
    <row r="780" spans="2:20" ht="15" thickBot="1" x14ac:dyDescent="0.4">
      <c r="B780" s="49" t="s">
        <v>41</v>
      </c>
      <c r="C780" s="47">
        <f>'24thR'!C$32</f>
        <v>0</v>
      </c>
      <c r="D780" s="47">
        <f>'24thR'!D$32</f>
        <v>0</v>
      </c>
      <c r="E780" s="47">
        <f>'24thR'!E$32</f>
        <v>0</v>
      </c>
      <c r="F780" s="47">
        <f>'24thR'!F$32</f>
        <v>0</v>
      </c>
      <c r="G780" s="47">
        <f>'24thR'!G$32</f>
        <v>0</v>
      </c>
      <c r="H780" s="47">
        <f>'24thR'!H$32</f>
        <v>0</v>
      </c>
      <c r="I780" s="47">
        <f>'24thR'!I$32</f>
        <v>0</v>
      </c>
      <c r="J780" s="47">
        <f>'24thR'!J$32</f>
        <v>0</v>
      </c>
      <c r="K780" s="47">
        <f>'24thR'!K$32</f>
        <v>0</v>
      </c>
      <c r="L780" s="47">
        <f>'24thR'!L$32</f>
        <v>0</v>
      </c>
      <c r="M780" s="47">
        <f>'24thR'!M$32</f>
        <v>0</v>
      </c>
      <c r="N780" s="47">
        <f>'24thR'!N$32</f>
        <v>0</v>
      </c>
      <c r="O780" s="47">
        <f>'24thR'!O$32</f>
        <v>0</v>
      </c>
      <c r="P780" s="47">
        <f>'24thR'!P$32</f>
        <v>0</v>
      </c>
      <c r="Q780" s="47">
        <f>'24thR'!Q$32</f>
        <v>0</v>
      </c>
      <c r="R780" s="47">
        <f>'24thR'!R$32</f>
        <v>0</v>
      </c>
      <c r="S780" s="47">
        <f>'24thR'!S$32</f>
        <v>0</v>
      </c>
      <c r="T780" s="47">
        <f>'24thR'!T$32</f>
        <v>0</v>
      </c>
    </row>
    <row r="781" spans="2:20" ht="15.5" x14ac:dyDescent="0.35">
      <c r="B781" s="38" t="s">
        <v>17</v>
      </c>
      <c r="C781" s="45">
        <f>score!H$32</f>
        <v>5</v>
      </c>
      <c r="D781" s="45">
        <f>score!I$32</f>
        <v>4</v>
      </c>
      <c r="E781" s="45">
        <f>score!J$32</f>
        <v>3</v>
      </c>
      <c r="F781" s="45">
        <f>score!K$32</f>
        <v>5</v>
      </c>
      <c r="G781" s="45">
        <f>score!L$32</f>
        <v>5</v>
      </c>
      <c r="H781" s="45">
        <f>score!M$32</f>
        <v>5</v>
      </c>
      <c r="I781" s="45">
        <f>score!N$32</f>
        <v>3</v>
      </c>
      <c r="J781" s="45">
        <f>score!O$32</f>
        <v>5</v>
      </c>
      <c r="K781" s="45">
        <f>score!P$32</f>
        <v>2</v>
      </c>
      <c r="L781" s="45">
        <f>score!Q$32</f>
        <v>5</v>
      </c>
      <c r="M781" s="45">
        <f>score!R$32</f>
        <v>4</v>
      </c>
      <c r="N781" s="45">
        <f>score!S$32</f>
        <v>3</v>
      </c>
      <c r="O781" s="45">
        <f>score!T$32</f>
        <v>4</v>
      </c>
      <c r="P781" s="45">
        <f>score!U$32</f>
        <v>5</v>
      </c>
      <c r="Q781" s="45">
        <f>score!V$32</f>
        <v>5</v>
      </c>
      <c r="R781" s="45">
        <f>score!W$32</f>
        <v>3</v>
      </c>
      <c r="S781" s="45">
        <f>score!X$32</f>
        <v>4</v>
      </c>
      <c r="T781" s="45">
        <f>score!Y$32</f>
        <v>4</v>
      </c>
    </row>
    <row r="782" spans="2:20" ht="15.5" x14ac:dyDescent="0.35">
      <c r="B782" s="39" t="s">
        <v>6</v>
      </c>
      <c r="C782" s="42">
        <v>4</v>
      </c>
      <c r="D782" s="42">
        <v>3</v>
      </c>
      <c r="E782" s="42">
        <v>3</v>
      </c>
      <c r="F782" s="42">
        <v>4</v>
      </c>
      <c r="G782" s="42">
        <v>4</v>
      </c>
      <c r="H782" s="42">
        <v>4</v>
      </c>
      <c r="I782" s="42">
        <v>3</v>
      </c>
      <c r="J782" s="42">
        <v>8</v>
      </c>
      <c r="K782" s="42">
        <v>3</v>
      </c>
      <c r="L782" s="42">
        <v>4</v>
      </c>
      <c r="M782" s="42">
        <v>3</v>
      </c>
      <c r="N782" s="42">
        <v>3</v>
      </c>
      <c r="O782" s="42">
        <v>4</v>
      </c>
      <c r="P782" s="42">
        <v>4</v>
      </c>
      <c r="Q782" s="42">
        <v>4</v>
      </c>
      <c r="R782" s="42">
        <v>3</v>
      </c>
      <c r="S782" s="42">
        <v>4</v>
      </c>
      <c r="T782" s="42">
        <v>3</v>
      </c>
    </row>
    <row r="783" spans="2:20" x14ac:dyDescent="0.3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2:20" ht="15.5" x14ac:dyDescent="0.35">
      <c r="C784" s="139" t="s">
        <v>5</v>
      </c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</row>
    <row r="785" spans="1:20" x14ac:dyDescent="0.35">
      <c r="A785" s="137">
        <v>27</v>
      </c>
      <c r="B785" s="138" t="str">
        <f>score!F33</f>
        <v>BORIS DEBEVEC</v>
      </c>
      <c r="C785" s="109">
        <v>1</v>
      </c>
      <c r="D785" s="109">
        <v>2</v>
      </c>
      <c r="E785" s="109">
        <v>3</v>
      </c>
      <c r="F785" s="109">
        <v>4</v>
      </c>
      <c r="G785" s="109">
        <v>5</v>
      </c>
      <c r="H785" s="109">
        <v>6</v>
      </c>
      <c r="I785" s="109">
        <v>7</v>
      </c>
      <c r="J785" s="109">
        <v>8</v>
      </c>
      <c r="K785" s="109">
        <v>9</v>
      </c>
      <c r="L785" s="109">
        <v>10</v>
      </c>
      <c r="M785" s="109">
        <v>11</v>
      </c>
      <c r="N785" s="109">
        <v>12</v>
      </c>
      <c r="O785" s="109">
        <v>13</v>
      </c>
      <c r="P785" s="109">
        <v>14</v>
      </c>
      <c r="Q785" s="109">
        <v>15</v>
      </c>
      <c r="R785" s="109">
        <v>16</v>
      </c>
      <c r="S785" s="109">
        <v>17</v>
      </c>
      <c r="T785" s="109">
        <v>18</v>
      </c>
    </row>
    <row r="786" spans="1:20" x14ac:dyDescent="0.35">
      <c r="A786" s="137"/>
      <c r="B786" s="138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</row>
    <row r="787" spans="1:20" x14ac:dyDescent="0.35">
      <c r="B787" s="41" t="s">
        <v>7</v>
      </c>
      <c r="C787" s="7">
        <f>'1stR'!C$33</f>
        <v>0</v>
      </c>
      <c r="D787" s="7">
        <f>'1stR'!D$33</f>
        <v>0</v>
      </c>
      <c r="E787" s="7">
        <f>'1stR'!E$33</f>
        <v>0</v>
      </c>
      <c r="F787" s="7">
        <f>'1stR'!F$33</f>
        <v>0</v>
      </c>
      <c r="G787" s="7">
        <f>'1stR'!G$33</f>
        <v>0</v>
      </c>
      <c r="H787" s="7">
        <f>'1stR'!H$33</f>
        <v>0</v>
      </c>
      <c r="I787" s="7">
        <f>'1stR'!I$33</f>
        <v>0</v>
      </c>
      <c r="J787" s="7">
        <f>'1stR'!J$33</f>
        <v>0</v>
      </c>
      <c r="K787" s="7">
        <f>'1stR'!K$33</f>
        <v>0</v>
      </c>
      <c r="L787" s="7">
        <f>'1stR'!L$33</f>
        <v>0</v>
      </c>
      <c r="M787" s="7">
        <f>'1stR'!M$33</f>
        <v>0</v>
      </c>
      <c r="N787" s="7">
        <f>'1stR'!N$33</f>
        <v>0</v>
      </c>
      <c r="O787" s="7">
        <f>'1stR'!O$33</f>
        <v>0</v>
      </c>
      <c r="P787" s="7">
        <f>'1stR'!P$33</f>
        <v>0</v>
      </c>
      <c r="Q787" s="7">
        <f>'1stR'!Q$33</f>
        <v>0</v>
      </c>
      <c r="R787" s="7">
        <f>'1stR'!R$33</f>
        <v>0</v>
      </c>
      <c r="S787" s="7">
        <f>'1stR'!S$33</f>
        <v>0</v>
      </c>
      <c r="T787" s="7">
        <f>'1stR'!T$33</f>
        <v>0</v>
      </c>
    </row>
    <row r="788" spans="1:20" x14ac:dyDescent="0.35">
      <c r="B788" s="41" t="s">
        <v>8</v>
      </c>
      <c r="C788" s="7">
        <f>'2ndR'!C$33</f>
        <v>0</v>
      </c>
      <c r="D788" s="7">
        <f>'2ndR'!D$33</f>
        <v>0</v>
      </c>
      <c r="E788" s="7">
        <f>'2ndR'!E$33</f>
        <v>0</v>
      </c>
      <c r="F788" s="7">
        <f>'2ndR'!F$33</f>
        <v>0</v>
      </c>
      <c r="G788" s="7">
        <f>'2ndR'!G$33</f>
        <v>0</v>
      </c>
      <c r="H788" s="7">
        <f>'2ndR'!H$33</f>
        <v>0</v>
      </c>
      <c r="I788" s="7">
        <f>'2ndR'!I$33</f>
        <v>0</v>
      </c>
      <c r="J788" s="7">
        <f>'2ndR'!J$33</f>
        <v>0</v>
      </c>
      <c r="K788" s="7">
        <f>'2ndR'!K$33</f>
        <v>0</v>
      </c>
      <c r="L788" s="7">
        <f>'2ndR'!L$33</f>
        <v>0</v>
      </c>
      <c r="M788" s="7">
        <f>'2ndR'!M$33</f>
        <v>0</v>
      </c>
      <c r="N788" s="7">
        <f>'2ndR'!N$33</f>
        <v>0</v>
      </c>
      <c r="O788" s="7">
        <f>'2ndR'!O$33</f>
        <v>0</v>
      </c>
      <c r="P788" s="7">
        <f>'2ndR'!P$33</f>
        <v>0</v>
      </c>
      <c r="Q788" s="7">
        <f>'2ndR'!Q$33</f>
        <v>0</v>
      </c>
      <c r="R788" s="7">
        <f>'2ndR'!R$33</f>
        <v>0</v>
      </c>
      <c r="S788" s="7">
        <f>'2ndR'!S$33</f>
        <v>0</v>
      </c>
      <c r="T788" s="7">
        <f>'2ndR'!T$33</f>
        <v>0</v>
      </c>
    </row>
    <row r="789" spans="1:20" x14ac:dyDescent="0.35">
      <c r="B789" s="41" t="s">
        <v>9</v>
      </c>
      <c r="C789" s="7">
        <f>'3rdR'!C$33</f>
        <v>0</v>
      </c>
      <c r="D789" s="7">
        <f>'3rdR'!D$33</f>
        <v>0</v>
      </c>
      <c r="E789" s="7">
        <f>'3rdR'!E$33</f>
        <v>0</v>
      </c>
      <c r="F789" s="7">
        <f>'3rdR'!F$33</f>
        <v>0</v>
      </c>
      <c r="G789" s="7">
        <f>'3rdR'!G$33</f>
        <v>0</v>
      </c>
      <c r="H789" s="7">
        <f>'3rdR'!H$33</f>
        <v>0</v>
      </c>
      <c r="I789" s="7">
        <f>'3rdR'!I$33</f>
        <v>0</v>
      </c>
      <c r="J789" s="7">
        <f>'3rdR'!J$33</f>
        <v>0</v>
      </c>
      <c r="K789" s="7">
        <f>'3rdR'!K$33</f>
        <v>0</v>
      </c>
      <c r="L789" s="7">
        <f>'3rdR'!L$33</f>
        <v>0</v>
      </c>
      <c r="M789" s="7">
        <f>'3rdR'!M$33</f>
        <v>0</v>
      </c>
      <c r="N789" s="7">
        <f>'3rdR'!N$33</f>
        <v>0</v>
      </c>
      <c r="O789" s="7">
        <f>'3rdR'!O$33</f>
        <v>0</v>
      </c>
      <c r="P789" s="7">
        <f>'3rdR'!P$33</f>
        <v>0</v>
      </c>
      <c r="Q789" s="7">
        <f>'3rdR'!Q$33</f>
        <v>0</v>
      </c>
      <c r="R789" s="7">
        <f>'3rdR'!R$33</f>
        <v>0</v>
      </c>
      <c r="S789" s="7">
        <f>'3rdR'!S$33</f>
        <v>0</v>
      </c>
      <c r="T789" s="7">
        <f>'3rdR'!T$33</f>
        <v>0</v>
      </c>
    </row>
    <row r="790" spans="1:20" x14ac:dyDescent="0.35">
      <c r="B790" s="41" t="s">
        <v>10</v>
      </c>
      <c r="C790" s="7">
        <f>'4thR'!C$33</f>
        <v>6</v>
      </c>
      <c r="D790" s="7">
        <f>'4thR'!D$33</f>
        <v>3</v>
      </c>
      <c r="E790" s="7">
        <f>'4thR'!E$33</f>
        <v>5</v>
      </c>
      <c r="F790" s="7">
        <f>'4thR'!F$33</f>
        <v>5</v>
      </c>
      <c r="G790" s="7">
        <f>'4thR'!G$33</f>
        <v>6</v>
      </c>
      <c r="H790" s="7">
        <f>'4thR'!H$33</f>
        <v>7</v>
      </c>
      <c r="I790" s="7">
        <f>'4thR'!I$33</f>
        <v>5</v>
      </c>
      <c r="J790" s="7">
        <f>'4thR'!J$33</f>
        <v>5</v>
      </c>
      <c r="K790" s="7">
        <f>'4thR'!K$33</f>
        <v>5</v>
      </c>
      <c r="L790" s="7">
        <f>'4thR'!L$33</f>
        <v>5</v>
      </c>
      <c r="M790" s="7">
        <f>'4thR'!M$33</f>
        <v>4</v>
      </c>
      <c r="N790" s="7">
        <f>'4thR'!N$33</f>
        <v>5</v>
      </c>
      <c r="O790" s="7">
        <f>'4thR'!O$33</f>
        <v>5</v>
      </c>
      <c r="P790" s="7">
        <f>'4thR'!P$33</f>
        <v>7</v>
      </c>
      <c r="Q790" s="7">
        <f>'4thR'!Q$33</f>
        <v>4</v>
      </c>
      <c r="R790" s="7">
        <f>'4thR'!R$33</f>
        <v>7</v>
      </c>
      <c r="S790" s="7">
        <f>'4thR'!S$33</f>
        <v>5</v>
      </c>
      <c r="T790" s="7">
        <f>'4thR'!T$33</f>
        <v>3</v>
      </c>
    </row>
    <row r="791" spans="1:20" x14ac:dyDescent="0.35">
      <c r="B791" s="41" t="s">
        <v>11</v>
      </c>
      <c r="C791" s="7">
        <f>'5thR'!C$33</f>
        <v>0</v>
      </c>
      <c r="D791" s="7">
        <f>'5thR'!D$33</f>
        <v>0</v>
      </c>
      <c r="E791" s="7">
        <f>'5thR'!E$33</f>
        <v>0</v>
      </c>
      <c r="F791" s="7">
        <f>'5thR'!F$33</f>
        <v>0</v>
      </c>
      <c r="G791" s="7">
        <f>'5thR'!G$33</f>
        <v>0</v>
      </c>
      <c r="H791" s="7">
        <f>'5thR'!H$33</f>
        <v>0</v>
      </c>
      <c r="I791" s="7">
        <f>'5thR'!I$33</f>
        <v>0</v>
      </c>
      <c r="J791" s="7">
        <f>'5thR'!J$33</f>
        <v>0</v>
      </c>
      <c r="K791" s="7">
        <f>'5thR'!K$33</f>
        <v>0</v>
      </c>
      <c r="L791" s="7">
        <f>'5thR'!L$33</f>
        <v>0</v>
      </c>
      <c r="M791" s="7">
        <f>'5thR'!M$33</f>
        <v>0</v>
      </c>
      <c r="N791" s="7">
        <f>'5thR'!N$33</f>
        <v>0</v>
      </c>
      <c r="O791" s="7">
        <f>'5thR'!O$33</f>
        <v>0</v>
      </c>
      <c r="P791" s="7">
        <f>'5thR'!P$33</f>
        <v>0</v>
      </c>
      <c r="Q791" s="7">
        <f>'5thR'!Q$33</f>
        <v>0</v>
      </c>
      <c r="R791" s="7">
        <f>'5thR'!R$33</f>
        <v>0</v>
      </c>
      <c r="S791" s="7">
        <f>'5thR'!S$33</f>
        <v>0</v>
      </c>
      <c r="T791" s="7">
        <f>'5thR'!T$33</f>
        <v>0</v>
      </c>
    </row>
    <row r="792" spans="1:20" x14ac:dyDescent="0.35">
      <c r="B792" s="41" t="s">
        <v>12</v>
      </c>
      <c r="C792" s="7">
        <f>'6thR'!C$33</f>
        <v>0</v>
      </c>
      <c r="D792" s="7">
        <f>'6thR'!D$33</f>
        <v>0</v>
      </c>
      <c r="E792" s="7">
        <f>'6thR'!E$33</f>
        <v>0</v>
      </c>
      <c r="F792" s="7">
        <f>'6thR'!F$33</f>
        <v>0</v>
      </c>
      <c r="G792" s="7">
        <f>'6thR'!G$33</f>
        <v>0</v>
      </c>
      <c r="H792" s="7">
        <f>'6thR'!H$33</f>
        <v>0</v>
      </c>
      <c r="I792" s="7">
        <f>'6thR'!I$33</f>
        <v>0</v>
      </c>
      <c r="J792" s="7">
        <f>'6thR'!J$33</f>
        <v>0</v>
      </c>
      <c r="K792" s="7">
        <f>'6thR'!K$33</f>
        <v>0</v>
      </c>
      <c r="L792" s="7">
        <f>'6thR'!L$33</f>
        <v>0</v>
      </c>
      <c r="M792" s="7">
        <f>'6thR'!M$33</f>
        <v>0</v>
      </c>
      <c r="N792" s="7">
        <f>'6thR'!N$33</f>
        <v>0</v>
      </c>
      <c r="O792" s="7">
        <f>'6thR'!O$33</f>
        <v>0</v>
      </c>
      <c r="P792" s="7">
        <f>'6thR'!P$33</f>
        <v>0</v>
      </c>
      <c r="Q792" s="7">
        <f>'6thR'!Q$33</f>
        <v>0</v>
      </c>
      <c r="R792" s="7">
        <f>'6thR'!R$33</f>
        <v>0</v>
      </c>
      <c r="S792" s="7">
        <f>'6thR'!S$33</f>
        <v>0</v>
      </c>
      <c r="T792" s="7">
        <f>'6thR'!T$33</f>
        <v>0</v>
      </c>
    </row>
    <row r="793" spans="1:20" x14ac:dyDescent="0.35">
      <c r="B793" s="41" t="s">
        <v>13</v>
      </c>
      <c r="C793" s="7">
        <f>'7thR'!C$33</f>
        <v>0</v>
      </c>
      <c r="D793" s="7">
        <f>'7thR'!D$33</f>
        <v>0</v>
      </c>
      <c r="E793" s="7">
        <f>'7thR'!E$33</f>
        <v>0</v>
      </c>
      <c r="F793" s="7">
        <f>'7thR'!F$33</f>
        <v>0</v>
      </c>
      <c r="G793" s="7">
        <f>'7thR'!G$33</f>
        <v>0</v>
      </c>
      <c r="H793" s="7">
        <f>'7thR'!H$33</f>
        <v>0</v>
      </c>
      <c r="I793" s="7">
        <f>'7thR'!I$33</f>
        <v>0</v>
      </c>
      <c r="J793" s="7">
        <f>'7thR'!J$33</f>
        <v>0</v>
      </c>
      <c r="K793" s="7">
        <f>'7thR'!K$33</f>
        <v>0</v>
      </c>
      <c r="L793" s="7">
        <f>'7thR'!L$33</f>
        <v>0</v>
      </c>
      <c r="M793" s="7">
        <f>'7thR'!M$33</f>
        <v>0</v>
      </c>
      <c r="N793" s="7">
        <f>'7thR'!N$33</f>
        <v>0</v>
      </c>
      <c r="O793" s="7">
        <f>'7thR'!O$33</f>
        <v>0</v>
      </c>
      <c r="P793" s="7">
        <f>'7thR'!P$33</f>
        <v>0</v>
      </c>
      <c r="Q793" s="7">
        <f>'7thR'!Q$33</f>
        <v>0</v>
      </c>
      <c r="R793" s="7">
        <f>'7thR'!R$33</f>
        <v>0</v>
      </c>
      <c r="S793" s="7">
        <f>'7thR'!S$33</f>
        <v>0</v>
      </c>
      <c r="T793" s="7">
        <f>'7thR'!T$33</f>
        <v>0</v>
      </c>
    </row>
    <row r="794" spans="1:20" x14ac:dyDescent="0.35">
      <c r="B794" s="41" t="s">
        <v>14</v>
      </c>
      <c r="C794" s="7">
        <f>'8thR'!C$33</f>
        <v>6</v>
      </c>
      <c r="D794" s="7">
        <f>'8thR'!D$33</f>
        <v>9</v>
      </c>
      <c r="E794" s="7">
        <f>'8thR'!E$33</f>
        <v>3</v>
      </c>
      <c r="F794" s="7">
        <f>'8thR'!F$33</f>
        <v>5</v>
      </c>
      <c r="G794" s="7">
        <f>'8thR'!G$33</f>
        <v>6</v>
      </c>
      <c r="H794" s="7">
        <f>'8thR'!H$33</f>
        <v>5</v>
      </c>
      <c r="I794" s="7">
        <f>'8thR'!I$33</f>
        <v>4</v>
      </c>
      <c r="J794" s="7">
        <f>'8thR'!J$33</f>
        <v>6</v>
      </c>
      <c r="K794" s="7">
        <f>'8thR'!K$33</f>
        <v>6</v>
      </c>
      <c r="L794" s="7">
        <f>'8thR'!L$33</f>
        <v>5</v>
      </c>
      <c r="M794" s="7">
        <f>'8thR'!M$33</f>
        <v>3</v>
      </c>
      <c r="N794" s="7">
        <f>'8thR'!N$33</f>
        <v>4</v>
      </c>
      <c r="O794" s="7">
        <f>'8thR'!O$33</f>
        <v>5</v>
      </c>
      <c r="P794" s="7">
        <f>'8thR'!P$33</f>
        <v>6</v>
      </c>
      <c r="Q794" s="7">
        <f>'8thR'!Q$33</f>
        <v>7</v>
      </c>
      <c r="R794" s="7">
        <f>'8thR'!R$33</f>
        <v>5</v>
      </c>
      <c r="S794" s="7">
        <f>'8thR'!S$33</f>
        <v>5</v>
      </c>
      <c r="T794" s="7">
        <f>'8thR'!T$33</f>
        <v>5</v>
      </c>
    </row>
    <row r="795" spans="1:20" x14ac:dyDescent="0.35">
      <c r="B795" s="41" t="s">
        <v>26</v>
      </c>
      <c r="C795" s="7">
        <f>'9thR'!C$33</f>
        <v>0</v>
      </c>
      <c r="D795" s="7">
        <f>'9thR'!D$33</f>
        <v>0</v>
      </c>
      <c r="E795" s="7">
        <f>'9thR'!E$33</f>
        <v>0</v>
      </c>
      <c r="F795" s="7">
        <f>'9thR'!F$33</f>
        <v>0</v>
      </c>
      <c r="G795" s="7">
        <f>'9thR'!G$33</f>
        <v>0</v>
      </c>
      <c r="H795" s="7">
        <f>'9thR'!H$33</f>
        <v>0</v>
      </c>
      <c r="I795" s="7">
        <f>'9thR'!I$33</f>
        <v>0</v>
      </c>
      <c r="J795" s="7">
        <f>'9thR'!J$33</f>
        <v>0</v>
      </c>
      <c r="K795" s="7">
        <f>'9thR'!K$33</f>
        <v>0</v>
      </c>
      <c r="L795" s="7">
        <f>'9thR'!L$33</f>
        <v>0</v>
      </c>
      <c r="M795" s="7">
        <f>'9thR'!M$33</f>
        <v>0</v>
      </c>
      <c r="N795" s="7">
        <f>'9thR'!N$33</f>
        <v>0</v>
      </c>
      <c r="O795" s="7">
        <f>'9thR'!O$33</f>
        <v>0</v>
      </c>
      <c r="P795" s="7">
        <f>'9thR'!P$33</f>
        <v>0</v>
      </c>
      <c r="Q795" s="7">
        <f>'9thR'!Q$33</f>
        <v>0</v>
      </c>
      <c r="R795" s="7">
        <f>'9thR'!R$33</f>
        <v>0</v>
      </c>
      <c r="S795" s="7">
        <f>'9thR'!S$33</f>
        <v>0</v>
      </c>
      <c r="T795" s="7">
        <f>'9thR'!T$33</f>
        <v>0</v>
      </c>
    </row>
    <row r="796" spans="1:20" x14ac:dyDescent="0.35">
      <c r="B796" s="41" t="s">
        <v>27</v>
      </c>
      <c r="C796" s="7">
        <f>'10thR'!C$33</f>
        <v>0</v>
      </c>
      <c r="D796" s="7">
        <f>'10thR'!D$33</f>
        <v>0</v>
      </c>
      <c r="E796" s="7">
        <f>'10thR'!E$33</f>
        <v>0</v>
      </c>
      <c r="F796" s="7">
        <f>'10thR'!F$33</f>
        <v>0</v>
      </c>
      <c r="G796" s="7">
        <f>'10thR'!G$33</f>
        <v>0</v>
      </c>
      <c r="H796" s="7">
        <f>'10thR'!H$33</f>
        <v>0</v>
      </c>
      <c r="I796" s="7">
        <f>'10thR'!I$33</f>
        <v>0</v>
      </c>
      <c r="J796" s="7">
        <f>'10thR'!J$33</f>
        <v>0</v>
      </c>
      <c r="K796" s="7">
        <f>'10thR'!K$33</f>
        <v>0</v>
      </c>
      <c r="L796" s="7">
        <f>'10thR'!L$33</f>
        <v>0</v>
      </c>
      <c r="M796" s="7">
        <f>'10thR'!M$33</f>
        <v>0</v>
      </c>
      <c r="N796" s="7">
        <f>'10thR'!N$33</f>
        <v>0</v>
      </c>
      <c r="O796" s="7">
        <f>'10thR'!O$33</f>
        <v>0</v>
      </c>
      <c r="P796" s="7">
        <f>'10thR'!P$33</f>
        <v>0</v>
      </c>
      <c r="Q796" s="7">
        <f>'10thR'!Q$33</f>
        <v>0</v>
      </c>
      <c r="R796" s="7">
        <f>'10thR'!R$33</f>
        <v>0</v>
      </c>
      <c r="S796" s="7">
        <f>'10thR'!S$33</f>
        <v>0</v>
      </c>
      <c r="T796" s="7">
        <f>'10thR'!T$33</f>
        <v>0</v>
      </c>
    </row>
    <row r="797" spans="1:20" x14ac:dyDescent="0.35">
      <c r="B797" s="41" t="s">
        <v>28</v>
      </c>
      <c r="C797" s="7">
        <f>'11thR'!C$33</f>
        <v>0</v>
      </c>
      <c r="D797" s="7">
        <f>'11thR'!D$33</f>
        <v>0</v>
      </c>
      <c r="E797" s="7">
        <f>'11thR'!E$33</f>
        <v>0</v>
      </c>
      <c r="F797" s="7">
        <f>'11thR'!F$33</f>
        <v>0</v>
      </c>
      <c r="G797" s="7">
        <f>'11thR'!G$33</f>
        <v>0</v>
      </c>
      <c r="H797" s="7">
        <f>'11thR'!H$33</f>
        <v>0</v>
      </c>
      <c r="I797" s="7">
        <f>'11thR'!I$33</f>
        <v>0</v>
      </c>
      <c r="J797" s="7">
        <f>'11thR'!J$33</f>
        <v>0</v>
      </c>
      <c r="K797" s="7">
        <f>'11thR'!K$33</f>
        <v>0</v>
      </c>
      <c r="L797" s="7">
        <f>'11thR'!L$33</f>
        <v>0</v>
      </c>
      <c r="M797" s="7">
        <f>'11thR'!M$33</f>
        <v>0</v>
      </c>
      <c r="N797" s="7">
        <f>'11thR'!N$33</f>
        <v>0</v>
      </c>
      <c r="O797" s="7">
        <f>'11thR'!O$33</f>
        <v>0</v>
      </c>
      <c r="P797" s="7">
        <f>'11thR'!P$33</f>
        <v>0</v>
      </c>
      <c r="Q797" s="7">
        <f>'11thR'!Q$33</f>
        <v>0</v>
      </c>
      <c r="R797" s="7">
        <f>'11thR'!R$33</f>
        <v>0</v>
      </c>
      <c r="S797" s="7">
        <f>'11thR'!S$33</f>
        <v>0</v>
      </c>
      <c r="T797" s="7">
        <f>'11thR'!T$33</f>
        <v>0</v>
      </c>
    </row>
    <row r="798" spans="1:20" x14ac:dyDescent="0.35">
      <c r="B798" s="41" t="s">
        <v>29</v>
      </c>
      <c r="C798" s="7">
        <f>'12thR'!C$33</f>
        <v>0</v>
      </c>
      <c r="D798" s="7">
        <f>'12thR'!D$33</f>
        <v>0</v>
      </c>
      <c r="E798" s="7">
        <f>'12thR'!E$33</f>
        <v>0</v>
      </c>
      <c r="F798" s="7">
        <f>'12thR'!F$33</f>
        <v>0</v>
      </c>
      <c r="G798" s="7">
        <f>'12thR'!G$33</f>
        <v>0</v>
      </c>
      <c r="H798" s="7">
        <f>'12thR'!H$33</f>
        <v>0</v>
      </c>
      <c r="I798" s="7">
        <f>'12thR'!I$33</f>
        <v>0</v>
      </c>
      <c r="J798" s="7">
        <f>'12thR'!J$33</f>
        <v>0</v>
      </c>
      <c r="K798" s="7">
        <f>'12thR'!K$33</f>
        <v>0</v>
      </c>
      <c r="L798" s="7">
        <f>'12thR'!L$33</f>
        <v>0</v>
      </c>
      <c r="M798" s="7">
        <f>'12thR'!M$33</f>
        <v>0</v>
      </c>
      <c r="N798" s="7">
        <f>'12thR'!N$33</f>
        <v>0</v>
      </c>
      <c r="O798" s="7">
        <f>'12thR'!O$33</f>
        <v>0</v>
      </c>
      <c r="P798" s="7">
        <f>'12thR'!P$33</f>
        <v>0</v>
      </c>
      <c r="Q798" s="7">
        <f>'12thR'!Q$33</f>
        <v>0</v>
      </c>
      <c r="R798" s="7">
        <f>'12thR'!R$33</f>
        <v>0</v>
      </c>
      <c r="S798" s="7">
        <f>'12thR'!S$33</f>
        <v>0</v>
      </c>
      <c r="T798" s="7">
        <f>'12thR'!T$33</f>
        <v>0</v>
      </c>
    </row>
    <row r="799" spans="1:20" x14ac:dyDescent="0.35">
      <c r="B799" s="41" t="s">
        <v>30</v>
      </c>
      <c r="C799" s="7">
        <f>'13thR'!C$33</f>
        <v>0</v>
      </c>
      <c r="D799" s="7">
        <f>'13thR'!D$33</f>
        <v>0</v>
      </c>
      <c r="E799" s="7">
        <f>'13thR'!E$33</f>
        <v>0</v>
      </c>
      <c r="F799" s="7">
        <f>'13thR'!F$33</f>
        <v>0</v>
      </c>
      <c r="G799" s="7">
        <f>'13thR'!G$33</f>
        <v>0</v>
      </c>
      <c r="H799" s="7">
        <f>'13thR'!H$33</f>
        <v>0</v>
      </c>
      <c r="I799" s="7">
        <f>'13thR'!I$33</f>
        <v>0</v>
      </c>
      <c r="J799" s="7">
        <f>'13thR'!J$33</f>
        <v>0</v>
      </c>
      <c r="K799" s="7">
        <f>'13thR'!K$33</f>
        <v>0</v>
      </c>
      <c r="L799" s="7">
        <f>'13thR'!L$33</f>
        <v>0</v>
      </c>
      <c r="M799" s="7">
        <f>'13thR'!M$33</f>
        <v>0</v>
      </c>
      <c r="N799" s="7">
        <f>'13thR'!N$33</f>
        <v>0</v>
      </c>
      <c r="O799" s="7">
        <f>'13thR'!O$33</f>
        <v>0</v>
      </c>
      <c r="P799" s="7">
        <f>'13thR'!P$33</f>
        <v>0</v>
      </c>
      <c r="Q799" s="7">
        <f>'13thR'!Q$33</f>
        <v>0</v>
      </c>
      <c r="R799" s="7">
        <f>'13thR'!R$33</f>
        <v>0</v>
      </c>
      <c r="S799" s="7">
        <f>'13thR'!S$33</f>
        <v>0</v>
      </c>
      <c r="T799" s="7">
        <f>'13thR'!T$33</f>
        <v>0</v>
      </c>
    </row>
    <row r="800" spans="1:20" x14ac:dyDescent="0.35">
      <c r="B800" s="41" t="s">
        <v>31</v>
      </c>
      <c r="C800" s="7">
        <f>'14thR'!C$33</f>
        <v>0</v>
      </c>
      <c r="D800" s="7">
        <f>'14thR'!D$33</f>
        <v>0</v>
      </c>
      <c r="E800" s="7">
        <f>'14thR'!E$33</f>
        <v>0</v>
      </c>
      <c r="F800" s="7">
        <f>'14thR'!F$33</f>
        <v>0</v>
      </c>
      <c r="G800" s="7">
        <f>'14thR'!G$33</f>
        <v>0</v>
      </c>
      <c r="H800" s="7">
        <f>'14thR'!H$33</f>
        <v>0</v>
      </c>
      <c r="I800" s="7">
        <f>'14thR'!I$33</f>
        <v>0</v>
      </c>
      <c r="J800" s="7">
        <f>'14thR'!J$33</f>
        <v>0</v>
      </c>
      <c r="K800" s="7">
        <f>'14thR'!K$33</f>
        <v>0</v>
      </c>
      <c r="L800" s="7">
        <f>'14thR'!L$33</f>
        <v>0</v>
      </c>
      <c r="M800" s="7">
        <f>'14thR'!M$33</f>
        <v>0</v>
      </c>
      <c r="N800" s="7">
        <f>'14thR'!N$33</f>
        <v>0</v>
      </c>
      <c r="O800" s="7">
        <f>'14thR'!O$33</f>
        <v>0</v>
      </c>
      <c r="P800" s="7">
        <f>'14thR'!P$33</f>
        <v>0</v>
      </c>
      <c r="Q800" s="7">
        <f>'14thR'!Q$33</f>
        <v>0</v>
      </c>
      <c r="R800" s="7">
        <f>'14thR'!R$33</f>
        <v>0</v>
      </c>
      <c r="S800" s="7">
        <f>'14thR'!S$33</f>
        <v>0</v>
      </c>
      <c r="T800" s="7">
        <f>'14thR'!T$33</f>
        <v>0</v>
      </c>
    </row>
    <row r="801" spans="1:20" x14ac:dyDescent="0.35">
      <c r="B801" s="41" t="s">
        <v>32</v>
      </c>
      <c r="C801" s="7">
        <f>'15thR'!C$33</f>
        <v>5</v>
      </c>
      <c r="D801" s="7">
        <f>'15thR'!D$33</f>
        <v>4</v>
      </c>
      <c r="E801" s="7">
        <f>'15thR'!E$33</f>
        <v>6</v>
      </c>
      <c r="F801" s="7">
        <f>'15thR'!F$33</f>
        <v>8</v>
      </c>
      <c r="G801" s="7">
        <f>'15thR'!G$33</f>
        <v>6</v>
      </c>
      <c r="H801" s="7">
        <f>'15thR'!H$33</f>
        <v>6</v>
      </c>
      <c r="I801" s="7">
        <f>'15thR'!I$33</f>
        <v>4</v>
      </c>
      <c r="J801" s="7">
        <f>'15thR'!J$33</f>
        <v>9</v>
      </c>
      <c r="K801" s="7">
        <f>'15thR'!K$33</f>
        <v>4</v>
      </c>
      <c r="L801" s="7">
        <f>'15thR'!L$33</f>
        <v>5</v>
      </c>
      <c r="M801" s="7">
        <f>'15thR'!M$33</f>
        <v>3</v>
      </c>
      <c r="N801" s="7">
        <f>'15thR'!N$33</f>
        <v>3</v>
      </c>
      <c r="O801" s="7">
        <f>'15thR'!O$33</f>
        <v>7</v>
      </c>
      <c r="P801" s="7">
        <f>'15thR'!P$33</f>
        <v>5</v>
      </c>
      <c r="Q801" s="7">
        <f>'15thR'!Q$33</f>
        <v>4</v>
      </c>
      <c r="R801" s="7">
        <f>'15thR'!R$33</f>
        <v>4</v>
      </c>
      <c r="S801" s="7">
        <f>'15thR'!S$33</f>
        <v>5</v>
      </c>
      <c r="T801" s="7">
        <f>'15thR'!T$33</f>
        <v>3</v>
      </c>
    </row>
    <row r="802" spans="1:20" x14ac:dyDescent="0.35">
      <c r="B802" s="41" t="s">
        <v>33</v>
      </c>
      <c r="C802" s="7">
        <f>'16thR'!C$33</f>
        <v>0</v>
      </c>
      <c r="D802" s="7">
        <f>'16thR'!D$33</f>
        <v>0</v>
      </c>
      <c r="E802" s="7">
        <f>'16thR'!E$33</f>
        <v>0</v>
      </c>
      <c r="F802" s="7">
        <f>'16thR'!F$33</f>
        <v>0</v>
      </c>
      <c r="G802" s="7">
        <f>'16thR'!G$33</f>
        <v>0</v>
      </c>
      <c r="H802" s="7">
        <f>'16thR'!H$33</f>
        <v>0</v>
      </c>
      <c r="I802" s="7">
        <f>'16thR'!I$33</f>
        <v>0</v>
      </c>
      <c r="J802" s="7">
        <f>'16thR'!J$33</f>
        <v>0</v>
      </c>
      <c r="K802" s="7">
        <f>'16thR'!K$33</f>
        <v>0</v>
      </c>
      <c r="L802" s="7">
        <f>'16thR'!L$33</f>
        <v>0</v>
      </c>
      <c r="M802" s="7">
        <f>'16thR'!M$33</f>
        <v>0</v>
      </c>
      <c r="N802" s="7">
        <f>'16thR'!N$33</f>
        <v>0</v>
      </c>
      <c r="O802" s="7">
        <f>'16thR'!O$33</f>
        <v>0</v>
      </c>
      <c r="P802" s="7">
        <f>'16thR'!P$33</f>
        <v>0</v>
      </c>
      <c r="Q802" s="7">
        <f>'16thR'!Q$33</f>
        <v>0</v>
      </c>
      <c r="R802" s="7">
        <f>'16thR'!R$33</f>
        <v>0</v>
      </c>
      <c r="S802" s="7">
        <f>'16thR'!S$33</f>
        <v>0</v>
      </c>
      <c r="T802" s="7">
        <f>'16thR'!T$33</f>
        <v>0</v>
      </c>
    </row>
    <row r="803" spans="1:20" x14ac:dyDescent="0.35">
      <c r="B803" s="41" t="s">
        <v>34</v>
      </c>
      <c r="C803" s="7">
        <f>'17thR'!C$33</f>
        <v>0</v>
      </c>
      <c r="D803" s="7">
        <f>'17thR'!D$33</f>
        <v>0</v>
      </c>
      <c r="E803" s="7">
        <f>'17thR'!E$33</f>
        <v>0</v>
      </c>
      <c r="F803" s="7">
        <f>'17thR'!F$33</f>
        <v>0</v>
      </c>
      <c r="G803" s="7">
        <f>'17thR'!G$33</f>
        <v>0</v>
      </c>
      <c r="H803" s="7">
        <f>'17thR'!H$33</f>
        <v>0</v>
      </c>
      <c r="I803" s="7">
        <f>'17thR'!I$33</f>
        <v>0</v>
      </c>
      <c r="J803" s="7">
        <f>'17thR'!J$33</f>
        <v>0</v>
      </c>
      <c r="K803" s="7">
        <f>'17thR'!K$33</f>
        <v>0</v>
      </c>
      <c r="L803" s="7">
        <f>'17thR'!L$33</f>
        <v>0</v>
      </c>
      <c r="M803" s="7">
        <f>'17thR'!M$33</f>
        <v>0</v>
      </c>
      <c r="N803" s="7">
        <f>'17thR'!N$33</f>
        <v>0</v>
      </c>
      <c r="O803" s="7">
        <f>'17thR'!O$33</f>
        <v>0</v>
      </c>
      <c r="P803" s="7">
        <f>'17thR'!P$33</f>
        <v>0</v>
      </c>
      <c r="Q803" s="7">
        <f>'17thR'!Q$33</f>
        <v>0</v>
      </c>
      <c r="R803" s="7">
        <f>'17thR'!R$33</f>
        <v>0</v>
      </c>
      <c r="S803" s="7">
        <f>'17thR'!S$33</f>
        <v>0</v>
      </c>
      <c r="T803" s="7">
        <f>'17thR'!T$33</f>
        <v>0</v>
      </c>
    </row>
    <row r="804" spans="1:20" x14ac:dyDescent="0.35">
      <c r="B804" s="41" t="s">
        <v>35</v>
      </c>
      <c r="C804" s="7">
        <f>'18thR'!C$33</f>
        <v>0</v>
      </c>
      <c r="D804" s="7">
        <f>'18thR'!D$33</f>
        <v>0</v>
      </c>
      <c r="E804" s="7">
        <f>'18thR'!E$33</f>
        <v>0</v>
      </c>
      <c r="F804" s="7">
        <f>'18thR'!F$33</f>
        <v>0</v>
      </c>
      <c r="G804" s="7">
        <f>'18thR'!G$33</f>
        <v>0</v>
      </c>
      <c r="H804" s="7">
        <f>'18thR'!H$33</f>
        <v>0</v>
      </c>
      <c r="I804" s="7">
        <f>'18thR'!I$33</f>
        <v>0</v>
      </c>
      <c r="J804" s="7">
        <f>'18thR'!J$33</f>
        <v>0</v>
      </c>
      <c r="K804" s="7">
        <f>'18thR'!K$33</f>
        <v>0</v>
      </c>
      <c r="L804" s="7">
        <f>'18thR'!L$33</f>
        <v>0</v>
      </c>
      <c r="M804" s="7">
        <f>'18thR'!M$33</f>
        <v>0</v>
      </c>
      <c r="N804" s="7">
        <f>'18thR'!N$33</f>
        <v>0</v>
      </c>
      <c r="O804" s="7">
        <f>'18thR'!O$33</f>
        <v>0</v>
      </c>
      <c r="P804" s="7">
        <f>'18thR'!P$33</f>
        <v>0</v>
      </c>
      <c r="Q804" s="7">
        <f>'18thR'!Q$33</f>
        <v>0</v>
      </c>
      <c r="R804" s="7">
        <f>'18thR'!R$33</f>
        <v>0</v>
      </c>
      <c r="S804" s="7">
        <f>'18thR'!S$33</f>
        <v>0</v>
      </c>
      <c r="T804" s="7">
        <f>'18thR'!T$33</f>
        <v>0</v>
      </c>
    </row>
    <row r="805" spans="1:20" x14ac:dyDescent="0.35">
      <c r="B805" s="41" t="s">
        <v>36</v>
      </c>
      <c r="C805" s="7">
        <f>'19thR'!C$33</f>
        <v>0</v>
      </c>
      <c r="D805" s="7">
        <f>'19thR'!D$33</f>
        <v>0</v>
      </c>
      <c r="E805" s="7">
        <f>'19thR'!E$33</f>
        <v>0</v>
      </c>
      <c r="F805" s="7">
        <f>'19thR'!F$33</f>
        <v>0</v>
      </c>
      <c r="G805" s="7">
        <f>'19thR'!G$33</f>
        <v>0</v>
      </c>
      <c r="H805" s="7">
        <f>'19thR'!H$33</f>
        <v>0</v>
      </c>
      <c r="I805" s="7">
        <f>'19thR'!I$33</f>
        <v>0</v>
      </c>
      <c r="J805" s="7">
        <f>'19thR'!J$33</f>
        <v>0</v>
      </c>
      <c r="K805" s="7">
        <f>'19thR'!K$33</f>
        <v>0</v>
      </c>
      <c r="L805" s="7">
        <f>'19thR'!L$33</f>
        <v>0</v>
      </c>
      <c r="M805" s="7">
        <f>'19thR'!M$33</f>
        <v>0</v>
      </c>
      <c r="N805" s="7">
        <f>'19thR'!N$33</f>
        <v>0</v>
      </c>
      <c r="O805" s="7">
        <f>'19thR'!O$33</f>
        <v>0</v>
      </c>
      <c r="P805" s="7">
        <f>'19thR'!P$33</f>
        <v>0</v>
      </c>
      <c r="Q805" s="7">
        <f>'19thR'!Q$33</f>
        <v>0</v>
      </c>
      <c r="R805" s="7">
        <f>'19thR'!R$33</f>
        <v>0</v>
      </c>
      <c r="S805" s="7">
        <f>'19thR'!S$33</f>
        <v>0</v>
      </c>
      <c r="T805" s="7">
        <f>'19thR'!T$33</f>
        <v>0</v>
      </c>
    </row>
    <row r="806" spans="1:20" x14ac:dyDescent="0.35">
      <c r="B806" s="41" t="s">
        <v>37</v>
      </c>
      <c r="C806" s="7">
        <f>'20thR'!C$33</f>
        <v>0</v>
      </c>
      <c r="D806" s="7">
        <f>'20thR'!D$33</f>
        <v>0</v>
      </c>
      <c r="E806" s="7">
        <f>'20thR'!E$33</f>
        <v>0</v>
      </c>
      <c r="F806" s="7">
        <f>'20thR'!F$33</f>
        <v>0</v>
      </c>
      <c r="G806" s="7">
        <f>'20thR'!G$33</f>
        <v>0</v>
      </c>
      <c r="H806" s="7">
        <f>'20thR'!H$33</f>
        <v>0</v>
      </c>
      <c r="I806" s="7">
        <f>'20thR'!I$33</f>
        <v>0</v>
      </c>
      <c r="J806" s="7">
        <f>'20thR'!J$33</f>
        <v>0</v>
      </c>
      <c r="K806" s="7">
        <f>'20thR'!K$33</f>
        <v>0</v>
      </c>
      <c r="L806" s="7">
        <f>'20thR'!L$33</f>
        <v>0</v>
      </c>
      <c r="M806" s="7">
        <f>'20thR'!M$33</f>
        <v>0</v>
      </c>
      <c r="N806" s="7">
        <f>'20thR'!N$33</f>
        <v>0</v>
      </c>
      <c r="O806" s="7">
        <f>'20thR'!O$33</f>
        <v>0</v>
      </c>
      <c r="P806" s="7">
        <f>'20thR'!P$33</f>
        <v>0</v>
      </c>
      <c r="Q806" s="7">
        <f>'20thR'!Q$33</f>
        <v>0</v>
      </c>
      <c r="R806" s="7">
        <f>'20thR'!R$33</f>
        <v>0</v>
      </c>
      <c r="S806" s="7">
        <f>'20thR'!S$33</f>
        <v>0</v>
      </c>
      <c r="T806" s="7">
        <f>'20thR'!T$33</f>
        <v>0</v>
      </c>
    </row>
    <row r="807" spans="1:20" x14ac:dyDescent="0.35">
      <c r="B807" s="41" t="s">
        <v>38</v>
      </c>
      <c r="C807" s="7">
        <f>'21thR'!C$33</f>
        <v>0</v>
      </c>
      <c r="D807" s="7">
        <f>'21thR'!D$33</f>
        <v>0</v>
      </c>
      <c r="E807" s="7">
        <f>'21thR'!E$33</f>
        <v>0</v>
      </c>
      <c r="F807" s="7">
        <f>'21thR'!F$33</f>
        <v>0</v>
      </c>
      <c r="G807" s="7">
        <f>'21thR'!G$33</f>
        <v>0</v>
      </c>
      <c r="H807" s="7">
        <f>'21thR'!H$33</f>
        <v>0</v>
      </c>
      <c r="I807" s="7">
        <f>'21thR'!I$33</f>
        <v>0</v>
      </c>
      <c r="J807" s="7">
        <f>'21thR'!J$33</f>
        <v>0</v>
      </c>
      <c r="K807" s="7">
        <f>'21thR'!K$33</f>
        <v>0</v>
      </c>
      <c r="L807" s="7">
        <f>'21thR'!L$33</f>
        <v>0</v>
      </c>
      <c r="M807" s="7">
        <f>'21thR'!M$33</f>
        <v>0</v>
      </c>
      <c r="N807" s="7">
        <f>'21thR'!N$33</f>
        <v>0</v>
      </c>
      <c r="O807" s="7">
        <f>'21thR'!O$33</f>
        <v>0</v>
      </c>
      <c r="P807" s="7">
        <f>'21thR'!P$33</f>
        <v>0</v>
      </c>
      <c r="Q807" s="7">
        <f>'21thR'!Q$33</f>
        <v>0</v>
      </c>
      <c r="R807" s="7">
        <f>'21thR'!R$33</f>
        <v>0</v>
      </c>
      <c r="S807" s="7">
        <f>'21thR'!S$33</f>
        <v>0</v>
      </c>
      <c r="T807" s="7">
        <f>'21thR'!T$33</f>
        <v>0</v>
      </c>
    </row>
    <row r="808" spans="1:20" x14ac:dyDescent="0.35">
      <c r="B808" s="41" t="s">
        <v>39</v>
      </c>
      <c r="C808" s="7">
        <f>'22thR'!C$33</f>
        <v>0</v>
      </c>
      <c r="D808" s="7">
        <f>'22thR'!D$33</f>
        <v>0</v>
      </c>
      <c r="E808" s="7">
        <f>'22thR'!E$33</f>
        <v>0</v>
      </c>
      <c r="F808" s="7">
        <f>'22thR'!F$33</f>
        <v>0</v>
      </c>
      <c r="G808" s="7">
        <f>'22thR'!G$33</f>
        <v>0</v>
      </c>
      <c r="H808" s="7">
        <f>'22thR'!H$33</f>
        <v>0</v>
      </c>
      <c r="I808" s="7">
        <f>'22thR'!I$33</f>
        <v>0</v>
      </c>
      <c r="J808" s="7">
        <f>'22thR'!J$33</f>
        <v>0</v>
      </c>
      <c r="K808" s="7">
        <f>'22thR'!K$33</f>
        <v>0</v>
      </c>
      <c r="L808" s="7">
        <f>'22thR'!L$33</f>
        <v>0</v>
      </c>
      <c r="M808" s="7">
        <f>'22thR'!M$33</f>
        <v>0</v>
      </c>
      <c r="N808" s="7">
        <f>'22thR'!N$33</f>
        <v>0</v>
      </c>
      <c r="O808" s="7">
        <f>'22thR'!O$33</f>
        <v>0</v>
      </c>
      <c r="P808" s="7">
        <f>'22thR'!P$33</f>
        <v>0</v>
      </c>
      <c r="Q808" s="7">
        <f>'22thR'!Q$33</f>
        <v>0</v>
      </c>
      <c r="R808" s="7">
        <f>'22thR'!R$33</f>
        <v>0</v>
      </c>
      <c r="S808" s="7">
        <f>'22thR'!S$33</f>
        <v>0</v>
      </c>
      <c r="T808" s="7">
        <f>'22thR'!T$33</f>
        <v>0</v>
      </c>
    </row>
    <row r="809" spans="1:20" x14ac:dyDescent="0.35">
      <c r="B809" s="41" t="s">
        <v>40</v>
      </c>
      <c r="C809" s="7">
        <f>'23thR'!C$33</f>
        <v>0</v>
      </c>
      <c r="D809" s="7">
        <f>'23thR'!D$33</f>
        <v>0</v>
      </c>
      <c r="E809" s="7">
        <f>'23thR'!E$33</f>
        <v>0</v>
      </c>
      <c r="F809" s="7">
        <f>'23thR'!F$33</f>
        <v>0</v>
      </c>
      <c r="G809" s="7">
        <f>'23thR'!G$33</f>
        <v>0</v>
      </c>
      <c r="H809" s="7">
        <f>'23thR'!H$33</f>
        <v>0</v>
      </c>
      <c r="I809" s="7">
        <f>'23thR'!I$33</f>
        <v>0</v>
      </c>
      <c r="J809" s="7">
        <f>'23thR'!J$33</f>
        <v>0</v>
      </c>
      <c r="K809" s="7">
        <f>'23thR'!K$33</f>
        <v>0</v>
      </c>
      <c r="L809" s="7">
        <f>'23thR'!L$33</f>
        <v>0</v>
      </c>
      <c r="M809" s="7">
        <f>'23thR'!M$33</f>
        <v>0</v>
      </c>
      <c r="N809" s="7">
        <f>'23thR'!N$33</f>
        <v>0</v>
      </c>
      <c r="O809" s="7">
        <f>'23thR'!O$33</f>
        <v>0</v>
      </c>
      <c r="P809" s="7">
        <f>'23thR'!P$33</f>
        <v>0</v>
      </c>
      <c r="Q809" s="7">
        <f>'23thR'!Q$33</f>
        <v>0</v>
      </c>
      <c r="R809" s="7">
        <f>'23thR'!R$33</f>
        <v>0</v>
      </c>
      <c r="S809" s="7">
        <f>'23thR'!S$33</f>
        <v>0</v>
      </c>
      <c r="T809" s="7">
        <f>'23thR'!T$33</f>
        <v>0</v>
      </c>
    </row>
    <row r="810" spans="1:20" ht="15" thickBot="1" x14ac:dyDescent="0.4">
      <c r="B810" s="49" t="s">
        <v>41</v>
      </c>
      <c r="C810" s="47">
        <f>'24thR'!C$33</f>
        <v>0</v>
      </c>
      <c r="D810" s="47">
        <f>'24thR'!D$33</f>
        <v>0</v>
      </c>
      <c r="E810" s="47">
        <f>'24thR'!E$33</f>
        <v>0</v>
      </c>
      <c r="F810" s="47">
        <f>'24thR'!F$33</f>
        <v>0</v>
      </c>
      <c r="G810" s="47">
        <f>'24thR'!G$33</f>
        <v>0</v>
      </c>
      <c r="H810" s="47">
        <f>'24thR'!H$33</f>
        <v>0</v>
      </c>
      <c r="I810" s="47">
        <f>'24thR'!I$33</f>
        <v>0</v>
      </c>
      <c r="J810" s="47">
        <f>'24thR'!J$33</f>
        <v>0</v>
      </c>
      <c r="K810" s="47">
        <f>'24thR'!K$33</f>
        <v>0</v>
      </c>
      <c r="L810" s="47">
        <f>'24thR'!L$33</f>
        <v>0</v>
      </c>
      <c r="M810" s="47">
        <f>'24thR'!M$33</f>
        <v>0</v>
      </c>
      <c r="N810" s="47">
        <f>'24thR'!N$33</f>
        <v>0</v>
      </c>
      <c r="O810" s="47">
        <f>'24thR'!O$33</f>
        <v>0</v>
      </c>
      <c r="P810" s="47">
        <f>'24thR'!P$33</f>
        <v>0</v>
      </c>
      <c r="Q810" s="47">
        <f>'24thR'!Q$33</f>
        <v>0</v>
      </c>
      <c r="R810" s="47">
        <f>'24thR'!R$33</f>
        <v>0</v>
      </c>
      <c r="S810" s="47">
        <f>'24thR'!S$33</f>
        <v>0</v>
      </c>
      <c r="T810" s="47">
        <f>'24thR'!T$33</f>
        <v>0</v>
      </c>
    </row>
    <row r="811" spans="1:20" ht="15.5" x14ac:dyDescent="0.35">
      <c r="B811" s="38" t="s">
        <v>17</v>
      </c>
      <c r="C811" s="45">
        <f>score!H$33</f>
        <v>5</v>
      </c>
      <c r="D811" s="45">
        <f>score!I$33</f>
        <v>3</v>
      </c>
      <c r="E811" s="45">
        <f>score!J$33</f>
        <v>3</v>
      </c>
      <c r="F811" s="45">
        <f>score!K$33</f>
        <v>5</v>
      </c>
      <c r="G811" s="45">
        <f>score!L$33</f>
        <v>6</v>
      </c>
      <c r="H811" s="45">
        <f>score!M$33</f>
        <v>5</v>
      </c>
      <c r="I811" s="45">
        <f>score!N$33</f>
        <v>4</v>
      </c>
      <c r="J811" s="45">
        <f>score!O$33</f>
        <v>5</v>
      </c>
      <c r="K811" s="45">
        <f>score!P$33</f>
        <v>4</v>
      </c>
      <c r="L811" s="45">
        <f>score!Q$33</f>
        <v>5</v>
      </c>
      <c r="M811" s="45">
        <f>score!R$33</f>
        <v>3</v>
      </c>
      <c r="N811" s="45">
        <f>score!S$33</f>
        <v>3</v>
      </c>
      <c r="O811" s="45">
        <f>score!T$33</f>
        <v>5</v>
      </c>
      <c r="P811" s="45">
        <f>score!U$33</f>
        <v>5</v>
      </c>
      <c r="Q811" s="45">
        <f>score!V$33</f>
        <v>4</v>
      </c>
      <c r="R811" s="45">
        <f>score!W$33</f>
        <v>4</v>
      </c>
      <c r="S811" s="45">
        <f>score!X$33</f>
        <v>5</v>
      </c>
      <c r="T811" s="45">
        <f>score!Y$33</f>
        <v>3</v>
      </c>
    </row>
    <row r="812" spans="1:20" ht="15.5" x14ac:dyDescent="0.35">
      <c r="B812" s="39" t="s">
        <v>6</v>
      </c>
      <c r="C812" s="42">
        <v>4</v>
      </c>
      <c r="D812" s="42">
        <v>3</v>
      </c>
      <c r="E812" s="42">
        <v>3</v>
      </c>
      <c r="F812" s="42">
        <v>4</v>
      </c>
      <c r="G812" s="42">
        <v>4</v>
      </c>
      <c r="H812" s="42">
        <v>4</v>
      </c>
      <c r="I812" s="42">
        <v>3</v>
      </c>
      <c r="J812" s="42">
        <v>8</v>
      </c>
      <c r="K812" s="42">
        <v>3</v>
      </c>
      <c r="L812" s="42">
        <v>4</v>
      </c>
      <c r="M812" s="42">
        <v>3</v>
      </c>
      <c r="N812" s="42">
        <v>3</v>
      </c>
      <c r="O812" s="42">
        <v>4</v>
      </c>
      <c r="P812" s="42">
        <v>4</v>
      </c>
      <c r="Q812" s="42">
        <v>4</v>
      </c>
      <c r="R812" s="42">
        <v>3</v>
      </c>
      <c r="S812" s="42">
        <v>4</v>
      </c>
      <c r="T812" s="42">
        <v>3</v>
      </c>
    </row>
    <row r="813" spans="1:20" x14ac:dyDescent="0.3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5" x14ac:dyDescent="0.35">
      <c r="C814" s="142" t="s">
        <v>5</v>
      </c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</row>
    <row r="815" spans="1:20" x14ac:dyDescent="0.35">
      <c r="A815" s="137">
        <v>28</v>
      </c>
      <c r="B815" s="138" t="str">
        <f>score!F34</f>
        <v>BOJAN ZUPANČIČ</v>
      </c>
      <c r="C815" s="140">
        <v>1</v>
      </c>
      <c r="D815" s="140">
        <v>2</v>
      </c>
      <c r="E815" s="140">
        <v>3</v>
      </c>
      <c r="F815" s="140">
        <v>4</v>
      </c>
      <c r="G815" s="140">
        <v>5</v>
      </c>
      <c r="H815" s="140">
        <v>6</v>
      </c>
      <c r="I815" s="140">
        <v>7</v>
      </c>
      <c r="J815" s="140">
        <v>8</v>
      </c>
      <c r="K815" s="140">
        <v>9</v>
      </c>
      <c r="L815" s="140">
        <v>10</v>
      </c>
      <c r="M815" s="140">
        <v>11</v>
      </c>
      <c r="N815" s="140">
        <v>12</v>
      </c>
      <c r="O815" s="140">
        <v>13</v>
      </c>
      <c r="P815" s="140">
        <v>14</v>
      </c>
      <c r="Q815" s="140">
        <v>15</v>
      </c>
      <c r="R815" s="140">
        <v>16</v>
      </c>
      <c r="S815" s="140">
        <v>17</v>
      </c>
      <c r="T815" s="140">
        <v>18</v>
      </c>
    </row>
    <row r="816" spans="1:20" x14ac:dyDescent="0.35">
      <c r="A816" s="137"/>
      <c r="B816" s="141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</row>
    <row r="817" spans="2:20" x14ac:dyDescent="0.35">
      <c r="B817" s="41" t="s">
        <v>7</v>
      </c>
      <c r="C817" s="7">
        <f>'1stR'!C$34</f>
        <v>0</v>
      </c>
      <c r="D817" s="7">
        <f>'1stR'!D$34</f>
        <v>0</v>
      </c>
      <c r="E817" s="7">
        <f>'1stR'!E$34</f>
        <v>0</v>
      </c>
      <c r="F817" s="7">
        <f>'1stR'!F$34</f>
        <v>0</v>
      </c>
      <c r="G817" s="7">
        <f>'1stR'!G$34</f>
        <v>0</v>
      </c>
      <c r="H817" s="7">
        <f>'1stR'!H$34</f>
        <v>0</v>
      </c>
      <c r="I817" s="7">
        <f>'1stR'!I$34</f>
        <v>0</v>
      </c>
      <c r="J817" s="7">
        <f>'1stR'!J$34</f>
        <v>0</v>
      </c>
      <c r="K817" s="7">
        <f>'1stR'!K$34</f>
        <v>0</v>
      </c>
      <c r="L817" s="7">
        <f>'1stR'!L$34</f>
        <v>0</v>
      </c>
      <c r="M817" s="7">
        <f>'1stR'!M$34</f>
        <v>0</v>
      </c>
      <c r="N817" s="7">
        <f>'1stR'!N$34</f>
        <v>0</v>
      </c>
      <c r="O817" s="7">
        <f>'1stR'!O$34</f>
        <v>0</v>
      </c>
      <c r="P817" s="7">
        <f>'1stR'!P$34</f>
        <v>0</v>
      </c>
      <c r="Q817" s="7">
        <f>'1stR'!Q$34</f>
        <v>0</v>
      </c>
      <c r="R817" s="7">
        <f>'1stR'!R$34</f>
        <v>0</v>
      </c>
      <c r="S817" s="7">
        <f>'1stR'!S$34</f>
        <v>0</v>
      </c>
      <c r="T817" s="7">
        <f>'1stR'!T$34</f>
        <v>0</v>
      </c>
    </row>
    <row r="818" spans="2:20" x14ac:dyDescent="0.35">
      <c r="B818" s="41" t="s">
        <v>8</v>
      </c>
      <c r="C818" s="7">
        <f>'2ndR'!C$34</f>
        <v>0</v>
      </c>
      <c r="D818" s="7">
        <f>'2ndR'!D$34</f>
        <v>0</v>
      </c>
      <c r="E818" s="7">
        <f>'2ndR'!E$34</f>
        <v>0</v>
      </c>
      <c r="F818" s="7">
        <f>'2ndR'!F$34</f>
        <v>0</v>
      </c>
      <c r="G818" s="7">
        <f>'2ndR'!G$34</f>
        <v>0</v>
      </c>
      <c r="H818" s="7">
        <f>'2ndR'!H$34</f>
        <v>0</v>
      </c>
      <c r="I818" s="7">
        <f>'2ndR'!I$34</f>
        <v>0</v>
      </c>
      <c r="J818" s="7">
        <f>'2ndR'!J$34</f>
        <v>0</v>
      </c>
      <c r="K818" s="7">
        <f>'2ndR'!K$34</f>
        <v>0</v>
      </c>
      <c r="L818" s="7">
        <f>'2ndR'!L$34</f>
        <v>0</v>
      </c>
      <c r="M818" s="7">
        <f>'2ndR'!M$34</f>
        <v>0</v>
      </c>
      <c r="N818" s="7">
        <f>'2ndR'!N$34</f>
        <v>0</v>
      </c>
      <c r="O818" s="7">
        <f>'2ndR'!O$34</f>
        <v>0</v>
      </c>
      <c r="P818" s="7">
        <f>'2ndR'!P$34</f>
        <v>0</v>
      </c>
      <c r="Q818" s="7">
        <f>'2ndR'!Q$34</f>
        <v>0</v>
      </c>
      <c r="R818" s="7">
        <f>'2ndR'!R$34</f>
        <v>0</v>
      </c>
      <c r="S818" s="7">
        <f>'2ndR'!S$34</f>
        <v>0</v>
      </c>
      <c r="T818" s="7">
        <f>'2ndR'!T$34</f>
        <v>0</v>
      </c>
    </row>
    <row r="819" spans="2:20" x14ac:dyDescent="0.35">
      <c r="B819" s="41" t="s">
        <v>9</v>
      </c>
      <c r="C819" s="7">
        <f>'3rdR'!C$34</f>
        <v>0</v>
      </c>
      <c r="D819" s="7">
        <f>'3rdR'!D$34</f>
        <v>0</v>
      </c>
      <c r="E819" s="7">
        <f>'3rdR'!E$34</f>
        <v>0</v>
      </c>
      <c r="F819" s="7">
        <f>'3rdR'!F$34</f>
        <v>0</v>
      </c>
      <c r="G819" s="7">
        <f>'3rdR'!G$34</f>
        <v>0</v>
      </c>
      <c r="H819" s="7">
        <f>'3rdR'!H$34</f>
        <v>0</v>
      </c>
      <c r="I819" s="7">
        <f>'3rdR'!I$34</f>
        <v>0</v>
      </c>
      <c r="J819" s="7">
        <f>'3rdR'!J$34</f>
        <v>0</v>
      </c>
      <c r="K819" s="7">
        <f>'3rdR'!K$34</f>
        <v>0</v>
      </c>
      <c r="L819" s="7">
        <f>'3rdR'!L$34</f>
        <v>0</v>
      </c>
      <c r="M819" s="7">
        <f>'3rdR'!M$34</f>
        <v>0</v>
      </c>
      <c r="N819" s="7">
        <f>'3rdR'!N$34</f>
        <v>0</v>
      </c>
      <c r="O819" s="7">
        <f>'3rdR'!O$34</f>
        <v>0</v>
      </c>
      <c r="P819" s="7">
        <f>'3rdR'!P$34</f>
        <v>0</v>
      </c>
      <c r="Q819" s="7">
        <f>'3rdR'!Q$34</f>
        <v>0</v>
      </c>
      <c r="R819" s="7">
        <f>'3rdR'!R$34</f>
        <v>0</v>
      </c>
      <c r="S819" s="7">
        <f>'3rdR'!S$34</f>
        <v>0</v>
      </c>
      <c r="T819" s="7">
        <f>'3rdR'!T$34</f>
        <v>0</v>
      </c>
    </row>
    <row r="820" spans="2:20" x14ac:dyDescent="0.35">
      <c r="B820" s="41" t="s">
        <v>10</v>
      </c>
      <c r="C820" s="7">
        <f>'4thR'!C$34</f>
        <v>5</v>
      </c>
      <c r="D820" s="7">
        <f>'4thR'!D$34</f>
        <v>5</v>
      </c>
      <c r="E820" s="7">
        <f>'4thR'!E$34</f>
        <v>4</v>
      </c>
      <c r="F820" s="7">
        <f>'4thR'!F$34</f>
        <v>5</v>
      </c>
      <c r="G820" s="7">
        <f>'4thR'!G$34</f>
        <v>8</v>
      </c>
      <c r="H820" s="7">
        <f>'4thR'!H$34</f>
        <v>5</v>
      </c>
      <c r="I820" s="7">
        <f>'4thR'!I$34</f>
        <v>4</v>
      </c>
      <c r="J820" s="7">
        <f>'4thR'!J$34</f>
        <v>5</v>
      </c>
      <c r="K820" s="7">
        <f>'4thR'!K$34</f>
        <v>4</v>
      </c>
      <c r="L820" s="7">
        <f>'4thR'!L$34</f>
        <v>4</v>
      </c>
      <c r="M820" s="7">
        <f>'4thR'!M$34</f>
        <v>4</v>
      </c>
      <c r="N820" s="7">
        <f>'4thR'!N$34</f>
        <v>5</v>
      </c>
      <c r="O820" s="7">
        <f>'4thR'!O$34</f>
        <v>4</v>
      </c>
      <c r="P820" s="7">
        <f>'4thR'!P$34</f>
        <v>9</v>
      </c>
      <c r="Q820" s="7">
        <f>'4thR'!Q$34</f>
        <v>4</v>
      </c>
      <c r="R820" s="7">
        <f>'4thR'!R$34</f>
        <v>4</v>
      </c>
      <c r="S820" s="7">
        <f>'4thR'!S$34</f>
        <v>5</v>
      </c>
      <c r="T820" s="7">
        <f>'4thR'!T$34</f>
        <v>3</v>
      </c>
    </row>
    <row r="821" spans="2:20" x14ac:dyDescent="0.35">
      <c r="B821" s="41" t="s">
        <v>11</v>
      </c>
      <c r="C821" s="7">
        <f>'5thR'!C$34</f>
        <v>0</v>
      </c>
      <c r="D821" s="7">
        <f>'5thR'!D$34</f>
        <v>0</v>
      </c>
      <c r="E821" s="7">
        <f>'5thR'!E$34</f>
        <v>0</v>
      </c>
      <c r="F821" s="7">
        <f>'5thR'!F$34</f>
        <v>0</v>
      </c>
      <c r="G821" s="7">
        <f>'5thR'!G$34</f>
        <v>0</v>
      </c>
      <c r="H821" s="7">
        <f>'5thR'!H$34</f>
        <v>0</v>
      </c>
      <c r="I821" s="7">
        <f>'5thR'!I$34</f>
        <v>0</v>
      </c>
      <c r="J821" s="7">
        <f>'5thR'!J$34</f>
        <v>0</v>
      </c>
      <c r="K821" s="7">
        <f>'5thR'!K$34</f>
        <v>0</v>
      </c>
      <c r="L821" s="7">
        <f>'5thR'!L$34</f>
        <v>0</v>
      </c>
      <c r="M821" s="7">
        <f>'5thR'!M$34</f>
        <v>0</v>
      </c>
      <c r="N821" s="7">
        <f>'5thR'!N$34</f>
        <v>0</v>
      </c>
      <c r="O821" s="7">
        <f>'5thR'!O$34</f>
        <v>0</v>
      </c>
      <c r="P821" s="7">
        <f>'5thR'!P$34</f>
        <v>0</v>
      </c>
      <c r="Q821" s="7">
        <f>'5thR'!Q$34</f>
        <v>0</v>
      </c>
      <c r="R821" s="7">
        <f>'5thR'!R$34</f>
        <v>0</v>
      </c>
      <c r="S821" s="7">
        <f>'5thR'!S$34</f>
        <v>0</v>
      </c>
      <c r="T821" s="7">
        <f>'5thR'!T$34</f>
        <v>0</v>
      </c>
    </row>
    <row r="822" spans="2:20" x14ac:dyDescent="0.35">
      <c r="B822" s="41" t="s">
        <v>12</v>
      </c>
      <c r="C822" s="7">
        <f>'6thR'!C$34</f>
        <v>0</v>
      </c>
      <c r="D822" s="7">
        <f>'6thR'!D$34</f>
        <v>0</v>
      </c>
      <c r="E822" s="7">
        <f>'6thR'!E$34</f>
        <v>0</v>
      </c>
      <c r="F822" s="7">
        <f>'6thR'!F$34</f>
        <v>0</v>
      </c>
      <c r="G822" s="7">
        <f>'6thR'!G$34</f>
        <v>0</v>
      </c>
      <c r="H822" s="7">
        <f>'6thR'!H$34</f>
        <v>0</v>
      </c>
      <c r="I822" s="7">
        <f>'6thR'!I$34</f>
        <v>0</v>
      </c>
      <c r="J822" s="7">
        <f>'6thR'!J$34</f>
        <v>0</v>
      </c>
      <c r="K822" s="7">
        <f>'6thR'!K$34</f>
        <v>0</v>
      </c>
      <c r="L822" s="7">
        <f>'6thR'!L$34</f>
        <v>0</v>
      </c>
      <c r="M822" s="7">
        <f>'6thR'!M$34</f>
        <v>0</v>
      </c>
      <c r="N822" s="7">
        <f>'6thR'!N$34</f>
        <v>0</v>
      </c>
      <c r="O822" s="7">
        <f>'6thR'!O$34</f>
        <v>0</v>
      </c>
      <c r="P822" s="7">
        <f>'6thR'!P$34</f>
        <v>0</v>
      </c>
      <c r="Q822" s="7">
        <f>'6thR'!Q$34</f>
        <v>0</v>
      </c>
      <c r="R822" s="7">
        <f>'6thR'!R$34</f>
        <v>0</v>
      </c>
      <c r="S822" s="7">
        <f>'6thR'!S$34</f>
        <v>0</v>
      </c>
      <c r="T822" s="7">
        <f>'6thR'!T$34</f>
        <v>0</v>
      </c>
    </row>
    <row r="823" spans="2:20" x14ac:dyDescent="0.35">
      <c r="B823" s="41" t="s">
        <v>13</v>
      </c>
      <c r="C823" s="7">
        <f>'7thR'!C$34</f>
        <v>0</v>
      </c>
      <c r="D823" s="7">
        <f>'7thR'!D$34</f>
        <v>0</v>
      </c>
      <c r="E823" s="7">
        <f>'7thR'!E$34</f>
        <v>0</v>
      </c>
      <c r="F823" s="7">
        <f>'7thR'!F$34</f>
        <v>0</v>
      </c>
      <c r="G823" s="7">
        <f>'7thR'!G$34</f>
        <v>0</v>
      </c>
      <c r="H823" s="7">
        <f>'7thR'!H$34</f>
        <v>0</v>
      </c>
      <c r="I823" s="7">
        <f>'7thR'!I$34</f>
        <v>0</v>
      </c>
      <c r="J823" s="7">
        <f>'7thR'!J$34</f>
        <v>0</v>
      </c>
      <c r="K823" s="7">
        <f>'7thR'!K$34</f>
        <v>0</v>
      </c>
      <c r="L823" s="7">
        <f>'7thR'!L$34</f>
        <v>0</v>
      </c>
      <c r="M823" s="7">
        <f>'7thR'!M$34</f>
        <v>0</v>
      </c>
      <c r="N823" s="7">
        <f>'7thR'!N$34</f>
        <v>0</v>
      </c>
      <c r="O823" s="7">
        <f>'7thR'!O$34</f>
        <v>0</v>
      </c>
      <c r="P823" s="7">
        <f>'7thR'!P$34</f>
        <v>0</v>
      </c>
      <c r="Q823" s="7">
        <f>'7thR'!Q$34</f>
        <v>0</v>
      </c>
      <c r="R823" s="7">
        <f>'7thR'!R$34</f>
        <v>0</v>
      </c>
      <c r="S823" s="7">
        <f>'7thR'!S$34</f>
        <v>0</v>
      </c>
      <c r="T823" s="7">
        <f>'7thR'!T$34</f>
        <v>0</v>
      </c>
    </row>
    <row r="824" spans="2:20" x14ac:dyDescent="0.35">
      <c r="B824" s="41" t="s">
        <v>14</v>
      </c>
      <c r="C824" s="7">
        <f>'8thR'!C$34</f>
        <v>0</v>
      </c>
      <c r="D824" s="7">
        <f>'8thR'!D$34</f>
        <v>0</v>
      </c>
      <c r="E824" s="7">
        <f>'8thR'!E$34</f>
        <v>0</v>
      </c>
      <c r="F824" s="7">
        <f>'8thR'!F$34</f>
        <v>0</v>
      </c>
      <c r="G824" s="7">
        <f>'8thR'!G$34</f>
        <v>0</v>
      </c>
      <c r="H824" s="7">
        <f>'8thR'!H$34</f>
        <v>0</v>
      </c>
      <c r="I824" s="7">
        <f>'8thR'!I$34</f>
        <v>0</v>
      </c>
      <c r="J824" s="7">
        <f>'8thR'!J$34</f>
        <v>0</v>
      </c>
      <c r="K824" s="7">
        <f>'8thR'!K$34</f>
        <v>0</v>
      </c>
      <c r="L824" s="7">
        <f>'8thR'!L$34</f>
        <v>0</v>
      </c>
      <c r="M824" s="7">
        <f>'8thR'!M$34</f>
        <v>0</v>
      </c>
      <c r="N824" s="7">
        <f>'8thR'!N$34</f>
        <v>0</v>
      </c>
      <c r="O824" s="7">
        <f>'8thR'!O$34</f>
        <v>0</v>
      </c>
      <c r="P824" s="7">
        <f>'8thR'!P$34</f>
        <v>0</v>
      </c>
      <c r="Q824" s="7">
        <f>'8thR'!Q$34</f>
        <v>0</v>
      </c>
      <c r="R824" s="7">
        <f>'8thR'!R$34</f>
        <v>0</v>
      </c>
      <c r="S824" s="7">
        <f>'8thR'!S$34</f>
        <v>0</v>
      </c>
      <c r="T824" s="7">
        <f>'8thR'!T$34</f>
        <v>0</v>
      </c>
    </row>
    <row r="825" spans="2:20" x14ac:dyDescent="0.35">
      <c r="B825" s="41" t="s">
        <v>26</v>
      </c>
      <c r="C825" s="7">
        <f>'9thR'!C$34</f>
        <v>0</v>
      </c>
      <c r="D825" s="7">
        <f>'9thR'!D$34</f>
        <v>0</v>
      </c>
      <c r="E825" s="7">
        <f>'9thR'!E$34</f>
        <v>0</v>
      </c>
      <c r="F825" s="7">
        <f>'9thR'!F$34</f>
        <v>0</v>
      </c>
      <c r="G825" s="7">
        <f>'9thR'!G$34</f>
        <v>0</v>
      </c>
      <c r="H825" s="7">
        <f>'9thR'!H$34</f>
        <v>0</v>
      </c>
      <c r="I825" s="7">
        <f>'9thR'!I$34</f>
        <v>0</v>
      </c>
      <c r="J825" s="7">
        <f>'9thR'!J$34</f>
        <v>0</v>
      </c>
      <c r="K825" s="7">
        <f>'9thR'!K$34</f>
        <v>0</v>
      </c>
      <c r="L825" s="7">
        <f>'9thR'!L$34</f>
        <v>0</v>
      </c>
      <c r="M825" s="7">
        <f>'9thR'!M$34</f>
        <v>0</v>
      </c>
      <c r="N825" s="7">
        <f>'9thR'!N$34</f>
        <v>0</v>
      </c>
      <c r="O825" s="7">
        <f>'9thR'!O$34</f>
        <v>0</v>
      </c>
      <c r="P825" s="7">
        <f>'9thR'!P$34</f>
        <v>0</v>
      </c>
      <c r="Q825" s="7">
        <f>'9thR'!Q$34</f>
        <v>0</v>
      </c>
      <c r="R825" s="7">
        <f>'9thR'!R$34</f>
        <v>0</v>
      </c>
      <c r="S825" s="7">
        <f>'9thR'!S$34</f>
        <v>0</v>
      </c>
      <c r="T825" s="7">
        <f>'9thR'!T$34</f>
        <v>0</v>
      </c>
    </row>
    <row r="826" spans="2:20" x14ac:dyDescent="0.35">
      <c r="B826" s="41" t="s">
        <v>27</v>
      </c>
      <c r="C826" s="7">
        <f>'10thR'!C$34</f>
        <v>0</v>
      </c>
      <c r="D826" s="7">
        <f>'10thR'!D$34</f>
        <v>0</v>
      </c>
      <c r="E826" s="7">
        <f>'10thR'!E$34</f>
        <v>0</v>
      </c>
      <c r="F826" s="7">
        <f>'10thR'!F$34</f>
        <v>0</v>
      </c>
      <c r="G826" s="7">
        <f>'10thR'!G$34</f>
        <v>0</v>
      </c>
      <c r="H826" s="7">
        <f>'10thR'!H$34</f>
        <v>0</v>
      </c>
      <c r="I826" s="7">
        <f>'10thR'!I$34</f>
        <v>0</v>
      </c>
      <c r="J826" s="7">
        <f>'10thR'!J$34</f>
        <v>0</v>
      </c>
      <c r="K826" s="7">
        <f>'10thR'!K$34</f>
        <v>0</v>
      </c>
      <c r="L826" s="7">
        <f>'10thR'!L$34</f>
        <v>0</v>
      </c>
      <c r="M826" s="7">
        <f>'10thR'!M$34</f>
        <v>0</v>
      </c>
      <c r="N826" s="7">
        <f>'10thR'!N$34</f>
        <v>0</v>
      </c>
      <c r="O826" s="7">
        <f>'10thR'!O$34</f>
        <v>0</v>
      </c>
      <c r="P826" s="7">
        <f>'10thR'!P$34</f>
        <v>0</v>
      </c>
      <c r="Q826" s="7">
        <f>'10thR'!Q$34</f>
        <v>0</v>
      </c>
      <c r="R826" s="7">
        <f>'10thR'!R$34</f>
        <v>0</v>
      </c>
      <c r="S826" s="7">
        <f>'10thR'!S$34</f>
        <v>0</v>
      </c>
      <c r="T826" s="7">
        <f>'10thR'!T$34</f>
        <v>0</v>
      </c>
    </row>
    <row r="827" spans="2:20" x14ac:dyDescent="0.35">
      <c r="B827" s="41" t="s">
        <v>28</v>
      </c>
      <c r="C827" s="7">
        <f>'11thR'!C$34</f>
        <v>0</v>
      </c>
      <c r="D827" s="7">
        <f>'11thR'!D$34</f>
        <v>0</v>
      </c>
      <c r="E827" s="7">
        <f>'11thR'!E$34</f>
        <v>0</v>
      </c>
      <c r="F827" s="7">
        <f>'11thR'!F$34</f>
        <v>0</v>
      </c>
      <c r="G827" s="7">
        <f>'11thR'!G$34</f>
        <v>0</v>
      </c>
      <c r="H827" s="7">
        <f>'11thR'!H$34</f>
        <v>0</v>
      </c>
      <c r="I827" s="7">
        <f>'11thR'!I$34</f>
        <v>0</v>
      </c>
      <c r="J827" s="7">
        <f>'11thR'!J$34</f>
        <v>0</v>
      </c>
      <c r="K827" s="7">
        <f>'11thR'!K$34</f>
        <v>0</v>
      </c>
      <c r="L827" s="7">
        <f>'11thR'!L$34</f>
        <v>0</v>
      </c>
      <c r="M827" s="7">
        <f>'11thR'!M$34</f>
        <v>0</v>
      </c>
      <c r="N827" s="7">
        <f>'11thR'!N$34</f>
        <v>0</v>
      </c>
      <c r="O827" s="7">
        <f>'11thR'!O$34</f>
        <v>0</v>
      </c>
      <c r="P827" s="7">
        <f>'11thR'!P$34</f>
        <v>0</v>
      </c>
      <c r="Q827" s="7">
        <f>'11thR'!Q$34</f>
        <v>0</v>
      </c>
      <c r="R827" s="7">
        <f>'11thR'!R$34</f>
        <v>0</v>
      </c>
      <c r="S827" s="7">
        <f>'11thR'!S$34</f>
        <v>0</v>
      </c>
      <c r="T827" s="7">
        <f>'11thR'!T$34</f>
        <v>0</v>
      </c>
    </row>
    <row r="828" spans="2:20" x14ac:dyDescent="0.35">
      <c r="B828" s="41" t="s">
        <v>29</v>
      </c>
      <c r="C828" s="7">
        <f>'12thR'!C$34</f>
        <v>0</v>
      </c>
      <c r="D828" s="7">
        <f>'12thR'!D$34</f>
        <v>0</v>
      </c>
      <c r="E828" s="7">
        <f>'12thR'!E$34</f>
        <v>0</v>
      </c>
      <c r="F828" s="7">
        <f>'12thR'!F$34</f>
        <v>0</v>
      </c>
      <c r="G828" s="7">
        <f>'12thR'!G$34</f>
        <v>0</v>
      </c>
      <c r="H828" s="7">
        <f>'12thR'!H$34</f>
        <v>0</v>
      </c>
      <c r="I828" s="7">
        <f>'12thR'!I$34</f>
        <v>0</v>
      </c>
      <c r="J828" s="7">
        <f>'12thR'!J$34</f>
        <v>0</v>
      </c>
      <c r="K828" s="7">
        <f>'12thR'!K$34</f>
        <v>0</v>
      </c>
      <c r="L828" s="7">
        <f>'12thR'!L$34</f>
        <v>0</v>
      </c>
      <c r="M828" s="7">
        <f>'12thR'!M$34</f>
        <v>0</v>
      </c>
      <c r="N828" s="7">
        <f>'12thR'!N$34</f>
        <v>0</v>
      </c>
      <c r="O828" s="7">
        <f>'12thR'!O$34</f>
        <v>0</v>
      </c>
      <c r="P828" s="7">
        <f>'12thR'!P$34</f>
        <v>0</v>
      </c>
      <c r="Q828" s="7">
        <f>'12thR'!Q$34</f>
        <v>0</v>
      </c>
      <c r="R828" s="7">
        <f>'12thR'!R$34</f>
        <v>0</v>
      </c>
      <c r="S828" s="7">
        <f>'12thR'!S$34</f>
        <v>0</v>
      </c>
      <c r="T828" s="7">
        <f>'12thR'!T$34</f>
        <v>0</v>
      </c>
    </row>
    <row r="829" spans="2:20" x14ac:dyDescent="0.35">
      <c r="B829" s="41" t="s">
        <v>30</v>
      </c>
      <c r="C829" s="7">
        <f>'13thR'!C$34</f>
        <v>0</v>
      </c>
      <c r="D829" s="7">
        <f>'13thR'!D$34</f>
        <v>0</v>
      </c>
      <c r="E829" s="7">
        <f>'13thR'!E$34</f>
        <v>0</v>
      </c>
      <c r="F829" s="7">
        <f>'13thR'!F$34</f>
        <v>0</v>
      </c>
      <c r="G829" s="7">
        <f>'13thR'!G$34</f>
        <v>0</v>
      </c>
      <c r="H829" s="7">
        <f>'13thR'!H$34</f>
        <v>0</v>
      </c>
      <c r="I829" s="7">
        <f>'13thR'!I$34</f>
        <v>0</v>
      </c>
      <c r="J829" s="7">
        <f>'13thR'!J$34</f>
        <v>0</v>
      </c>
      <c r="K829" s="7">
        <f>'13thR'!K$34</f>
        <v>0</v>
      </c>
      <c r="L829" s="7">
        <f>'13thR'!L$34</f>
        <v>0</v>
      </c>
      <c r="M829" s="7">
        <f>'13thR'!M$34</f>
        <v>0</v>
      </c>
      <c r="N829" s="7">
        <f>'13thR'!N$34</f>
        <v>0</v>
      </c>
      <c r="O829" s="7">
        <f>'13thR'!O$34</f>
        <v>0</v>
      </c>
      <c r="P829" s="7">
        <f>'13thR'!P$34</f>
        <v>0</v>
      </c>
      <c r="Q829" s="7">
        <f>'13thR'!Q$34</f>
        <v>0</v>
      </c>
      <c r="R829" s="7">
        <f>'13thR'!R$34</f>
        <v>0</v>
      </c>
      <c r="S829" s="7">
        <f>'13thR'!S$34</f>
        <v>0</v>
      </c>
      <c r="T829" s="7">
        <f>'13thR'!T$34</f>
        <v>0</v>
      </c>
    </row>
    <row r="830" spans="2:20" x14ac:dyDescent="0.35">
      <c r="B830" s="41" t="s">
        <v>31</v>
      </c>
      <c r="C830" s="7">
        <f>'14thR'!C$34</f>
        <v>0</v>
      </c>
      <c r="D830" s="7">
        <f>'14thR'!D$34</f>
        <v>0</v>
      </c>
      <c r="E830" s="7">
        <f>'14thR'!E$34</f>
        <v>0</v>
      </c>
      <c r="F830" s="7">
        <f>'14thR'!F$34</f>
        <v>0</v>
      </c>
      <c r="G830" s="7">
        <f>'14thR'!G$34</f>
        <v>0</v>
      </c>
      <c r="H830" s="7">
        <f>'14thR'!H$34</f>
        <v>0</v>
      </c>
      <c r="I830" s="7">
        <f>'14thR'!I$34</f>
        <v>0</v>
      </c>
      <c r="J830" s="7">
        <f>'14thR'!J$34</f>
        <v>0</v>
      </c>
      <c r="K830" s="7">
        <f>'14thR'!K$34</f>
        <v>0</v>
      </c>
      <c r="L830" s="7">
        <f>'14thR'!L$34</f>
        <v>0</v>
      </c>
      <c r="M830" s="7">
        <f>'14thR'!M$34</f>
        <v>0</v>
      </c>
      <c r="N830" s="7">
        <f>'14thR'!N$34</f>
        <v>0</v>
      </c>
      <c r="O830" s="7">
        <f>'14thR'!O$34</f>
        <v>0</v>
      </c>
      <c r="P830" s="7">
        <f>'14thR'!P$34</f>
        <v>0</v>
      </c>
      <c r="Q830" s="7">
        <f>'14thR'!Q$34</f>
        <v>0</v>
      </c>
      <c r="R830" s="7">
        <f>'14thR'!R$34</f>
        <v>0</v>
      </c>
      <c r="S830" s="7">
        <f>'14thR'!S$34</f>
        <v>0</v>
      </c>
      <c r="T830" s="7">
        <f>'14thR'!T$34</f>
        <v>0</v>
      </c>
    </row>
    <row r="831" spans="2:20" x14ac:dyDescent="0.35">
      <c r="B831" s="41" t="s">
        <v>32</v>
      </c>
      <c r="C831" s="7">
        <f>'15thR'!C$34</f>
        <v>0</v>
      </c>
      <c r="D831" s="7">
        <f>'15thR'!D$34</f>
        <v>0</v>
      </c>
      <c r="E831" s="7">
        <f>'15thR'!E$34</f>
        <v>0</v>
      </c>
      <c r="F831" s="7">
        <f>'15thR'!F$34</f>
        <v>0</v>
      </c>
      <c r="G831" s="7">
        <f>'15thR'!G$34</f>
        <v>0</v>
      </c>
      <c r="H831" s="7">
        <f>'15thR'!H$34</f>
        <v>0</v>
      </c>
      <c r="I831" s="7">
        <f>'15thR'!I$34</f>
        <v>0</v>
      </c>
      <c r="J831" s="7">
        <f>'15thR'!J$34</f>
        <v>0</v>
      </c>
      <c r="K831" s="7">
        <f>'15thR'!K$34</f>
        <v>0</v>
      </c>
      <c r="L831" s="7">
        <f>'15thR'!L$34</f>
        <v>0</v>
      </c>
      <c r="M831" s="7">
        <f>'15thR'!M$34</f>
        <v>0</v>
      </c>
      <c r="N831" s="7">
        <f>'15thR'!N$34</f>
        <v>0</v>
      </c>
      <c r="O831" s="7">
        <f>'15thR'!O$34</f>
        <v>0</v>
      </c>
      <c r="P831" s="7">
        <f>'15thR'!P$34</f>
        <v>0</v>
      </c>
      <c r="Q831" s="7">
        <f>'15thR'!Q$34</f>
        <v>0</v>
      </c>
      <c r="R831" s="7">
        <f>'15thR'!R$34</f>
        <v>0</v>
      </c>
      <c r="S831" s="7">
        <f>'15thR'!S$34</f>
        <v>0</v>
      </c>
      <c r="T831" s="7">
        <f>'15thR'!T$34</f>
        <v>0</v>
      </c>
    </row>
    <row r="832" spans="2:20" x14ac:dyDescent="0.35">
      <c r="B832" s="41" t="s">
        <v>33</v>
      </c>
      <c r="C832" s="7">
        <f>'16thR'!C$34</f>
        <v>0</v>
      </c>
      <c r="D832" s="7">
        <f>'16thR'!D$34</f>
        <v>0</v>
      </c>
      <c r="E832" s="7">
        <f>'16thR'!E$34</f>
        <v>0</v>
      </c>
      <c r="F832" s="7">
        <f>'16thR'!F$34</f>
        <v>0</v>
      </c>
      <c r="G832" s="7">
        <f>'16thR'!G$34</f>
        <v>0</v>
      </c>
      <c r="H832" s="7">
        <f>'16thR'!H$34</f>
        <v>0</v>
      </c>
      <c r="I832" s="7">
        <f>'16thR'!I$34</f>
        <v>0</v>
      </c>
      <c r="J832" s="7">
        <f>'16thR'!J$34</f>
        <v>0</v>
      </c>
      <c r="K832" s="7">
        <f>'16thR'!K$34</f>
        <v>0</v>
      </c>
      <c r="L832" s="7">
        <f>'16thR'!L$34</f>
        <v>0</v>
      </c>
      <c r="M832" s="7">
        <f>'16thR'!M$34</f>
        <v>0</v>
      </c>
      <c r="N832" s="7">
        <f>'16thR'!N$34</f>
        <v>0</v>
      </c>
      <c r="O832" s="7">
        <f>'16thR'!O$34</f>
        <v>0</v>
      </c>
      <c r="P832" s="7">
        <f>'16thR'!P$34</f>
        <v>0</v>
      </c>
      <c r="Q832" s="7">
        <f>'16thR'!Q$34</f>
        <v>0</v>
      </c>
      <c r="R832" s="7">
        <f>'16thR'!R$34</f>
        <v>0</v>
      </c>
      <c r="S832" s="7">
        <f>'16thR'!S$34</f>
        <v>0</v>
      </c>
      <c r="T832" s="7">
        <f>'16thR'!T$34</f>
        <v>0</v>
      </c>
    </row>
    <row r="833" spans="1:20" x14ac:dyDescent="0.35">
      <c r="B833" s="41" t="s">
        <v>34</v>
      </c>
      <c r="C833" s="7">
        <f>'17thR'!C$34</f>
        <v>0</v>
      </c>
      <c r="D833" s="7">
        <f>'17thR'!D$34</f>
        <v>0</v>
      </c>
      <c r="E833" s="7">
        <f>'17thR'!E$34</f>
        <v>0</v>
      </c>
      <c r="F833" s="7">
        <f>'17thR'!F$34</f>
        <v>0</v>
      </c>
      <c r="G833" s="7">
        <f>'17thR'!G$34</f>
        <v>0</v>
      </c>
      <c r="H833" s="7">
        <f>'17thR'!H$34</f>
        <v>0</v>
      </c>
      <c r="I833" s="7">
        <f>'17thR'!I$34</f>
        <v>0</v>
      </c>
      <c r="J833" s="7">
        <f>'17thR'!J$34</f>
        <v>0</v>
      </c>
      <c r="K833" s="7">
        <f>'17thR'!K$34</f>
        <v>0</v>
      </c>
      <c r="L833" s="7">
        <f>'17thR'!L$34</f>
        <v>0</v>
      </c>
      <c r="M833" s="7">
        <f>'17thR'!M$34</f>
        <v>0</v>
      </c>
      <c r="N833" s="7">
        <f>'17thR'!N$34</f>
        <v>0</v>
      </c>
      <c r="O833" s="7">
        <f>'17thR'!O$34</f>
        <v>0</v>
      </c>
      <c r="P833" s="7">
        <f>'17thR'!P$34</f>
        <v>0</v>
      </c>
      <c r="Q833" s="7">
        <f>'17thR'!Q$34</f>
        <v>0</v>
      </c>
      <c r="R833" s="7">
        <f>'17thR'!R$34</f>
        <v>0</v>
      </c>
      <c r="S833" s="7">
        <f>'17thR'!S$34</f>
        <v>0</v>
      </c>
      <c r="T833" s="7">
        <f>'17thR'!T$34</f>
        <v>0</v>
      </c>
    </row>
    <row r="834" spans="1:20" x14ac:dyDescent="0.35">
      <c r="B834" s="41" t="s">
        <v>35</v>
      </c>
      <c r="C834" s="7">
        <f>'18thR'!C$34</f>
        <v>0</v>
      </c>
      <c r="D834" s="7">
        <f>'18thR'!D$34</f>
        <v>0</v>
      </c>
      <c r="E834" s="7">
        <f>'18thR'!E$34</f>
        <v>0</v>
      </c>
      <c r="F834" s="7">
        <f>'18thR'!F$34</f>
        <v>0</v>
      </c>
      <c r="G834" s="7">
        <f>'18thR'!G$34</f>
        <v>0</v>
      </c>
      <c r="H834" s="7">
        <f>'18thR'!H$34</f>
        <v>0</v>
      </c>
      <c r="I834" s="7">
        <f>'18thR'!I$34</f>
        <v>0</v>
      </c>
      <c r="J834" s="7">
        <f>'18thR'!J$34</f>
        <v>0</v>
      </c>
      <c r="K834" s="7">
        <f>'18thR'!K$34</f>
        <v>0</v>
      </c>
      <c r="L834" s="7">
        <f>'18thR'!L$34</f>
        <v>0</v>
      </c>
      <c r="M834" s="7">
        <f>'18thR'!M$34</f>
        <v>0</v>
      </c>
      <c r="N834" s="7">
        <f>'18thR'!N$34</f>
        <v>0</v>
      </c>
      <c r="O834" s="7">
        <f>'18thR'!O$34</f>
        <v>0</v>
      </c>
      <c r="P834" s="7">
        <f>'18thR'!P$34</f>
        <v>0</v>
      </c>
      <c r="Q834" s="7">
        <f>'18thR'!Q$34</f>
        <v>0</v>
      </c>
      <c r="R834" s="7">
        <f>'18thR'!R$34</f>
        <v>0</v>
      </c>
      <c r="S834" s="7">
        <f>'18thR'!S$34</f>
        <v>0</v>
      </c>
      <c r="T834" s="7">
        <f>'18thR'!T$34</f>
        <v>0</v>
      </c>
    </row>
    <row r="835" spans="1:20" x14ac:dyDescent="0.35">
      <c r="B835" s="41" t="s">
        <v>36</v>
      </c>
      <c r="C835" s="7">
        <f>'19thR'!C$34</f>
        <v>0</v>
      </c>
      <c r="D835" s="7">
        <f>'19thR'!D$34</f>
        <v>0</v>
      </c>
      <c r="E835" s="7">
        <f>'19thR'!E$34</f>
        <v>0</v>
      </c>
      <c r="F835" s="7">
        <f>'19thR'!F$34</f>
        <v>0</v>
      </c>
      <c r="G835" s="7">
        <f>'19thR'!G$34</f>
        <v>0</v>
      </c>
      <c r="H835" s="7">
        <f>'19thR'!H$34</f>
        <v>0</v>
      </c>
      <c r="I835" s="7">
        <f>'19thR'!I$34</f>
        <v>0</v>
      </c>
      <c r="J835" s="7">
        <f>'19thR'!J$34</f>
        <v>0</v>
      </c>
      <c r="K835" s="7">
        <f>'19thR'!K$34</f>
        <v>0</v>
      </c>
      <c r="L835" s="7">
        <f>'19thR'!L$34</f>
        <v>0</v>
      </c>
      <c r="M835" s="7">
        <f>'19thR'!M$34</f>
        <v>0</v>
      </c>
      <c r="N835" s="7">
        <f>'19thR'!N$34</f>
        <v>0</v>
      </c>
      <c r="O835" s="7">
        <f>'19thR'!O$34</f>
        <v>0</v>
      </c>
      <c r="P835" s="7">
        <f>'19thR'!P$34</f>
        <v>0</v>
      </c>
      <c r="Q835" s="7">
        <f>'19thR'!Q$34</f>
        <v>0</v>
      </c>
      <c r="R835" s="7">
        <f>'19thR'!R$34</f>
        <v>0</v>
      </c>
      <c r="S835" s="7">
        <f>'19thR'!S$34</f>
        <v>0</v>
      </c>
      <c r="T835" s="7">
        <f>'19thR'!T$34</f>
        <v>0</v>
      </c>
    </row>
    <row r="836" spans="1:20" x14ac:dyDescent="0.35">
      <c r="B836" s="41" t="s">
        <v>37</v>
      </c>
      <c r="C836" s="7">
        <f>'20thR'!C$34</f>
        <v>0</v>
      </c>
      <c r="D836" s="7">
        <f>'20thR'!D$34</f>
        <v>0</v>
      </c>
      <c r="E836" s="7">
        <f>'20thR'!E$34</f>
        <v>0</v>
      </c>
      <c r="F836" s="7">
        <f>'20thR'!F$34</f>
        <v>0</v>
      </c>
      <c r="G836" s="7">
        <f>'20thR'!G$34</f>
        <v>0</v>
      </c>
      <c r="H836" s="7">
        <f>'20thR'!H$34</f>
        <v>0</v>
      </c>
      <c r="I836" s="7">
        <f>'20thR'!I$34</f>
        <v>0</v>
      </c>
      <c r="J836" s="7">
        <f>'20thR'!J$34</f>
        <v>0</v>
      </c>
      <c r="K836" s="7">
        <f>'20thR'!K$34</f>
        <v>0</v>
      </c>
      <c r="L836" s="7">
        <f>'20thR'!L$34</f>
        <v>0</v>
      </c>
      <c r="M836" s="7">
        <f>'20thR'!M$34</f>
        <v>0</v>
      </c>
      <c r="N836" s="7">
        <f>'20thR'!N$34</f>
        <v>0</v>
      </c>
      <c r="O836" s="7">
        <f>'20thR'!O$34</f>
        <v>0</v>
      </c>
      <c r="P836" s="7">
        <f>'20thR'!P$34</f>
        <v>0</v>
      </c>
      <c r="Q836" s="7">
        <f>'20thR'!Q$34</f>
        <v>0</v>
      </c>
      <c r="R836" s="7">
        <f>'20thR'!R$34</f>
        <v>0</v>
      </c>
      <c r="S836" s="7">
        <f>'20thR'!S$34</f>
        <v>0</v>
      </c>
      <c r="T836" s="7">
        <f>'20thR'!T$34</f>
        <v>0</v>
      </c>
    </row>
    <row r="837" spans="1:20" x14ac:dyDescent="0.35">
      <c r="B837" s="41" t="s">
        <v>38</v>
      </c>
      <c r="C837" s="7">
        <f>'21thR'!C$34</f>
        <v>0</v>
      </c>
      <c r="D837" s="7">
        <f>'21thR'!D$34</f>
        <v>0</v>
      </c>
      <c r="E837" s="7">
        <f>'21thR'!E$34</f>
        <v>0</v>
      </c>
      <c r="F837" s="7">
        <f>'21thR'!F$34</f>
        <v>0</v>
      </c>
      <c r="G837" s="7">
        <f>'21thR'!G$34</f>
        <v>0</v>
      </c>
      <c r="H837" s="7">
        <f>'21thR'!H$34</f>
        <v>0</v>
      </c>
      <c r="I837" s="7">
        <f>'21thR'!I$34</f>
        <v>0</v>
      </c>
      <c r="J837" s="7">
        <f>'21thR'!J$34</f>
        <v>0</v>
      </c>
      <c r="K837" s="7">
        <f>'21thR'!K$34</f>
        <v>0</v>
      </c>
      <c r="L837" s="7">
        <f>'21thR'!L$34</f>
        <v>0</v>
      </c>
      <c r="M837" s="7">
        <f>'21thR'!M$34</f>
        <v>0</v>
      </c>
      <c r="N837" s="7">
        <f>'21thR'!N$34</f>
        <v>0</v>
      </c>
      <c r="O837" s="7">
        <f>'21thR'!O$34</f>
        <v>0</v>
      </c>
      <c r="P837" s="7">
        <f>'21thR'!P$34</f>
        <v>0</v>
      </c>
      <c r="Q837" s="7">
        <f>'21thR'!Q$34</f>
        <v>0</v>
      </c>
      <c r="R837" s="7">
        <f>'21thR'!R$34</f>
        <v>0</v>
      </c>
      <c r="S837" s="7">
        <f>'21thR'!S$34</f>
        <v>0</v>
      </c>
      <c r="T837" s="7">
        <f>'21thR'!T$34</f>
        <v>0</v>
      </c>
    </row>
    <row r="838" spans="1:20" x14ac:dyDescent="0.35">
      <c r="B838" s="41" t="s">
        <v>39</v>
      </c>
      <c r="C838" s="7">
        <f>'22thR'!C$34</f>
        <v>0</v>
      </c>
      <c r="D838" s="7">
        <f>'22thR'!D$34</f>
        <v>0</v>
      </c>
      <c r="E838" s="7">
        <f>'22thR'!E$34</f>
        <v>0</v>
      </c>
      <c r="F838" s="7">
        <f>'22thR'!F$34</f>
        <v>0</v>
      </c>
      <c r="G838" s="7">
        <f>'22thR'!G$34</f>
        <v>0</v>
      </c>
      <c r="H838" s="7">
        <f>'22thR'!H$34</f>
        <v>0</v>
      </c>
      <c r="I838" s="7">
        <f>'22thR'!I$34</f>
        <v>0</v>
      </c>
      <c r="J838" s="7">
        <f>'22thR'!J$34</f>
        <v>0</v>
      </c>
      <c r="K838" s="7">
        <f>'22thR'!K$34</f>
        <v>0</v>
      </c>
      <c r="L838" s="7">
        <f>'22thR'!L$34</f>
        <v>0</v>
      </c>
      <c r="M838" s="7">
        <f>'22thR'!M$34</f>
        <v>0</v>
      </c>
      <c r="N838" s="7">
        <f>'22thR'!N$34</f>
        <v>0</v>
      </c>
      <c r="O838" s="7">
        <f>'22thR'!O$34</f>
        <v>0</v>
      </c>
      <c r="P838" s="7">
        <f>'22thR'!P$34</f>
        <v>0</v>
      </c>
      <c r="Q838" s="7">
        <f>'22thR'!Q$34</f>
        <v>0</v>
      </c>
      <c r="R838" s="7">
        <f>'22thR'!R$34</f>
        <v>0</v>
      </c>
      <c r="S838" s="7">
        <f>'22thR'!S$34</f>
        <v>0</v>
      </c>
      <c r="T838" s="7">
        <f>'22thR'!T$34</f>
        <v>0</v>
      </c>
    </row>
    <row r="839" spans="1:20" x14ac:dyDescent="0.35">
      <c r="B839" s="41" t="s">
        <v>40</v>
      </c>
      <c r="C839" s="7">
        <f>'23thR'!C$34</f>
        <v>0</v>
      </c>
      <c r="D839" s="7">
        <f>'23thR'!D$34</f>
        <v>0</v>
      </c>
      <c r="E839" s="7">
        <f>'23thR'!E$34</f>
        <v>0</v>
      </c>
      <c r="F839" s="7">
        <f>'23thR'!F$34</f>
        <v>0</v>
      </c>
      <c r="G839" s="7">
        <f>'23thR'!G$34</f>
        <v>0</v>
      </c>
      <c r="H839" s="7">
        <f>'23thR'!H$34</f>
        <v>0</v>
      </c>
      <c r="I839" s="7">
        <f>'23thR'!I$34</f>
        <v>0</v>
      </c>
      <c r="J839" s="7">
        <f>'23thR'!J$34</f>
        <v>0</v>
      </c>
      <c r="K839" s="7">
        <f>'23thR'!K$34</f>
        <v>0</v>
      </c>
      <c r="L839" s="7">
        <f>'23thR'!L$34</f>
        <v>0</v>
      </c>
      <c r="M839" s="7">
        <f>'23thR'!M$34</f>
        <v>0</v>
      </c>
      <c r="N839" s="7">
        <f>'23thR'!N$34</f>
        <v>0</v>
      </c>
      <c r="O839" s="7">
        <f>'23thR'!O$34</f>
        <v>0</v>
      </c>
      <c r="P839" s="7">
        <f>'23thR'!P$34</f>
        <v>0</v>
      </c>
      <c r="Q839" s="7">
        <f>'23thR'!Q$34</f>
        <v>0</v>
      </c>
      <c r="R839" s="7">
        <f>'23thR'!R$34</f>
        <v>0</v>
      </c>
      <c r="S839" s="7">
        <f>'23thR'!S$34</f>
        <v>0</v>
      </c>
      <c r="T839" s="7">
        <f>'23thR'!T$34</f>
        <v>0</v>
      </c>
    </row>
    <row r="840" spans="1:20" ht="15" thickBot="1" x14ac:dyDescent="0.4">
      <c r="B840" s="49" t="s">
        <v>41</v>
      </c>
      <c r="C840" s="47">
        <f>'24thR'!C$34</f>
        <v>0</v>
      </c>
      <c r="D840" s="47">
        <f>'24thR'!D$34</f>
        <v>0</v>
      </c>
      <c r="E840" s="47">
        <f>'24thR'!E$34</f>
        <v>0</v>
      </c>
      <c r="F840" s="47">
        <f>'24thR'!F$34</f>
        <v>0</v>
      </c>
      <c r="G840" s="47">
        <f>'24thR'!G$34</f>
        <v>0</v>
      </c>
      <c r="H840" s="47">
        <f>'24thR'!H$34</f>
        <v>0</v>
      </c>
      <c r="I840" s="47">
        <f>'24thR'!I$34</f>
        <v>0</v>
      </c>
      <c r="J840" s="47">
        <f>'24thR'!J$34</f>
        <v>0</v>
      </c>
      <c r="K840" s="47">
        <f>'24thR'!K$34</f>
        <v>0</v>
      </c>
      <c r="L840" s="47">
        <f>'24thR'!L$34</f>
        <v>0</v>
      </c>
      <c r="M840" s="47">
        <f>'24thR'!M$34</f>
        <v>0</v>
      </c>
      <c r="N840" s="47">
        <f>'24thR'!N$34</f>
        <v>0</v>
      </c>
      <c r="O840" s="47">
        <f>'24thR'!O$34</f>
        <v>0</v>
      </c>
      <c r="P840" s="47">
        <f>'24thR'!P$34</f>
        <v>0</v>
      </c>
      <c r="Q840" s="47">
        <f>'24thR'!Q$34</f>
        <v>0</v>
      </c>
      <c r="R840" s="47">
        <f>'24thR'!R$34</f>
        <v>0</v>
      </c>
      <c r="S840" s="47">
        <f>'24thR'!S$34</f>
        <v>0</v>
      </c>
      <c r="T840" s="47">
        <f>'24thR'!T$34</f>
        <v>0</v>
      </c>
    </row>
    <row r="841" spans="1:20" ht="15.5" x14ac:dyDescent="0.35">
      <c r="B841" s="38" t="s">
        <v>17</v>
      </c>
      <c r="C841" s="45">
        <f>score!H$34</f>
        <v>5</v>
      </c>
      <c r="D841" s="45">
        <f>score!I$34</f>
        <v>5</v>
      </c>
      <c r="E841" s="45">
        <f>score!J$34</f>
        <v>4</v>
      </c>
      <c r="F841" s="45">
        <f>score!K$34</f>
        <v>5</v>
      </c>
      <c r="G841" s="45">
        <f>score!L$34</f>
        <v>8</v>
      </c>
      <c r="H841" s="45">
        <f>score!M$34</f>
        <v>5</v>
      </c>
      <c r="I841" s="45">
        <f>score!N$34</f>
        <v>4</v>
      </c>
      <c r="J841" s="45">
        <f>score!O$34</f>
        <v>5</v>
      </c>
      <c r="K841" s="45">
        <f>score!P$34</f>
        <v>4</v>
      </c>
      <c r="L841" s="45">
        <f>score!Q$34</f>
        <v>4</v>
      </c>
      <c r="M841" s="45">
        <f>score!R$34</f>
        <v>4</v>
      </c>
      <c r="N841" s="45">
        <f>score!S$34</f>
        <v>5</v>
      </c>
      <c r="O841" s="45">
        <f>score!T$34</f>
        <v>4</v>
      </c>
      <c r="P841" s="45">
        <f>score!U$34</f>
        <v>9</v>
      </c>
      <c r="Q841" s="45">
        <f>score!V$34</f>
        <v>4</v>
      </c>
      <c r="R841" s="45">
        <f>score!W$34</f>
        <v>4</v>
      </c>
      <c r="S841" s="45">
        <f>score!X$34</f>
        <v>5</v>
      </c>
      <c r="T841" s="45">
        <f>score!Y$34</f>
        <v>3</v>
      </c>
    </row>
    <row r="842" spans="1:20" ht="15.5" x14ac:dyDescent="0.35">
      <c r="B842" s="39" t="s">
        <v>6</v>
      </c>
      <c r="C842" s="42">
        <v>4</v>
      </c>
      <c r="D842" s="42">
        <v>3</v>
      </c>
      <c r="E842" s="42">
        <v>3</v>
      </c>
      <c r="F842" s="42">
        <v>4</v>
      </c>
      <c r="G842" s="42">
        <v>4</v>
      </c>
      <c r="H842" s="42">
        <v>4</v>
      </c>
      <c r="I842" s="42">
        <v>3</v>
      </c>
      <c r="J842" s="42">
        <v>8</v>
      </c>
      <c r="K842" s="42">
        <v>3</v>
      </c>
      <c r="L842" s="42">
        <v>4</v>
      </c>
      <c r="M842" s="42">
        <v>3</v>
      </c>
      <c r="N842" s="42">
        <v>3</v>
      </c>
      <c r="O842" s="42">
        <v>4</v>
      </c>
      <c r="P842" s="42">
        <v>4</v>
      </c>
      <c r="Q842" s="42">
        <v>4</v>
      </c>
      <c r="R842" s="42">
        <v>3</v>
      </c>
      <c r="S842" s="42">
        <v>4</v>
      </c>
      <c r="T842" s="42">
        <v>3</v>
      </c>
    </row>
    <row r="843" spans="1:20" x14ac:dyDescent="0.3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5" x14ac:dyDescent="0.35">
      <c r="C844" s="139" t="s">
        <v>5</v>
      </c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</row>
    <row r="845" spans="1:20" x14ac:dyDescent="0.35">
      <c r="A845" s="137">
        <v>29</v>
      </c>
      <c r="B845" s="138" t="str">
        <f>score!F35</f>
        <v>SIMON ŽGAVEC</v>
      </c>
      <c r="C845" s="109">
        <v>1</v>
      </c>
      <c r="D845" s="109">
        <v>2</v>
      </c>
      <c r="E845" s="109">
        <v>3</v>
      </c>
      <c r="F845" s="109">
        <v>4</v>
      </c>
      <c r="G845" s="109">
        <v>5</v>
      </c>
      <c r="H845" s="109">
        <v>6</v>
      </c>
      <c r="I845" s="109">
        <v>7</v>
      </c>
      <c r="J845" s="109">
        <v>8</v>
      </c>
      <c r="K845" s="109">
        <v>9</v>
      </c>
      <c r="L845" s="109">
        <v>10</v>
      </c>
      <c r="M845" s="109">
        <v>11</v>
      </c>
      <c r="N845" s="109">
        <v>12</v>
      </c>
      <c r="O845" s="109">
        <v>13</v>
      </c>
      <c r="P845" s="109">
        <v>14</v>
      </c>
      <c r="Q845" s="109">
        <v>15</v>
      </c>
      <c r="R845" s="109">
        <v>16</v>
      </c>
      <c r="S845" s="109">
        <v>17</v>
      </c>
      <c r="T845" s="109">
        <v>18</v>
      </c>
    </row>
    <row r="846" spans="1:20" x14ac:dyDescent="0.35">
      <c r="A846" s="137"/>
      <c r="B846" s="138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</row>
    <row r="847" spans="1:20" x14ac:dyDescent="0.35">
      <c r="B847" s="41" t="s">
        <v>7</v>
      </c>
      <c r="C847" s="7">
        <f>'1stR'!C$35</f>
        <v>0</v>
      </c>
      <c r="D847" s="7">
        <f>'1stR'!D$35</f>
        <v>0</v>
      </c>
      <c r="E847" s="7">
        <f>'1stR'!E$35</f>
        <v>0</v>
      </c>
      <c r="F847" s="7">
        <f>'1stR'!F$35</f>
        <v>0</v>
      </c>
      <c r="G847" s="7">
        <f>'1stR'!G$35</f>
        <v>0</v>
      </c>
      <c r="H847" s="7">
        <f>'1stR'!H$35</f>
        <v>0</v>
      </c>
      <c r="I847" s="7">
        <f>'1stR'!I$35</f>
        <v>0</v>
      </c>
      <c r="J847" s="7">
        <f>'1stR'!J$35</f>
        <v>0</v>
      </c>
      <c r="K847" s="7">
        <f>'1stR'!K$35</f>
        <v>0</v>
      </c>
      <c r="L847" s="7">
        <f>'1stR'!L$35</f>
        <v>0</v>
      </c>
      <c r="M847" s="7">
        <f>'1stR'!M$35</f>
        <v>0</v>
      </c>
      <c r="N847" s="7">
        <f>'1stR'!N$35</f>
        <v>0</v>
      </c>
      <c r="O847" s="7">
        <f>'1stR'!O$35</f>
        <v>0</v>
      </c>
      <c r="P847" s="7">
        <f>'1stR'!P$35</f>
        <v>0</v>
      </c>
      <c r="Q847" s="7">
        <f>'1stR'!Q$35</f>
        <v>0</v>
      </c>
      <c r="R847" s="7">
        <f>'1stR'!R$35</f>
        <v>0</v>
      </c>
      <c r="S847" s="7">
        <f>'1stR'!S$35</f>
        <v>0</v>
      </c>
      <c r="T847" s="7">
        <f>'1stR'!T$35</f>
        <v>0</v>
      </c>
    </row>
    <row r="848" spans="1:20" x14ac:dyDescent="0.35">
      <c r="B848" s="41" t="s">
        <v>8</v>
      </c>
      <c r="C848" s="7">
        <f>'2ndR'!C$35</f>
        <v>0</v>
      </c>
      <c r="D848" s="7">
        <f>'2ndR'!D$35</f>
        <v>0</v>
      </c>
      <c r="E848" s="7">
        <f>'2ndR'!E$35</f>
        <v>0</v>
      </c>
      <c r="F848" s="7">
        <f>'2ndR'!F$35</f>
        <v>0</v>
      </c>
      <c r="G848" s="7">
        <f>'2ndR'!G$35</f>
        <v>0</v>
      </c>
      <c r="H848" s="7">
        <f>'2ndR'!H$35</f>
        <v>0</v>
      </c>
      <c r="I848" s="7">
        <f>'2ndR'!I$35</f>
        <v>0</v>
      </c>
      <c r="J848" s="7">
        <f>'2ndR'!J$35</f>
        <v>0</v>
      </c>
      <c r="K848" s="7">
        <f>'2ndR'!K$35</f>
        <v>0</v>
      </c>
      <c r="L848" s="7">
        <f>'2ndR'!L$35</f>
        <v>0</v>
      </c>
      <c r="M848" s="7">
        <f>'2ndR'!M$35</f>
        <v>0</v>
      </c>
      <c r="N848" s="7">
        <f>'2ndR'!N$35</f>
        <v>0</v>
      </c>
      <c r="O848" s="7">
        <f>'2ndR'!O$35</f>
        <v>0</v>
      </c>
      <c r="P848" s="7">
        <f>'2ndR'!P$35</f>
        <v>0</v>
      </c>
      <c r="Q848" s="7">
        <f>'2ndR'!Q$35</f>
        <v>0</v>
      </c>
      <c r="R848" s="7">
        <f>'2ndR'!R$35</f>
        <v>0</v>
      </c>
      <c r="S848" s="7">
        <f>'2ndR'!S$35</f>
        <v>0</v>
      </c>
      <c r="T848" s="7">
        <f>'2ndR'!T$35</f>
        <v>0</v>
      </c>
    </row>
    <row r="849" spans="2:20" x14ac:dyDescent="0.35">
      <c r="B849" s="41" t="s">
        <v>9</v>
      </c>
      <c r="C849" s="7">
        <f>'3rdR'!C$35</f>
        <v>0</v>
      </c>
      <c r="D849" s="7">
        <f>'3rdR'!D$35</f>
        <v>0</v>
      </c>
      <c r="E849" s="7">
        <f>'3rdR'!E$35</f>
        <v>0</v>
      </c>
      <c r="F849" s="7">
        <f>'3rdR'!F$35</f>
        <v>0</v>
      </c>
      <c r="G849" s="7">
        <f>'3rdR'!G$35</f>
        <v>0</v>
      </c>
      <c r="H849" s="7">
        <f>'3rdR'!H$35</f>
        <v>0</v>
      </c>
      <c r="I849" s="7">
        <f>'3rdR'!I$35</f>
        <v>0</v>
      </c>
      <c r="J849" s="7">
        <f>'3rdR'!J$35</f>
        <v>0</v>
      </c>
      <c r="K849" s="7">
        <f>'3rdR'!K$35</f>
        <v>0</v>
      </c>
      <c r="L849" s="7">
        <f>'3rdR'!L$35</f>
        <v>0</v>
      </c>
      <c r="M849" s="7">
        <f>'3rdR'!M$35</f>
        <v>0</v>
      </c>
      <c r="N849" s="7">
        <f>'3rdR'!N$35</f>
        <v>0</v>
      </c>
      <c r="O849" s="7">
        <f>'3rdR'!O$35</f>
        <v>0</v>
      </c>
      <c r="P849" s="7">
        <f>'3rdR'!P$35</f>
        <v>0</v>
      </c>
      <c r="Q849" s="7">
        <f>'3rdR'!Q$35</f>
        <v>0</v>
      </c>
      <c r="R849" s="7">
        <f>'3rdR'!R$35</f>
        <v>0</v>
      </c>
      <c r="S849" s="7">
        <f>'3rdR'!S$35</f>
        <v>0</v>
      </c>
      <c r="T849" s="7">
        <f>'3rdR'!T$35</f>
        <v>0</v>
      </c>
    </row>
    <row r="850" spans="2:20" x14ac:dyDescent="0.35">
      <c r="B850" s="41" t="s">
        <v>10</v>
      </c>
      <c r="C850" s="7">
        <f>'4thR'!C$35</f>
        <v>5</v>
      </c>
      <c r="D850" s="7">
        <f>'4thR'!D$35</f>
        <v>4</v>
      </c>
      <c r="E850" s="7">
        <f>'4thR'!E$35</f>
        <v>9</v>
      </c>
      <c r="F850" s="7">
        <f>'4thR'!F$35</f>
        <v>9</v>
      </c>
      <c r="G850" s="7">
        <f>'4thR'!G$35</f>
        <v>9</v>
      </c>
      <c r="H850" s="7">
        <f>'4thR'!H$35</f>
        <v>7</v>
      </c>
      <c r="I850" s="7">
        <f>'4thR'!I$35</f>
        <v>6</v>
      </c>
      <c r="J850" s="7">
        <f>'4thR'!J$35</f>
        <v>9</v>
      </c>
      <c r="K850" s="7">
        <f>'4thR'!K$35</f>
        <v>5</v>
      </c>
      <c r="L850" s="7">
        <f>'4thR'!L$35</f>
        <v>7</v>
      </c>
      <c r="M850" s="7">
        <f>'4thR'!M$35</f>
        <v>5</v>
      </c>
      <c r="N850" s="7">
        <f>'4thR'!N$35</f>
        <v>5</v>
      </c>
      <c r="O850" s="7">
        <f>'4thR'!O$35</f>
        <v>9</v>
      </c>
      <c r="P850" s="7">
        <f>'4thR'!P$35</f>
        <v>8</v>
      </c>
      <c r="Q850" s="7">
        <f>'4thR'!Q$35</f>
        <v>6</v>
      </c>
      <c r="R850" s="7">
        <f>'4thR'!R$35</f>
        <v>4</v>
      </c>
      <c r="S850" s="7">
        <f>'4thR'!S$35</f>
        <v>6</v>
      </c>
      <c r="T850" s="7">
        <f>'4thR'!T$35</f>
        <v>5</v>
      </c>
    </row>
    <row r="851" spans="2:20" x14ac:dyDescent="0.35">
      <c r="B851" s="41" t="s">
        <v>11</v>
      </c>
      <c r="C851" s="7">
        <f>'5thR'!C$35</f>
        <v>0</v>
      </c>
      <c r="D851" s="7">
        <f>'5thR'!D$35</f>
        <v>0</v>
      </c>
      <c r="E851" s="7">
        <f>'5thR'!E$35</f>
        <v>0</v>
      </c>
      <c r="F851" s="7">
        <f>'5thR'!F$35</f>
        <v>0</v>
      </c>
      <c r="G851" s="7">
        <f>'5thR'!G$35</f>
        <v>0</v>
      </c>
      <c r="H851" s="7">
        <f>'5thR'!H$35</f>
        <v>0</v>
      </c>
      <c r="I851" s="7">
        <f>'5thR'!I$35</f>
        <v>0</v>
      </c>
      <c r="J851" s="7">
        <f>'5thR'!J$35</f>
        <v>0</v>
      </c>
      <c r="K851" s="7">
        <f>'5thR'!K$35</f>
        <v>0</v>
      </c>
      <c r="L851" s="7">
        <f>'5thR'!L$35</f>
        <v>0</v>
      </c>
      <c r="M851" s="7">
        <f>'5thR'!M$35</f>
        <v>0</v>
      </c>
      <c r="N851" s="7">
        <f>'5thR'!N$35</f>
        <v>0</v>
      </c>
      <c r="O851" s="7">
        <f>'5thR'!O$35</f>
        <v>0</v>
      </c>
      <c r="P851" s="7">
        <f>'5thR'!P$35</f>
        <v>0</v>
      </c>
      <c r="Q851" s="7">
        <f>'5thR'!Q$35</f>
        <v>0</v>
      </c>
      <c r="R851" s="7">
        <f>'5thR'!R$35</f>
        <v>0</v>
      </c>
      <c r="S851" s="7">
        <f>'5thR'!S$35</f>
        <v>0</v>
      </c>
      <c r="T851" s="7">
        <f>'5thR'!T$35</f>
        <v>0</v>
      </c>
    </row>
    <row r="852" spans="2:20" x14ac:dyDescent="0.35">
      <c r="B852" s="41" t="s">
        <v>12</v>
      </c>
      <c r="C852" s="7">
        <f>'6thR'!C$35</f>
        <v>0</v>
      </c>
      <c r="D852" s="7">
        <f>'6thR'!D$35</f>
        <v>0</v>
      </c>
      <c r="E852" s="7">
        <f>'6thR'!E$35</f>
        <v>0</v>
      </c>
      <c r="F852" s="7">
        <f>'6thR'!F$35</f>
        <v>0</v>
      </c>
      <c r="G852" s="7">
        <f>'6thR'!G$35</f>
        <v>0</v>
      </c>
      <c r="H852" s="7">
        <f>'6thR'!H$35</f>
        <v>0</v>
      </c>
      <c r="I852" s="7">
        <f>'6thR'!I$35</f>
        <v>0</v>
      </c>
      <c r="J852" s="7">
        <f>'6thR'!J$35</f>
        <v>0</v>
      </c>
      <c r="K852" s="7">
        <f>'6thR'!K$35</f>
        <v>0</v>
      </c>
      <c r="L852" s="7">
        <f>'6thR'!L$35</f>
        <v>0</v>
      </c>
      <c r="M852" s="7">
        <f>'6thR'!M$35</f>
        <v>0</v>
      </c>
      <c r="N852" s="7">
        <f>'6thR'!N$35</f>
        <v>0</v>
      </c>
      <c r="O852" s="7">
        <f>'6thR'!O$35</f>
        <v>0</v>
      </c>
      <c r="P852" s="7">
        <f>'6thR'!P$35</f>
        <v>0</v>
      </c>
      <c r="Q852" s="7">
        <f>'6thR'!Q$35</f>
        <v>0</v>
      </c>
      <c r="R852" s="7">
        <f>'6thR'!R$35</f>
        <v>0</v>
      </c>
      <c r="S852" s="7">
        <f>'6thR'!S$35</f>
        <v>0</v>
      </c>
      <c r="T852" s="7">
        <f>'6thR'!T$35</f>
        <v>0</v>
      </c>
    </row>
    <row r="853" spans="2:20" x14ac:dyDescent="0.35">
      <c r="B853" s="41" t="s">
        <v>13</v>
      </c>
      <c r="C853" s="7">
        <f>'7thR'!C$35</f>
        <v>0</v>
      </c>
      <c r="D853" s="7">
        <f>'7thR'!D$35</f>
        <v>0</v>
      </c>
      <c r="E853" s="7">
        <f>'7thR'!E$35</f>
        <v>0</v>
      </c>
      <c r="F853" s="7">
        <f>'7thR'!F$35</f>
        <v>0</v>
      </c>
      <c r="G853" s="7">
        <f>'7thR'!G$35</f>
        <v>0</v>
      </c>
      <c r="H853" s="7">
        <f>'7thR'!H$35</f>
        <v>0</v>
      </c>
      <c r="I853" s="7">
        <f>'7thR'!I$35</f>
        <v>0</v>
      </c>
      <c r="J853" s="7">
        <f>'7thR'!J$35</f>
        <v>0</v>
      </c>
      <c r="K853" s="7">
        <f>'7thR'!K$35</f>
        <v>0</v>
      </c>
      <c r="L853" s="7">
        <f>'7thR'!L$35</f>
        <v>0</v>
      </c>
      <c r="M853" s="7">
        <f>'7thR'!M$35</f>
        <v>0</v>
      </c>
      <c r="N853" s="7">
        <f>'7thR'!N$35</f>
        <v>0</v>
      </c>
      <c r="O853" s="7">
        <f>'7thR'!O$35</f>
        <v>0</v>
      </c>
      <c r="P853" s="7">
        <f>'7thR'!P$35</f>
        <v>0</v>
      </c>
      <c r="Q853" s="7">
        <f>'7thR'!Q$35</f>
        <v>0</v>
      </c>
      <c r="R853" s="7">
        <f>'7thR'!R$35</f>
        <v>0</v>
      </c>
      <c r="S853" s="7">
        <f>'7thR'!S$35</f>
        <v>0</v>
      </c>
      <c r="T853" s="7">
        <f>'7thR'!T$35</f>
        <v>0</v>
      </c>
    </row>
    <row r="854" spans="2:20" x14ac:dyDescent="0.35">
      <c r="B854" s="41" t="s">
        <v>14</v>
      </c>
      <c r="C854" s="7">
        <f>'8thR'!C$35</f>
        <v>9</v>
      </c>
      <c r="D854" s="7">
        <f>'8thR'!D$35</f>
        <v>6</v>
      </c>
      <c r="E854" s="7">
        <f>'8thR'!E$35</f>
        <v>6</v>
      </c>
      <c r="F854" s="7">
        <f>'8thR'!F$35</f>
        <v>9</v>
      </c>
      <c r="G854" s="7">
        <f>'8thR'!G$35</f>
        <v>9</v>
      </c>
      <c r="H854" s="7">
        <f>'8thR'!H$35</f>
        <v>9</v>
      </c>
      <c r="I854" s="7">
        <f>'8thR'!I$35</f>
        <v>5</v>
      </c>
      <c r="J854" s="7">
        <f>'8thR'!J$35</f>
        <v>6</v>
      </c>
      <c r="K854" s="7">
        <f>'8thR'!K$35</f>
        <v>5</v>
      </c>
      <c r="L854" s="7">
        <f>'8thR'!L$35</f>
        <v>7</v>
      </c>
      <c r="M854" s="7">
        <f>'8thR'!M$35</f>
        <v>6</v>
      </c>
      <c r="N854" s="7">
        <f>'8thR'!N$35</f>
        <v>7</v>
      </c>
      <c r="O854" s="7">
        <f>'8thR'!O$35</f>
        <v>9</v>
      </c>
      <c r="P854" s="7">
        <f>'8thR'!P$35</f>
        <v>6</v>
      </c>
      <c r="Q854" s="7">
        <f>'8thR'!Q$35</f>
        <v>7</v>
      </c>
      <c r="R854" s="7">
        <f>'8thR'!R$35</f>
        <v>6</v>
      </c>
      <c r="S854" s="7">
        <f>'8thR'!S$35</f>
        <v>7</v>
      </c>
      <c r="T854" s="7">
        <f>'8thR'!T$35</f>
        <v>8</v>
      </c>
    </row>
    <row r="855" spans="2:20" x14ac:dyDescent="0.35">
      <c r="B855" s="41" t="s">
        <v>26</v>
      </c>
      <c r="C855" s="7">
        <f>'9thR'!C$35</f>
        <v>7</v>
      </c>
      <c r="D855" s="7">
        <f>'9thR'!D$35</f>
        <v>5</v>
      </c>
      <c r="E855" s="7">
        <f>'9thR'!E$35</f>
        <v>5</v>
      </c>
      <c r="F855" s="7">
        <f>'9thR'!F$35</f>
        <v>6</v>
      </c>
      <c r="G855" s="7">
        <f>'9thR'!G$35</f>
        <v>7</v>
      </c>
      <c r="H855" s="7">
        <f>'9thR'!H$35</f>
        <v>9</v>
      </c>
      <c r="I855" s="7">
        <f>'9thR'!I$35</f>
        <v>5</v>
      </c>
      <c r="J855" s="7">
        <f>'9thR'!J$35</f>
        <v>9</v>
      </c>
      <c r="K855" s="7">
        <f>'9thR'!K$35</f>
        <v>5</v>
      </c>
      <c r="L855" s="7">
        <f>'9thR'!L$35</f>
        <v>6</v>
      </c>
      <c r="M855" s="7">
        <f>'9thR'!M$35</f>
        <v>4</v>
      </c>
      <c r="N855" s="7">
        <f>'9thR'!N$35</f>
        <v>4</v>
      </c>
      <c r="O855" s="7">
        <f>'9thR'!O$35</f>
        <v>6</v>
      </c>
      <c r="P855" s="7">
        <f>'9thR'!P$35</f>
        <v>9</v>
      </c>
      <c r="Q855" s="7">
        <f>'9thR'!Q$35</f>
        <v>6</v>
      </c>
      <c r="R855" s="7">
        <f>'9thR'!R$35</f>
        <v>5</v>
      </c>
      <c r="S855" s="7">
        <f>'9thR'!S$35</f>
        <v>4</v>
      </c>
      <c r="T855" s="7">
        <f>'9thR'!T$35</f>
        <v>4</v>
      </c>
    </row>
    <row r="856" spans="2:20" x14ac:dyDescent="0.35">
      <c r="B856" s="41" t="s">
        <v>27</v>
      </c>
      <c r="C856" s="7">
        <f>'10thR'!C$35</f>
        <v>0</v>
      </c>
      <c r="D856" s="7">
        <f>'10thR'!D$35</f>
        <v>0</v>
      </c>
      <c r="E856" s="7">
        <f>'10thR'!E$35</f>
        <v>0</v>
      </c>
      <c r="F856" s="7">
        <f>'10thR'!F$35</f>
        <v>0</v>
      </c>
      <c r="G856" s="7">
        <f>'10thR'!G$35</f>
        <v>0</v>
      </c>
      <c r="H856" s="7">
        <f>'10thR'!H$35</f>
        <v>0</v>
      </c>
      <c r="I856" s="7">
        <f>'10thR'!I$35</f>
        <v>0</v>
      </c>
      <c r="J856" s="7">
        <f>'10thR'!J$35</f>
        <v>0</v>
      </c>
      <c r="K856" s="7">
        <f>'10thR'!K$35</f>
        <v>0</v>
      </c>
      <c r="L856" s="7">
        <f>'10thR'!L$35</f>
        <v>0</v>
      </c>
      <c r="M856" s="7">
        <f>'10thR'!M$35</f>
        <v>0</v>
      </c>
      <c r="N856" s="7">
        <f>'10thR'!N$35</f>
        <v>0</v>
      </c>
      <c r="O856" s="7">
        <f>'10thR'!O$35</f>
        <v>0</v>
      </c>
      <c r="P856" s="7">
        <f>'10thR'!P$35</f>
        <v>0</v>
      </c>
      <c r="Q856" s="7">
        <f>'10thR'!Q$35</f>
        <v>0</v>
      </c>
      <c r="R856" s="7">
        <f>'10thR'!R$35</f>
        <v>0</v>
      </c>
      <c r="S856" s="7">
        <f>'10thR'!S$35</f>
        <v>0</v>
      </c>
      <c r="T856" s="7">
        <f>'10thR'!T$35</f>
        <v>0</v>
      </c>
    </row>
    <row r="857" spans="2:20" x14ac:dyDescent="0.35">
      <c r="B857" s="41" t="s">
        <v>28</v>
      </c>
      <c r="C857" s="7">
        <f>'11thR'!C$35</f>
        <v>0</v>
      </c>
      <c r="D857" s="7">
        <f>'11thR'!D$35</f>
        <v>0</v>
      </c>
      <c r="E857" s="7">
        <f>'11thR'!E$35</f>
        <v>0</v>
      </c>
      <c r="F857" s="7">
        <f>'11thR'!F$35</f>
        <v>0</v>
      </c>
      <c r="G857" s="7">
        <f>'11thR'!G$35</f>
        <v>0</v>
      </c>
      <c r="H857" s="7">
        <f>'11thR'!H$35</f>
        <v>0</v>
      </c>
      <c r="I857" s="7">
        <f>'11thR'!I$35</f>
        <v>0</v>
      </c>
      <c r="J857" s="7">
        <f>'11thR'!J$35</f>
        <v>0</v>
      </c>
      <c r="K857" s="7">
        <f>'11thR'!K$35</f>
        <v>0</v>
      </c>
      <c r="L857" s="7">
        <f>'11thR'!L$35</f>
        <v>0</v>
      </c>
      <c r="M857" s="7">
        <f>'11thR'!M$35</f>
        <v>0</v>
      </c>
      <c r="N857" s="7">
        <f>'11thR'!N$35</f>
        <v>0</v>
      </c>
      <c r="O857" s="7">
        <f>'11thR'!O$35</f>
        <v>0</v>
      </c>
      <c r="P857" s="7">
        <f>'11thR'!P$35</f>
        <v>0</v>
      </c>
      <c r="Q857" s="7">
        <f>'11thR'!Q$35</f>
        <v>0</v>
      </c>
      <c r="R857" s="7">
        <f>'11thR'!R$35</f>
        <v>0</v>
      </c>
      <c r="S857" s="7">
        <f>'11thR'!S$35</f>
        <v>0</v>
      </c>
      <c r="T857" s="7">
        <f>'11thR'!T$35</f>
        <v>0</v>
      </c>
    </row>
    <row r="858" spans="2:20" x14ac:dyDescent="0.35">
      <c r="B858" s="41" t="s">
        <v>29</v>
      </c>
      <c r="C858" s="7">
        <f>'12thR'!C$35</f>
        <v>0</v>
      </c>
      <c r="D858" s="7">
        <f>'12thR'!D$35</f>
        <v>0</v>
      </c>
      <c r="E858" s="7">
        <f>'12thR'!E$35</f>
        <v>0</v>
      </c>
      <c r="F858" s="7">
        <f>'12thR'!F$35</f>
        <v>0</v>
      </c>
      <c r="G858" s="7">
        <f>'12thR'!G$35</f>
        <v>0</v>
      </c>
      <c r="H858" s="7">
        <f>'12thR'!H$35</f>
        <v>0</v>
      </c>
      <c r="I858" s="7">
        <f>'12thR'!I$35</f>
        <v>0</v>
      </c>
      <c r="J858" s="7">
        <f>'12thR'!J$35</f>
        <v>0</v>
      </c>
      <c r="K858" s="7">
        <f>'12thR'!K$35</f>
        <v>0</v>
      </c>
      <c r="L858" s="7">
        <f>'12thR'!L$35</f>
        <v>0</v>
      </c>
      <c r="M858" s="7">
        <f>'12thR'!M$35</f>
        <v>0</v>
      </c>
      <c r="N858" s="7">
        <f>'12thR'!N$35</f>
        <v>0</v>
      </c>
      <c r="O858" s="7">
        <f>'12thR'!O$35</f>
        <v>0</v>
      </c>
      <c r="P858" s="7">
        <f>'12thR'!P$35</f>
        <v>0</v>
      </c>
      <c r="Q858" s="7">
        <f>'12thR'!Q$35</f>
        <v>0</v>
      </c>
      <c r="R858" s="7">
        <f>'12thR'!R$35</f>
        <v>0</v>
      </c>
      <c r="S858" s="7">
        <f>'12thR'!S$35</f>
        <v>0</v>
      </c>
      <c r="T858" s="7">
        <f>'12thR'!T$35</f>
        <v>0</v>
      </c>
    </row>
    <row r="859" spans="2:20" x14ac:dyDescent="0.35">
      <c r="B859" s="41" t="s">
        <v>30</v>
      </c>
      <c r="C859" s="7">
        <f>'13thR'!C$35</f>
        <v>7</v>
      </c>
      <c r="D859" s="7">
        <f>'13thR'!D$35</f>
        <v>5</v>
      </c>
      <c r="E859" s="7">
        <f>'13thR'!E$35</f>
        <v>7</v>
      </c>
      <c r="F859" s="7">
        <f>'13thR'!F$35</f>
        <v>8</v>
      </c>
      <c r="G859" s="7">
        <f>'13thR'!G$35</f>
        <v>9</v>
      </c>
      <c r="H859" s="7">
        <f>'13thR'!H$35</f>
        <v>8</v>
      </c>
      <c r="I859" s="7">
        <f>'13thR'!I$35</f>
        <v>8</v>
      </c>
      <c r="J859" s="7">
        <f>'13thR'!J$35</f>
        <v>9</v>
      </c>
      <c r="K859" s="7">
        <f>'13thR'!K$35</f>
        <v>5</v>
      </c>
      <c r="L859" s="7">
        <f>'13thR'!L$35</f>
        <v>7</v>
      </c>
      <c r="M859" s="7">
        <f>'13thR'!M$35</f>
        <v>4</v>
      </c>
      <c r="N859" s="7">
        <f>'13thR'!N$35</f>
        <v>4</v>
      </c>
      <c r="O859" s="7">
        <f>'13thR'!O$35</f>
        <v>8</v>
      </c>
      <c r="P859" s="7">
        <f>'13thR'!P$35</f>
        <v>6</v>
      </c>
      <c r="Q859" s="7">
        <f>'13thR'!Q$35</f>
        <v>6</v>
      </c>
      <c r="R859" s="7">
        <f>'13thR'!R$35</f>
        <v>8</v>
      </c>
      <c r="S859" s="7">
        <f>'13thR'!S$35</f>
        <v>9</v>
      </c>
      <c r="T859" s="7">
        <f>'13thR'!T$35</f>
        <v>5</v>
      </c>
    </row>
    <row r="860" spans="2:20" x14ac:dyDescent="0.35">
      <c r="B860" s="41" t="s">
        <v>31</v>
      </c>
      <c r="C860" s="7">
        <f>'14thR'!C$35</f>
        <v>0</v>
      </c>
      <c r="D860" s="7">
        <f>'14thR'!D$35</f>
        <v>0</v>
      </c>
      <c r="E860" s="7">
        <f>'14thR'!E$35</f>
        <v>0</v>
      </c>
      <c r="F860" s="7">
        <f>'14thR'!F$35</f>
        <v>0</v>
      </c>
      <c r="G860" s="7">
        <f>'14thR'!G$35</f>
        <v>0</v>
      </c>
      <c r="H860" s="7">
        <f>'14thR'!H$35</f>
        <v>0</v>
      </c>
      <c r="I860" s="7">
        <f>'14thR'!I$35</f>
        <v>0</v>
      </c>
      <c r="J860" s="7">
        <f>'14thR'!J$35</f>
        <v>0</v>
      </c>
      <c r="K860" s="7">
        <f>'14thR'!K$35</f>
        <v>0</v>
      </c>
      <c r="L860" s="7">
        <f>'14thR'!L$35</f>
        <v>0</v>
      </c>
      <c r="M860" s="7">
        <f>'14thR'!M$35</f>
        <v>0</v>
      </c>
      <c r="N860" s="7">
        <f>'14thR'!N$35</f>
        <v>0</v>
      </c>
      <c r="O860" s="7">
        <f>'14thR'!O$35</f>
        <v>0</v>
      </c>
      <c r="P860" s="7">
        <f>'14thR'!P$35</f>
        <v>0</v>
      </c>
      <c r="Q860" s="7">
        <f>'14thR'!Q$35</f>
        <v>0</v>
      </c>
      <c r="R860" s="7">
        <f>'14thR'!R$35</f>
        <v>0</v>
      </c>
      <c r="S860" s="7">
        <f>'14thR'!S$35</f>
        <v>0</v>
      </c>
      <c r="T860" s="7">
        <f>'14thR'!T$35</f>
        <v>0</v>
      </c>
    </row>
    <row r="861" spans="2:20" x14ac:dyDescent="0.35">
      <c r="B861" s="41" t="s">
        <v>32</v>
      </c>
      <c r="C861" s="7">
        <f>'15thR'!C$35</f>
        <v>0</v>
      </c>
      <c r="D861" s="7">
        <f>'15thR'!D$35</f>
        <v>0</v>
      </c>
      <c r="E861" s="7">
        <f>'15thR'!E$35</f>
        <v>0</v>
      </c>
      <c r="F861" s="7">
        <f>'15thR'!F$35</f>
        <v>0</v>
      </c>
      <c r="G861" s="7">
        <f>'15thR'!G$35</f>
        <v>0</v>
      </c>
      <c r="H861" s="7">
        <f>'15thR'!H$35</f>
        <v>0</v>
      </c>
      <c r="I861" s="7">
        <f>'15thR'!I$35</f>
        <v>0</v>
      </c>
      <c r="J861" s="7">
        <f>'15thR'!J$35</f>
        <v>0</v>
      </c>
      <c r="K861" s="7">
        <f>'15thR'!K$35</f>
        <v>0</v>
      </c>
      <c r="L861" s="7">
        <f>'15thR'!L$35</f>
        <v>0</v>
      </c>
      <c r="M861" s="7">
        <f>'15thR'!M$35</f>
        <v>0</v>
      </c>
      <c r="N861" s="7">
        <f>'15thR'!N$35</f>
        <v>0</v>
      </c>
      <c r="O861" s="7">
        <f>'15thR'!O$35</f>
        <v>0</v>
      </c>
      <c r="P861" s="7">
        <f>'15thR'!P$35</f>
        <v>0</v>
      </c>
      <c r="Q861" s="7">
        <f>'15thR'!Q$35</f>
        <v>0</v>
      </c>
      <c r="R861" s="7">
        <f>'15thR'!R$35</f>
        <v>0</v>
      </c>
      <c r="S861" s="7">
        <f>'15thR'!S$35</f>
        <v>0</v>
      </c>
      <c r="T861" s="7">
        <f>'15thR'!T$35</f>
        <v>0</v>
      </c>
    </row>
    <row r="862" spans="2:20" x14ac:dyDescent="0.35">
      <c r="B862" s="41" t="s">
        <v>33</v>
      </c>
      <c r="C862" s="7">
        <f>'16thR'!C$35</f>
        <v>0</v>
      </c>
      <c r="D862" s="7">
        <f>'16thR'!D$35</f>
        <v>0</v>
      </c>
      <c r="E862" s="7">
        <f>'16thR'!E$35</f>
        <v>0</v>
      </c>
      <c r="F862" s="7">
        <f>'16thR'!F$35</f>
        <v>0</v>
      </c>
      <c r="G862" s="7">
        <f>'16thR'!G$35</f>
        <v>0</v>
      </c>
      <c r="H862" s="7">
        <f>'16thR'!H$35</f>
        <v>0</v>
      </c>
      <c r="I862" s="7">
        <f>'16thR'!I$35</f>
        <v>0</v>
      </c>
      <c r="J862" s="7">
        <f>'16thR'!J$35</f>
        <v>0</v>
      </c>
      <c r="K862" s="7">
        <f>'16thR'!K$35</f>
        <v>0</v>
      </c>
      <c r="L862" s="7">
        <f>'16thR'!L$35</f>
        <v>0</v>
      </c>
      <c r="M862" s="7">
        <f>'16thR'!M$35</f>
        <v>0</v>
      </c>
      <c r="N862" s="7">
        <f>'16thR'!N$35</f>
        <v>0</v>
      </c>
      <c r="O862" s="7">
        <f>'16thR'!O$35</f>
        <v>0</v>
      </c>
      <c r="P862" s="7">
        <f>'16thR'!P$35</f>
        <v>0</v>
      </c>
      <c r="Q862" s="7">
        <f>'16thR'!Q$35</f>
        <v>0</v>
      </c>
      <c r="R862" s="7">
        <f>'16thR'!R$35</f>
        <v>0</v>
      </c>
      <c r="S862" s="7">
        <f>'16thR'!S$35</f>
        <v>0</v>
      </c>
      <c r="T862" s="7">
        <f>'16thR'!T$35</f>
        <v>0</v>
      </c>
    </row>
    <row r="863" spans="2:20" x14ac:dyDescent="0.35">
      <c r="B863" s="41" t="s">
        <v>34</v>
      </c>
      <c r="C863" s="7">
        <f>'17thR'!C$35</f>
        <v>0</v>
      </c>
      <c r="D863" s="7">
        <f>'17thR'!D$35</f>
        <v>0</v>
      </c>
      <c r="E863" s="7">
        <f>'17thR'!E$35</f>
        <v>0</v>
      </c>
      <c r="F863" s="7">
        <f>'17thR'!F$35</f>
        <v>0</v>
      </c>
      <c r="G863" s="7">
        <f>'17thR'!G$35</f>
        <v>0</v>
      </c>
      <c r="H863" s="7">
        <f>'17thR'!H$35</f>
        <v>0</v>
      </c>
      <c r="I863" s="7">
        <f>'17thR'!I$35</f>
        <v>0</v>
      </c>
      <c r="J863" s="7">
        <f>'17thR'!J$35</f>
        <v>0</v>
      </c>
      <c r="K863" s="7">
        <f>'17thR'!K$35</f>
        <v>0</v>
      </c>
      <c r="L863" s="7">
        <f>'17thR'!L$35</f>
        <v>0</v>
      </c>
      <c r="M863" s="7">
        <f>'17thR'!M$35</f>
        <v>0</v>
      </c>
      <c r="N863" s="7">
        <f>'17thR'!N$35</f>
        <v>0</v>
      </c>
      <c r="O863" s="7">
        <f>'17thR'!O$35</f>
        <v>0</v>
      </c>
      <c r="P863" s="7">
        <f>'17thR'!P$35</f>
        <v>0</v>
      </c>
      <c r="Q863" s="7">
        <f>'17thR'!Q$35</f>
        <v>0</v>
      </c>
      <c r="R863" s="7">
        <f>'17thR'!R$35</f>
        <v>0</v>
      </c>
      <c r="S863" s="7">
        <f>'17thR'!S$35</f>
        <v>0</v>
      </c>
      <c r="T863" s="7">
        <f>'17thR'!T$35</f>
        <v>0</v>
      </c>
    </row>
    <row r="864" spans="2:20" x14ac:dyDescent="0.35">
      <c r="B864" s="41" t="s">
        <v>35</v>
      </c>
      <c r="C864" s="7">
        <f>'18thR'!C$35</f>
        <v>0</v>
      </c>
      <c r="D864" s="7">
        <f>'18thR'!D$35</f>
        <v>0</v>
      </c>
      <c r="E864" s="7">
        <f>'18thR'!E$35</f>
        <v>0</v>
      </c>
      <c r="F864" s="7">
        <f>'18thR'!F$35</f>
        <v>0</v>
      </c>
      <c r="G864" s="7">
        <f>'18thR'!G$35</f>
        <v>0</v>
      </c>
      <c r="H864" s="7">
        <f>'18thR'!H$35</f>
        <v>0</v>
      </c>
      <c r="I864" s="7">
        <f>'18thR'!I$35</f>
        <v>0</v>
      </c>
      <c r="J864" s="7">
        <f>'18thR'!J$35</f>
        <v>0</v>
      </c>
      <c r="K864" s="7">
        <f>'18thR'!K$35</f>
        <v>0</v>
      </c>
      <c r="L864" s="7">
        <f>'18thR'!L$35</f>
        <v>0</v>
      </c>
      <c r="M864" s="7">
        <f>'18thR'!M$35</f>
        <v>0</v>
      </c>
      <c r="N864" s="7">
        <f>'18thR'!N$35</f>
        <v>0</v>
      </c>
      <c r="O864" s="7">
        <f>'18thR'!O$35</f>
        <v>0</v>
      </c>
      <c r="P864" s="7">
        <f>'18thR'!P$35</f>
        <v>0</v>
      </c>
      <c r="Q864" s="7">
        <f>'18thR'!Q$35</f>
        <v>0</v>
      </c>
      <c r="R864" s="7">
        <f>'18thR'!R$35</f>
        <v>0</v>
      </c>
      <c r="S864" s="7">
        <f>'18thR'!S$35</f>
        <v>0</v>
      </c>
      <c r="T864" s="7">
        <f>'18thR'!T$35</f>
        <v>0</v>
      </c>
    </row>
    <row r="865" spans="1:20" x14ac:dyDescent="0.35">
      <c r="B865" s="41" t="s">
        <v>36</v>
      </c>
      <c r="C865" s="7">
        <f>'19thR'!C$35</f>
        <v>9</v>
      </c>
      <c r="D865" s="7">
        <f>'19thR'!D$35</f>
        <v>4</v>
      </c>
      <c r="E865" s="7">
        <f>'19thR'!E$35</f>
        <v>7</v>
      </c>
      <c r="F865" s="7">
        <f>'19thR'!F$35</f>
        <v>7</v>
      </c>
      <c r="G865" s="7">
        <f>'19thR'!G$35</f>
        <v>7</v>
      </c>
      <c r="H865" s="7">
        <f>'19thR'!H$35</f>
        <v>5</v>
      </c>
      <c r="I865" s="7">
        <f>'19thR'!I$35</f>
        <v>6</v>
      </c>
      <c r="J865" s="7">
        <f>'19thR'!J$35</f>
        <v>9</v>
      </c>
      <c r="K865" s="7">
        <f>'19thR'!K$35</f>
        <v>4</v>
      </c>
      <c r="L865" s="7">
        <f>'19thR'!L$35</f>
        <v>5</v>
      </c>
      <c r="M865" s="7">
        <f>'19thR'!M$35</f>
        <v>5</v>
      </c>
      <c r="N865" s="7">
        <f>'19thR'!N$35</f>
        <v>4</v>
      </c>
      <c r="O865" s="7">
        <f>'19thR'!O$35</f>
        <v>8</v>
      </c>
      <c r="P865" s="7">
        <f>'19thR'!P$35</f>
        <v>6</v>
      </c>
      <c r="Q865" s="7">
        <f>'19thR'!Q$35</f>
        <v>6</v>
      </c>
      <c r="R865" s="7">
        <f>'19thR'!R$35</f>
        <v>5</v>
      </c>
      <c r="S865" s="7">
        <f>'19thR'!S$35</f>
        <v>9</v>
      </c>
      <c r="T865" s="7">
        <f>'19thR'!T$35</f>
        <v>3</v>
      </c>
    </row>
    <row r="866" spans="1:20" x14ac:dyDescent="0.35">
      <c r="B866" s="41" t="s">
        <v>37</v>
      </c>
      <c r="C866" s="7">
        <f>'20thR'!C$35</f>
        <v>0</v>
      </c>
      <c r="D866" s="7">
        <f>'20thR'!D$35</f>
        <v>0</v>
      </c>
      <c r="E866" s="7">
        <f>'20thR'!E$35</f>
        <v>0</v>
      </c>
      <c r="F866" s="7">
        <f>'20thR'!F$35</f>
        <v>0</v>
      </c>
      <c r="G866" s="7">
        <f>'20thR'!G$35</f>
        <v>0</v>
      </c>
      <c r="H866" s="7">
        <f>'20thR'!H$35</f>
        <v>0</v>
      </c>
      <c r="I866" s="7">
        <f>'20thR'!I$35</f>
        <v>0</v>
      </c>
      <c r="J866" s="7">
        <f>'20thR'!J$35</f>
        <v>0</v>
      </c>
      <c r="K866" s="7">
        <f>'20thR'!K$35</f>
        <v>0</v>
      </c>
      <c r="L866" s="7">
        <f>'20thR'!L$35</f>
        <v>0</v>
      </c>
      <c r="M866" s="7">
        <f>'20thR'!M$35</f>
        <v>0</v>
      </c>
      <c r="N866" s="7">
        <f>'20thR'!N$35</f>
        <v>0</v>
      </c>
      <c r="O866" s="7">
        <f>'20thR'!O$35</f>
        <v>0</v>
      </c>
      <c r="P866" s="7">
        <f>'20thR'!P$35</f>
        <v>0</v>
      </c>
      <c r="Q866" s="7">
        <f>'20thR'!Q$35</f>
        <v>0</v>
      </c>
      <c r="R866" s="7">
        <f>'20thR'!R$35</f>
        <v>0</v>
      </c>
      <c r="S866" s="7">
        <f>'20thR'!S$35</f>
        <v>0</v>
      </c>
      <c r="T866" s="7">
        <f>'20thR'!T$35</f>
        <v>0</v>
      </c>
    </row>
    <row r="867" spans="1:20" x14ac:dyDescent="0.35">
      <c r="B867" s="41" t="s">
        <v>38</v>
      </c>
      <c r="C867" s="7">
        <f>'21thR'!C$35</f>
        <v>0</v>
      </c>
      <c r="D867" s="7">
        <f>'21thR'!D$35</f>
        <v>0</v>
      </c>
      <c r="E867" s="7">
        <f>'21thR'!E$35</f>
        <v>0</v>
      </c>
      <c r="F867" s="7">
        <f>'21thR'!F$35</f>
        <v>0</v>
      </c>
      <c r="G867" s="7">
        <f>'21thR'!G$35</f>
        <v>0</v>
      </c>
      <c r="H867" s="7">
        <f>'21thR'!H$35</f>
        <v>0</v>
      </c>
      <c r="I867" s="7">
        <f>'21thR'!I$35</f>
        <v>0</v>
      </c>
      <c r="J867" s="7">
        <f>'21thR'!J$35</f>
        <v>0</v>
      </c>
      <c r="K867" s="7">
        <f>'21thR'!K$35</f>
        <v>0</v>
      </c>
      <c r="L867" s="7">
        <f>'21thR'!L$35</f>
        <v>0</v>
      </c>
      <c r="M867" s="7">
        <f>'21thR'!M$35</f>
        <v>0</v>
      </c>
      <c r="N867" s="7">
        <f>'21thR'!N$35</f>
        <v>0</v>
      </c>
      <c r="O867" s="7">
        <f>'21thR'!O$35</f>
        <v>0</v>
      </c>
      <c r="P867" s="7">
        <f>'21thR'!P$35</f>
        <v>0</v>
      </c>
      <c r="Q867" s="7">
        <f>'21thR'!Q$35</f>
        <v>0</v>
      </c>
      <c r="R867" s="7">
        <f>'21thR'!R$35</f>
        <v>0</v>
      </c>
      <c r="S867" s="7">
        <f>'21thR'!S$35</f>
        <v>0</v>
      </c>
      <c r="T867" s="7">
        <f>'21thR'!T$35</f>
        <v>0</v>
      </c>
    </row>
    <row r="868" spans="1:20" x14ac:dyDescent="0.35">
      <c r="B868" s="41" t="s">
        <v>39</v>
      </c>
      <c r="C868" s="7">
        <f>'22thR'!C$35</f>
        <v>0</v>
      </c>
      <c r="D868" s="7">
        <f>'22thR'!D$35</f>
        <v>0</v>
      </c>
      <c r="E868" s="7">
        <f>'22thR'!E$35</f>
        <v>0</v>
      </c>
      <c r="F868" s="7">
        <f>'22thR'!F$35</f>
        <v>0</v>
      </c>
      <c r="G868" s="7">
        <f>'22thR'!G$35</f>
        <v>0</v>
      </c>
      <c r="H868" s="7">
        <f>'22thR'!H$35</f>
        <v>0</v>
      </c>
      <c r="I868" s="7">
        <f>'22thR'!I$35</f>
        <v>0</v>
      </c>
      <c r="J868" s="7">
        <f>'22thR'!J$35</f>
        <v>0</v>
      </c>
      <c r="K868" s="7">
        <f>'22thR'!K$35</f>
        <v>0</v>
      </c>
      <c r="L868" s="7">
        <f>'22thR'!L$35</f>
        <v>0</v>
      </c>
      <c r="M868" s="7">
        <f>'22thR'!M$35</f>
        <v>0</v>
      </c>
      <c r="N868" s="7">
        <f>'22thR'!N$35</f>
        <v>0</v>
      </c>
      <c r="O868" s="7">
        <f>'22thR'!O$35</f>
        <v>0</v>
      </c>
      <c r="P868" s="7">
        <f>'22thR'!P$35</f>
        <v>0</v>
      </c>
      <c r="Q868" s="7">
        <f>'22thR'!Q$35</f>
        <v>0</v>
      </c>
      <c r="R868" s="7">
        <f>'22thR'!R$35</f>
        <v>0</v>
      </c>
      <c r="S868" s="7">
        <f>'22thR'!S$35</f>
        <v>0</v>
      </c>
      <c r="T868" s="7">
        <f>'22thR'!T$35</f>
        <v>0</v>
      </c>
    </row>
    <row r="869" spans="1:20" x14ac:dyDescent="0.35">
      <c r="B869" s="41" t="s">
        <v>40</v>
      </c>
      <c r="C869" s="7">
        <f>'23thR'!C$35</f>
        <v>0</v>
      </c>
      <c r="D869" s="7">
        <f>'23thR'!D$35</f>
        <v>0</v>
      </c>
      <c r="E869" s="7">
        <f>'23thR'!E$35</f>
        <v>0</v>
      </c>
      <c r="F869" s="7">
        <f>'23thR'!F$35</f>
        <v>0</v>
      </c>
      <c r="G869" s="7">
        <f>'23thR'!G$35</f>
        <v>0</v>
      </c>
      <c r="H869" s="7">
        <f>'23thR'!H$35</f>
        <v>0</v>
      </c>
      <c r="I869" s="7">
        <f>'23thR'!I$35</f>
        <v>0</v>
      </c>
      <c r="J869" s="7">
        <f>'23thR'!J$35</f>
        <v>0</v>
      </c>
      <c r="K869" s="7">
        <f>'23thR'!K$35</f>
        <v>0</v>
      </c>
      <c r="L869" s="7">
        <f>'23thR'!L$35</f>
        <v>0</v>
      </c>
      <c r="M869" s="7">
        <f>'23thR'!M$35</f>
        <v>0</v>
      </c>
      <c r="N869" s="7">
        <f>'23thR'!N$35</f>
        <v>0</v>
      </c>
      <c r="O869" s="7">
        <f>'23thR'!O$35</f>
        <v>0</v>
      </c>
      <c r="P869" s="7">
        <f>'23thR'!P$35</f>
        <v>0</v>
      </c>
      <c r="Q869" s="7">
        <f>'23thR'!Q$35</f>
        <v>0</v>
      </c>
      <c r="R869" s="7">
        <f>'23thR'!R$35</f>
        <v>0</v>
      </c>
      <c r="S869" s="7">
        <f>'23thR'!S$35</f>
        <v>0</v>
      </c>
      <c r="T869" s="7">
        <f>'23thR'!T$35</f>
        <v>0</v>
      </c>
    </row>
    <row r="870" spans="1:20" ht="15" thickBot="1" x14ac:dyDescent="0.4">
      <c r="B870" s="49" t="s">
        <v>41</v>
      </c>
      <c r="C870" s="47">
        <f>'24thR'!C$35</f>
        <v>0</v>
      </c>
      <c r="D870" s="47">
        <f>'24thR'!D$35</f>
        <v>0</v>
      </c>
      <c r="E870" s="47">
        <f>'24thR'!E$35</f>
        <v>0</v>
      </c>
      <c r="F870" s="47">
        <f>'24thR'!F$35</f>
        <v>0</v>
      </c>
      <c r="G870" s="47">
        <f>'24thR'!G$35</f>
        <v>0</v>
      </c>
      <c r="H870" s="47">
        <f>'24thR'!H$35</f>
        <v>0</v>
      </c>
      <c r="I870" s="47">
        <f>'24thR'!I$35</f>
        <v>0</v>
      </c>
      <c r="J870" s="47">
        <f>'24thR'!J$35</f>
        <v>0</v>
      </c>
      <c r="K870" s="47">
        <f>'24thR'!K$35</f>
        <v>0</v>
      </c>
      <c r="L870" s="47">
        <f>'24thR'!L$35</f>
        <v>0</v>
      </c>
      <c r="M870" s="47">
        <f>'24thR'!M$35</f>
        <v>0</v>
      </c>
      <c r="N870" s="47">
        <f>'24thR'!N$35</f>
        <v>0</v>
      </c>
      <c r="O870" s="47">
        <f>'24thR'!O$35</f>
        <v>0</v>
      </c>
      <c r="P870" s="47">
        <f>'24thR'!P$35</f>
        <v>0</v>
      </c>
      <c r="Q870" s="47">
        <f>'24thR'!Q$35</f>
        <v>0</v>
      </c>
      <c r="R870" s="47">
        <f>'24thR'!R$35</f>
        <v>0</v>
      </c>
      <c r="S870" s="47">
        <f>'24thR'!S$35</f>
        <v>0</v>
      </c>
      <c r="T870" s="47">
        <f>'24thR'!T$35</f>
        <v>0</v>
      </c>
    </row>
    <row r="871" spans="1:20" ht="15.5" x14ac:dyDescent="0.35">
      <c r="B871" s="38" t="s">
        <v>17</v>
      </c>
      <c r="C871" s="45">
        <f>score!H$35</f>
        <v>5</v>
      </c>
      <c r="D871" s="45">
        <f>score!I$35</f>
        <v>4</v>
      </c>
      <c r="E871" s="45">
        <f>score!J$35</f>
        <v>5</v>
      </c>
      <c r="F871" s="45">
        <f>score!K$35</f>
        <v>6</v>
      </c>
      <c r="G871" s="45">
        <f>score!L$35</f>
        <v>7</v>
      </c>
      <c r="H871" s="45">
        <f>score!M$35</f>
        <v>5</v>
      </c>
      <c r="I871" s="45">
        <f>score!N$35</f>
        <v>5</v>
      </c>
      <c r="J871" s="45">
        <f>score!O$35</f>
        <v>6</v>
      </c>
      <c r="K871" s="45">
        <f>score!P$35</f>
        <v>4</v>
      </c>
      <c r="L871" s="45">
        <f>score!Q$35</f>
        <v>5</v>
      </c>
      <c r="M871" s="45">
        <f>score!R$35</f>
        <v>4</v>
      </c>
      <c r="N871" s="45">
        <f>score!S$35</f>
        <v>4</v>
      </c>
      <c r="O871" s="45">
        <f>score!T$35</f>
        <v>6</v>
      </c>
      <c r="P871" s="45">
        <f>score!U$35</f>
        <v>6</v>
      </c>
      <c r="Q871" s="45">
        <f>score!V$35</f>
        <v>6</v>
      </c>
      <c r="R871" s="45">
        <f>score!W$35</f>
        <v>4</v>
      </c>
      <c r="S871" s="45">
        <f>score!X$35</f>
        <v>4</v>
      </c>
      <c r="T871" s="45">
        <f>score!Y$35</f>
        <v>3</v>
      </c>
    </row>
    <row r="872" spans="1:20" ht="15.5" x14ac:dyDescent="0.35">
      <c r="B872" s="39" t="s">
        <v>6</v>
      </c>
      <c r="C872" s="42">
        <v>4</v>
      </c>
      <c r="D872" s="42">
        <v>3</v>
      </c>
      <c r="E872" s="42">
        <v>3</v>
      </c>
      <c r="F872" s="42">
        <v>4</v>
      </c>
      <c r="G872" s="42">
        <v>4</v>
      </c>
      <c r="H872" s="42">
        <v>4</v>
      </c>
      <c r="I872" s="42">
        <v>3</v>
      </c>
      <c r="J872" s="42">
        <v>8</v>
      </c>
      <c r="K872" s="42">
        <v>3</v>
      </c>
      <c r="L872" s="42">
        <v>4</v>
      </c>
      <c r="M872" s="42">
        <v>3</v>
      </c>
      <c r="N872" s="42">
        <v>3</v>
      </c>
      <c r="O872" s="42">
        <v>4</v>
      </c>
      <c r="P872" s="42">
        <v>4</v>
      </c>
      <c r="Q872" s="42">
        <v>4</v>
      </c>
      <c r="R872" s="42">
        <v>3</v>
      </c>
      <c r="S872" s="42">
        <v>4</v>
      </c>
      <c r="T872" s="42">
        <v>3</v>
      </c>
    </row>
    <row r="873" spans="1:20" x14ac:dyDescent="0.3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5" x14ac:dyDescent="0.35">
      <c r="C874" s="139" t="s">
        <v>5</v>
      </c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</row>
    <row r="875" spans="1:20" x14ac:dyDescent="0.35">
      <c r="A875" s="137">
        <v>30</v>
      </c>
      <c r="B875" s="138" t="str">
        <f>score!F36</f>
        <v>RADO ZALAZNIK</v>
      </c>
      <c r="C875" s="109">
        <v>1</v>
      </c>
      <c r="D875" s="109">
        <v>2</v>
      </c>
      <c r="E875" s="109">
        <v>3</v>
      </c>
      <c r="F875" s="109">
        <v>4</v>
      </c>
      <c r="G875" s="109">
        <v>5</v>
      </c>
      <c r="H875" s="109">
        <v>6</v>
      </c>
      <c r="I875" s="109">
        <v>7</v>
      </c>
      <c r="J875" s="109">
        <v>8</v>
      </c>
      <c r="K875" s="109">
        <v>9</v>
      </c>
      <c r="L875" s="109">
        <v>10</v>
      </c>
      <c r="M875" s="109">
        <v>11</v>
      </c>
      <c r="N875" s="109">
        <v>12</v>
      </c>
      <c r="O875" s="109">
        <v>13</v>
      </c>
      <c r="P875" s="109">
        <v>14</v>
      </c>
      <c r="Q875" s="109">
        <v>15</v>
      </c>
      <c r="R875" s="109">
        <v>16</v>
      </c>
      <c r="S875" s="109">
        <v>17</v>
      </c>
      <c r="T875" s="109">
        <v>18</v>
      </c>
    </row>
    <row r="876" spans="1:20" x14ac:dyDescent="0.35">
      <c r="A876" s="137"/>
      <c r="B876" s="138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</row>
    <row r="877" spans="1:20" x14ac:dyDescent="0.35">
      <c r="B877" s="41" t="s">
        <v>7</v>
      </c>
      <c r="C877" s="7">
        <f>'1stR'!C$36</f>
        <v>0</v>
      </c>
      <c r="D877" s="7">
        <f>'1stR'!D$36</f>
        <v>0</v>
      </c>
      <c r="E877" s="7">
        <f>'1stR'!E$36</f>
        <v>0</v>
      </c>
      <c r="F877" s="7">
        <f>'1stR'!F$36</f>
        <v>0</v>
      </c>
      <c r="G877" s="7">
        <f>'1stR'!G$36</f>
        <v>0</v>
      </c>
      <c r="H877" s="7">
        <f>'1stR'!H$36</f>
        <v>0</v>
      </c>
      <c r="I877" s="7">
        <f>'1stR'!I$36</f>
        <v>0</v>
      </c>
      <c r="J877" s="7">
        <f>'1stR'!J$36</f>
        <v>0</v>
      </c>
      <c r="K877" s="7">
        <f>'1stR'!K$36</f>
        <v>0</v>
      </c>
      <c r="L877" s="7">
        <f>'1stR'!L$36</f>
        <v>0</v>
      </c>
      <c r="M877" s="7">
        <f>'1stR'!M$36</f>
        <v>0</v>
      </c>
      <c r="N877" s="7">
        <f>'1stR'!N$36</f>
        <v>0</v>
      </c>
      <c r="O877" s="7">
        <f>'1stR'!O$36</f>
        <v>0</v>
      </c>
      <c r="P877" s="7">
        <f>'1stR'!P$36</f>
        <v>0</v>
      </c>
      <c r="Q877" s="7">
        <f>'1stR'!Q$36</f>
        <v>0</v>
      </c>
      <c r="R877" s="7">
        <f>'1stR'!R$36</f>
        <v>0</v>
      </c>
      <c r="S877" s="7">
        <f>'1stR'!S$36</f>
        <v>0</v>
      </c>
      <c r="T877" s="7">
        <f>'1stR'!T$36</f>
        <v>0</v>
      </c>
    </row>
    <row r="878" spans="1:20" x14ac:dyDescent="0.35">
      <c r="B878" s="41" t="s">
        <v>8</v>
      </c>
      <c r="C878" s="7">
        <f>'2ndR'!C$36</f>
        <v>0</v>
      </c>
      <c r="D878" s="7">
        <f>'2ndR'!D$36</f>
        <v>0</v>
      </c>
      <c r="E878" s="7">
        <f>'2ndR'!E$36</f>
        <v>0</v>
      </c>
      <c r="F878" s="7">
        <f>'2ndR'!F$36</f>
        <v>0</v>
      </c>
      <c r="G878" s="7">
        <f>'2ndR'!G$36</f>
        <v>0</v>
      </c>
      <c r="H878" s="7">
        <f>'2ndR'!H$36</f>
        <v>0</v>
      </c>
      <c r="I878" s="7">
        <f>'2ndR'!I$36</f>
        <v>0</v>
      </c>
      <c r="J878" s="7">
        <f>'2ndR'!J$36</f>
        <v>0</v>
      </c>
      <c r="K878" s="7">
        <f>'2ndR'!K$36</f>
        <v>0</v>
      </c>
      <c r="L878" s="7">
        <f>'2ndR'!L$36</f>
        <v>0</v>
      </c>
      <c r="M878" s="7">
        <f>'2ndR'!M$36</f>
        <v>0</v>
      </c>
      <c r="N878" s="7">
        <f>'2ndR'!N$36</f>
        <v>0</v>
      </c>
      <c r="O878" s="7">
        <f>'2ndR'!O$36</f>
        <v>0</v>
      </c>
      <c r="P878" s="7">
        <f>'2ndR'!P$36</f>
        <v>0</v>
      </c>
      <c r="Q878" s="7">
        <f>'2ndR'!Q$36</f>
        <v>0</v>
      </c>
      <c r="R878" s="7">
        <f>'2ndR'!R$36</f>
        <v>0</v>
      </c>
      <c r="S878" s="7">
        <f>'2ndR'!S$36</f>
        <v>0</v>
      </c>
      <c r="T878" s="7">
        <f>'2ndR'!T$36</f>
        <v>0</v>
      </c>
    </row>
    <row r="879" spans="1:20" x14ac:dyDescent="0.35">
      <c r="B879" s="41" t="s">
        <v>9</v>
      </c>
      <c r="C879" s="7">
        <f>'3rdR'!C$36</f>
        <v>0</v>
      </c>
      <c r="D879" s="7">
        <f>'3rdR'!D$36</f>
        <v>0</v>
      </c>
      <c r="E879" s="7">
        <f>'3rdR'!E$36</f>
        <v>0</v>
      </c>
      <c r="F879" s="7">
        <f>'3rdR'!F$36</f>
        <v>0</v>
      </c>
      <c r="G879" s="7">
        <f>'3rdR'!G$36</f>
        <v>0</v>
      </c>
      <c r="H879" s="7">
        <f>'3rdR'!H$36</f>
        <v>0</v>
      </c>
      <c r="I879" s="7">
        <f>'3rdR'!I$36</f>
        <v>0</v>
      </c>
      <c r="J879" s="7">
        <f>'3rdR'!J$36</f>
        <v>0</v>
      </c>
      <c r="K879" s="7">
        <f>'3rdR'!K$36</f>
        <v>0</v>
      </c>
      <c r="L879" s="7">
        <f>'3rdR'!L$36</f>
        <v>0</v>
      </c>
      <c r="M879" s="7">
        <f>'3rdR'!M$36</f>
        <v>0</v>
      </c>
      <c r="N879" s="7">
        <f>'3rdR'!N$36</f>
        <v>0</v>
      </c>
      <c r="O879" s="7">
        <f>'3rdR'!O$36</f>
        <v>0</v>
      </c>
      <c r="P879" s="7">
        <f>'3rdR'!P$36</f>
        <v>0</v>
      </c>
      <c r="Q879" s="7">
        <f>'3rdR'!Q$36</f>
        <v>0</v>
      </c>
      <c r="R879" s="7">
        <f>'3rdR'!R$36</f>
        <v>0</v>
      </c>
      <c r="S879" s="7">
        <f>'3rdR'!S$36</f>
        <v>0</v>
      </c>
      <c r="T879" s="7">
        <f>'3rdR'!T$36</f>
        <v>0</v>
      </c>
    </row>
    <row r="880" spans="1:20" x14ac:dyDescent="0.35">
      <c r="B880" s="41" t="s">
        <v>10</v>
      </c>
      <c r="C880" s="7">
        <f>'4thR'!C$36</f>
        <v>6</v>
      </c>
      <c r="D880" s="7">
        <f>'4thR'!D$36</f>
        <v>4</v>
      </c>
      <c r="E880" s="7">
        <f>'4thR'!E$36</f>
        <v>9</v>
      </c>
      <c r="F880" s="7">
        <f>'4thR'!F$36</f>
        <v>5</v>
      </c>
      <c r="G880" s="7">
        <f>'4thR'!G$36</f>
        <v>7</v>
      </c>
      <c r="H880" s="7">
        <f>'4thR'!H$36</f>
        <v>6</v>
      </c>
      <c r="I880" s="7">
        <f>'4thR'!I$36</f>
        <v>4</v>
      </c>
      <c r="J880" s="7">
        <f>'4thR'!J$36</f>
        <v>4</v>
      </c>
      <c r="K880" s="7">
        <f>'4thR'!K$36</f>
        <v>6</v>
      </c>
      <c r="L880" s="7">
        <f>'4thR'!L$36</f>
        <v>6</v>
      </c>
      <c r="M880" s="7">
        <f>'4thR'!M$36</f>
        <v>9</v>
      </c>
      <c r="N880" s="7">
        <f>'4thR'!N$36</f>
        <v>7</v>
      </c>
      <c r="O880" s="7">
        <f>'4thR'!O$36</f>
        <v>5</v>
      </c>
      <c r="P880" s="7">
        <f>'4thR'!P$36</f>
        <v>6</v>
      </c>
      <c r="Q880" s="7">
        <f>'4thR'!Q$36</f>
        <v>4</v>
      </c>
      <c r="R880" s="7">
        <f>'4thR'!R$36</f>
        <v>4</v>
      </c>
      <c r="S880" s="7">
        <f>'4thR'!S$36</f>
        <v>5</v>
      </c>
      <c r="T880" s="7">
        <f>'4thR'!T$36</f>
        <v>3</v>
      </c>
    </row>
    <row r="881" spans="2:20" x14ac:dyDescent="0.35">
      <c r="B881" s="41" t="s">
        <v>11</v>
      </c>
      <c r="C881" s="7">
        <f>'5thR'!C$36</f>
        <v>0</v>
      </c>
      <c r="D881" s="7">
        <f>'5thR'!D$36</f>
        <v>0</v>
      </c>
      <c r="E881" s="7">
        <f>'5thR'!E$36</f>
        <v>0</v>
      </c>
      <c r="F881" s="7">
        <f>'5thR'!F$36</f>
        <v>0</v>
      </c>
      <c r="G881" s="7">
        <f>'5thR'!G$36</f>
        <v>0</v>
      </c>
      <c r="H881" s="7">
        <f>'5thR'!H$36</f>
        <v>0</v>
      </c>
      <c r="I881" s="7">
        <f>'5thR'!I$36</f>
        <v>0</v>
      </c>
      <c r="J881" s="7">
        <f>'5thR'!J$36</f>
        <v>0</v>
      </c>
      <c r="K881" s="7">
        <f>'5thR'!K$36</f>
        <v>0</v>
      </c>
      <c r="L881" s="7">
        <f>'5thR'!L$36</f>
        <v>0</v>
      </c>
      <c r="M881" s="7">
        <f>'5thR'!M$36</f>
        <v>0</v>
      </c>
      <c r="N881" s="7">
        <f>'5thR'!N$36</f>
        <v>0</v>
      </c>
      <c r="O881" s="7">
        <f>'5thR'!O$36</f>
        <v>0</v>
      </c>
      <c r="P881" s="7">
        <f>'5thR'!P$36</f>
        <v>0</v>
      </c>
      <c r="Q881" s="7">
        <f>'5thR'!Q$36</f>
        <v>0</v>
      </c>
      <c r="R881" s="7">
        <f>'5thR'!R$36</f>
        <v>0</v>
      </c>
      <c r="S881" s="7">
        <f>'5thR'!S$36</f>
        <v>0</v>
      </c>
      <c r="T881" s="7">
        <f>'5thR'!T$36</f>
        <v>0</v>
      </c>
    </row>
    <row r="882" spans="2:20" x14ac:dyDescent="0.35">
      <c r="B882" s="41" t="s">
        <v>12</v>
      </c>
      <c r="C882" s="7">
        <f>'6thR'!C$36</f>
        <v>0</v>
      </c>
      <c r="D882" s="7">
        <f>'6thR'!D$36</f>
        <v>0</v>
      </c>
      <c r="E882" s="7">
        <f>'6thR'!E$36</f>
        <v>0</v>
      </c>
      <c r="F882" s="7">
        <f>'6thR'!F$36</f>
        <v>0</v>
      </c>
      <c r="G882" s="7">
        <f>'6thR'!G$36</f>
        <v>0</v>
      </c>
      <c r="H882" s="7">
        <f>'6thR'!H$36</f>
        <v>0</v>
      </c>
      <c r="I882" s="7">
        <f>'6thR'!I$36</f>
        <v>0</v>
      </c>
      <c r="J882" s="7">
        <f>'6thR'!J$36</f>
        <v>0</v>
      </c>
      <c r="K882" s="7">
        <f>'6thR'!K$36</f>
        <v>0</v>
      </c>
      <c r="L882" s="7">
        <f>'6thR'!L$36</f>
        <v>0</v>
      </c>
      <c r="M882" s="7">
        <f>'6thR'!M$36</f>
        <v>0</v>
      </c>
      <c r="N882" s="7">
        <f>'6thR'!N$36</f>
        <v>0</v>
      </c>
      <c r="O882" s="7">
        <f>'6thR'!O$36</f>
        <v>0</v>
      </c>
      <c r="P882" s="7">
        <f>'6thR'!P$36</f>
        <v>0</v>
      </c>
      <c r="Q882" s="7">
        <f>'6thR'!Q$36</f>
        <v>0</v>
      </c>
      <c r="R882" s="7">
        <f>'6thR'!R$36</f>
        <v>0</v>
      </c>
      <c r="S882" s="7">
        <f>'6thR'!S$36</f>
        <v>0</v>
      </c>
      <c r="T882" s="7">
        <f>'6thR'!T$36</f>
        <v>0</v>
      </c>
    </row>
    <row r="883" spans="2:20" x14ac:dyDescent="0.35">
      <c r="B883" s="41" t="s">
        <v>13</v>
      </c>
      <c r="C883" s="7">
        <f>'7thR'!C$36</f>
        <v>0</v>
      </c>
      <c r="D883" s="7">
        <f>'7thR'!D$36</f>
        <v>0</v>
      </c>
      <c r="E883" s="7">
        <f>'7thR'!E$36</f>
        <v>0</v>
      </c>
      <c r="F883" s="7">
        <f>'7thR'!F$36</f>
        <v>0</v>
      </c>
      <c r="G883" s="7">
        <f>'7thR'!G$36</f>
        <v>0</v>
      </c>
      <c r="H883" s="7">
        <f>'7thR'!H$36</f>
        <v>0</v>
      </c>
      <c r="I883" s="7">
        <f>'7thR'!I$36</f>
        <v>0</v>
      </c>
      <c r="J883" s="7">
        <f>'7thR'!J$36</f>
        <v>0</v>
      </c>
      <c r="K883" s="7">
        <f>'7thR'!K$36</f>
        <v>0</v>
      </c>
      <c r="L883" s="7">
        <f>'7thR'!L$36</f>
        <v>0</v>
      </c>
      <c r="M883" s="7">
        <f>'7thR'!M$36</f>
        <v>0</v>
      </c>
      <c r="N883" s="7">
        <f>'7thR'!N$36</f>
        <v>0</v>
      </c>
      <c r="O883" s="7">
        <f>'7thR'!O$36</f>
        <v>0</v>
      </c>
      <c r="P883" s="7">
        <f>'7thR'!P$36</f>
        <v>0</v>
      </c>
      <c r="Q883" s="7">
        <f>'7thR'!Q$36</f>
        <v>0</v>
      </c>
      <c r="R883" s="7">
        <f>'7thR'!R$36</f>
        <v>0</v>
      </c>
      <c r="S883" s="7">
        <f>'7thR'!S$36</f>
        <v>0</v>
      </c>
      <c r="T883" s="7">
        <f>'7thR'!T$36</f>
        <v>0</v>
      </c>
    </row>
    <row r="884" spans="2:20" x14ac:dyDescent="0.35">
      <c r="B884" s="41" t="s">
        <v>14</v>
      </c>
      <c r="C884" s="7">
        <f>'8thR'!C$36</f>
        <v>5</v>
      </c>
      <c r="D884" s="7">
        <f>'8thR'!D$36</f>
        <v>2</v>
      </c>
      <c r="E884" s="7">
        <f>'8thR'!E$36</f>
        <v>3</v>
      </c>
      <c r="F884" s="7">
        <f>'8thR'!F$36</f>
        <v>5</v>
      </c>
      <c r="G884" s="7">
        <f>'8thR'!G$36</f>
        <v>6</v>
      </c>
      <c r="H884" s="7">
        <f>'8thR'!H$36</f>
        <v>7</v>
      </c>
      <c r="I884" s="7">
        <f>'8thR'!I$36</f>
        <v>4</v>
      </c>
      <c r="J884" s="7">
        <f>'8thR'!J$36</f>
        <v>7</v>
      </c>
      <c r="K884" s="7">
        <f>'8thR'!K$36</f>
        <v>3</v>
      </c>
      <c r="L884" s="7">
        <f>'8thR'!L$36</f>
        <v>7</v>
      </c>
      <c r="M884" s="7">
        <f>'8thR'!M$36</f>
        <v>5</v>
      </c>
      <c r="N884" s="7">
        <f>'8thR'!N$36</f>
        <v>9</v>
      </c>
      <c r="O884" s="7">
        <f>'8thR'!O$36</f>
        <v>4</v>
      </c>
      <c r="P884" s="7">
        <f>'8thR'!P$36</f>
        <v>9</v>
      </c>
      <c r="Q884" s="7">
        <f>'8thR'!Q$36</f>
        <v>6</v>
      </c>
      <c r="R884" s="7">
        <f>'8thR'!R$36</f>
        <v>4</v>
      </c>
      <c r="S884" s="7">
        <f>'8thR'!S$36</f>
        <v>5</v>
      </c>
      <c r="T884" s="7">
        <f>'8thR'!T$36</f>
        <v>7</v>
      </c>
    </row>
    <row r="885" spans="2:20" x14ac:dyDescent="0.35">
      <c r="B885" s="41" t="s">
        <v>26</v>
      </c>
      <c r="C885" s="7">
        <f>'9thR'!C$36</f>
        <v>7</v>
      </c>
      <c r="D885" s="7">
        <f>'9thR'!D$36</f>
        <v>5</v>
      </c>
      <c r="E885" s="7">
        <f>'9thR'!E$36</f>
        <v>5</v>
      </c>
      <c r="F885" s="7">
        <f>'9thR'!F$36</f>
        <v>7</v>
      </c>
      <c r="G885" s="7">
        <f>'9thR'!G$36</f>
        <v>5</v>
      </c>
      <c r="H885" s="7">
        <f>'9thR'!H$36</f>
        <v>6</v>
      </c>
      <c r="I885" s="7">
        <f>'9thR'!I$36</f>
        <v>4</v>
      </c>
      <c r="J885" s="7">
        <f>'9thR'!J$36</f>
        <v>7</v>
      </c>
      <c r="K885" s="7">
        <f>'9thR'!K$36</f>
        <v>4</v>
      </c>
      <c r="L885" s="7">
        <f>'9thR'!L$36</f>
        <v>5</v>
      </c>
      <c r="M885" s="7">
        <f>'9thR'!M$36</f>
        <v>4</v>
      </c>
      <c r="N885" s="7">
        <f>'9thR'!N$36</f>
        <v>5</v>
      </c>
      <c r="O885" s="7">
        <f>'9thR'!O$36</f>
        <v>4</v>
      </c>
      <c r="P885" s="7">
        <f>'9thR'!P$36</f>
        <v>9</v>
      </c>
      <c r="Q885" s="7">
        <f>'9thR'!Q$36</f>
        <v>5</v>
      </c>
      <c r="R885" s="7">
        <f>'9thR'!R$36</f>
        <v>4</v>
      </c>
      <c r="S885" s="7">
        <f>'9thR'!S$36</f>
        <v>5</v>
      </c>
      <c r="T885" s="7">
        <f>'9thR'!T$36</f>
        <v>4</v>
      </c>
    </row>
    <row r="886" spans="2:20" x14ac:dyDescent="0.35">
      <c r="B886" s="41" t="s">
        <v>27</v>
      </c>
      <c r="C886" s="7">
        <f>'10thR'!C$36</f>
        <v>4</v>
      </c>
      <c r="D886" s="7">
        <f>'10thR'!D$36</f>
        <v>3</v>
      </c>
      <c r="E886" s="7">
        <f>'10thR'!E$36</f>
        <v>4</v>
      </c>
      <c r="F886" s="7">
        <f>'10thR'!F$36</f>
        <v>4</v>
      </c>
      <c r="G886" s="7">
        <f>'10thR'!G$36</f>
        <v>9</v>
      </c>
      <c r="H886" s="7">
        <f>'10thR'!H$36</f>
        <v>8</v>
      </c>
      <c r="I886" s="7">
        <f>'10thR'!I$36</f>
        <v>2</v>
      </c>
      <c r="J886" s="7">
        <f>'10thR'!J$36</f>
        <v>4</v>
      </c>
      <c r="K886" s="7">
        <f>'10thR'!K$36</f>
        <v>3</v>
      </c>
      <c r="L886" s="7">
        <f>'10thR'!L$36</f>
        <v>6</v>
      </c>
      <c r="M886" s="7">
        <f>'10thR'!M$36</f>
        <v>3</v>
      </c>
      <c r="N886" s="7">
        <f>'10thR'!N$36</f>
        <v>9</v>
      </c>
      <c r="O886" s="7">
        <f>'10thR'!O$36</f>
        <v>7</v>
      </c>
      <c r="P886" s="7">
        <f>'10thR'!P$36</f>
        <v>4</v>
      </c>
      <c r="Q886" s="7">
        <f>'10thR'!Q$36</f>
        <v>5</v>
      </c>
      <c r="R886" s="7">
        <f>'10thR'!R$36</f>
        <v>5</v>
      </c>
      <c r="S886" s="7">
        <f>'10thR'!S$36</f>
        <v>9</v>
      </c>
      <c r="T886" s="7">
        <f>'10thR'!T$36</f>
        <v>3</v>
      </c>
    </row>
    <row r="887" spans="2:20" x14ac:dyDescent="0.35">
      <c r="B887" s="41" t="s">
        <v>28</v>
      </c>
      <c r="C887" s="7">
        <f>'11thR'!C$36</f>
        <v>7</v>
      </c>
      <c r="D887" s="7">
        <f>'11thR'!D$36</f>
        <v>5</v>
      </c>
      <c r="E887" s="7">
        <f>'11thR'!E$36</f>
        <v>4</v>
      </c>
      <c r="F887" s="7">
        <f>'11thR'!F$36</f>
        <v>7</v>
      </c>
      <c r="G887" s="7">
        <f>'11thR'!G$36</f>
        <v>9</v>
      </c>
      <c r="H887" s="7">
        <f>'11thR'!H$36</f>
        <v>9</v>
      </c>
      <c r="I887" s="7">
        <f>'11thR'!I$36</f>
        <v>4</v>
      </c>
      <c r="J887" s="7">
        <f>'11thR'!J$36</f>
        <v>4</v>
      </c>
      <c r="K887" s="7">
        <f>'11thR'!K$36</f>
        <v>4</v>
      </c>
      <c r="L887" s="7">
        <f>'11thR'!L$36</f>
        <v>5</v>
      </c>
      <c r="M887" s="7">
        <f>'11thR'!M$36</f>
        <v>4</v>
      </c>
      <c r="N887" s="7">
        <f>'11thR'!N$36</f>
        <v>6</v>
      </c>
      <c r="O887" s="7">
        <f>'11thR'!O$36</f>
        <v>6</v>
      </c>
      <c r="P887" s="7">
        <f>'11thR'!P$36</f>
        <v>7</v>
      </c>
      <c r="Q887" s="7">
        <f>'11thR'!Q$36</f>
        <v>7</v>
      </c>
      <c r="R887" s="7">
        <f>'11thR'!R$36</f>
        <v>2</v>
      </c>
      <c r="S887" s="7">
        <f>'11thR'!S$36</f>
        <v>7</v>
      </c>
      <c r="T887" s="7">
        <f>'11thR'!T$36</f>
        <v>4</v>
      </c>
    </row>
    <row r="888" spans="2:20" x14ac:dyDescent="0.35">
      <c r="B888" s="41" t="s">
        <v>29</v>
      </c>
      <c r="C888" s="7">
        <f>'12thR'!C$36</f>
        <v>0</v>
      </c>
      <c r="D888" s="7">
        <f>'12thR'!D$36</f>
        <v>0</v>
      </c>
      <c r="E888" s="7">
        <f>'12thR'!E$36</f>
        <v>0</v>
      </c>
      <c r="F888" s="7">
        <f>'12thR'!F$36</f>
        <v>0</v>
      </c>
      <c r="G888" s="7">
        <f>'12thR'!G$36</f>
        <v>0</v>
      </c>
      <c r="H888" s="7">
        <f>'12thR'!H$36</f>
        <v>0</v>
      </c>
      <c r="I888" s="7">
        <f>'12thR'!I$36</f>
        <v>0</v>
      </c>
      <c r="J888" s="7">
        <f>'12thR'!J$36</f>
        <v>0</v>
      </c>
      <c r="K888" s="7">
        <f>'12thR'!K$36</f>
        <v>0</v>
      </c>
      <c r="L888" s="7">
        <f>'12thR'!L$36</f>
        <v>0</v>
      </c>
      <c r="M888" s="7">
        <f>'12thR'!M$36</f>
        <v>0</v>
      </c>
      <c r="N888" s="7">
        <f>'12thR'!N$36</f>
        <v>0</v>
      </c>
      <c r="O888" s="7">
        <f>'12thR'!O$36</f>
        <v>0</v>
      </c>
      <c r="P888" s="7">
        <f>'12thR'!P$36</f>
        <v>0</v>
      </c>
      <c r="Q888" s="7">
        <f>'12thR'!Q$36</f>
        <v>0</v>
      </c>
      <c r="R888" s="7">
        <f>'12thR'!R$36</f>
        <v>0</v>
      </c>
      <c r="S888" s="7">
        <f>'12thR'!S$36</f>
        <v>0</v>
      </c>
      <c r="T888" s="7">
        <f>'12thR'!T$36</f>
        <v>0</v>
      </c>
    </row>
    <row r="889" spans="2:20" x14ac:dyDescent="0.35">
      <c r="B889" s="41" t="s">
        <v>30</v>
      </c>
      <c r="C889" s="7">
        <f>'13thR'!C$36</f>
        <v>6</v>
      </c>
      <c r="D889" s="7">
        <f>'13thR'!D$36</f>
        <v>5</v>
      </c>
      <c r="E889" s="7">
        <f>'13thR'!E$36</f>
        <v>3</v>
      </c>
      <c r="F889" s="7">
        <f>'13thR'!F$36</f>
        <v>9</v>
      </c>
      <c r="G889" s="7">
        <f>'13thR'!G$36</f>
        <v>9</v>
      </c>
      <c r="H889" s="7">
        <f>'13thR'!H$36</f>
        <v>9</v>
      </c>
      <c r="I889" s="7">
        <f>'13thR'!I$36</f>
        <v>6</v>
      </c>
      <c r="J889" s="7">
        <f>'13thR'!J$36</f>
        <v>5</v>
      </c>
      <c r="K889" s="7">
        <f>'13thR'!K$36</f>
        <v>2</v>
      </c>
      <c r="L889" s="7">
        <f>'13thR'!L$36</f>
        <v>5</v>
      </c>
      <c r="M889" s="7">
        <f>'13thR'!M$36</f>
        <v>4</v>
      </c>
      <c r="N889" s="7">
        <f>'13thR'!N$36</f>
        <v>7</v>
      </c>
      <c r="O889" s="7">
        <f>'13thR'!O$36</f>
        <v>6</v>
      </c>
      <c r="P889" s="7">
        <f>'13thR'!P$36</f>
        <v>5</v>
      </c>
      <c r="Q889" s="7">
        <f>'13thR'!Q$36</f>
        <v>4</v>
      </c>
      <c r="R889" s="7">
        <f>'13thR'!R$36</f>
        <v>6</v>
      </c>
      <c r="S889" s="7">
        <f>'13thR'!S$36</f>
        <v>5</v>
      </c>
      <c r="T889" s="7">
        <f>'13thR'!T$36</f>
        <v>3</v>
      </c>
    </row>
    <row r="890" spans="2:20" x14ac:dyDescent="0.35">
      <c r="B890" s="41" t="s">
        <v>31</v>
      </c>
      <c r="C890" s="7">
        <f>'14thR'!C$36</f>
        <v>0</v>
      </c>
      <c r="D890" s="7">
        <f>'14thR'!D$36</f>
        <v>0</v>
      </c>
      <c r="E890" s="7">
        <f>'14thR'!E$36</f>
        <v>0</v>
      </c>
      <c r="F890" s="7">
        <f>'14thR'!F$36</f>
        <v>0</v>
      </c>
      <c r="G890" s="7">
        <f>'14thR'!G$36</f>
        <v>0</v>
      </c>
      <c r="H890" s="7">
        <f>'14thR'!H$36</f>
        <v>0</v>
      </c>
      <c r="I890" s="7">
        <f>'14thR'!I$36</f>
        <v>0</v>
      </c>
      <c r="J890" s="7">
        <f>'14thR'!J$36</f>
        <v>0</v>
      </c>
      <c r="K890" s="7">
        <f>'14thR'!K$36</f>
        <v>0</v>
      </c>
      <c r="L890" s="7">
        <f>'14thR'!L$36</f>
        <v>0</v>
      </c>
      <c r="M890" s="7">
        <f>'14thR'!M$36</f>
        <v>0</v>
      </c>
      <c r="N890" s="7">
        <f>'14thR'!N$36</f>
        <v>0</v>
      </c>
      <c r="O890" s="7">
        <f>'14thR'!O$36</f>
        <v>0</v>
      </c>
      <c r="P890" s="7">
        <f>'14thR'!P$36</f>
        <v>0</v>
      </c>
      <c r="Q890" s="7">
        <f>'14thR'!Q$36</f>
        <v>0</v>
      </c>
      <c r="R890" s="7">
        <f>'14thR'!R$36</f>
        <v>0</v>
      </c>
      <c r="S890" s="7">
        <f>'14thR'!S$36</f>
        <v>0</v>
      </c>
      <c r="T890" s="7">
        <f>'14thR'!T$36</f>
        <v>0</v>
      </c>
    </row>
    <row r="891" spans="2:20" x14ac:dyDescent="0.35">
      <c r="B891" s="41" t="s">
        <v>32</v>
      </c>
      <c r="C891" s="7">
        <f>'15thR'!C$36</f>
        <v>0</v>
      </c>
      <c r="D891" s="7">
        <f>'15thR'!D$36</f>
        <v>0</v>
      </c>
      <c r="E891" s="7">
        <f>'15thR'!E$36</f>
        <v>0</v>
      </c>
      <c r="F891" s="7">
        <f>'15thR'!F$36</f>
        <v>0</v>
      </c>
      <c r="G891" s="7">
        <f>'15thR'!G$36</f>
        <v>0</v>
      </c>
      <c r="H891" s="7">
        <f>'15thR'!H$36</f>
        <v>0</v>
      </c>
      <c r="I891" s="7">
        <f>'15thR'!I$36</f>
        <v>0</v>
      </c>
      <c r="J891" s="7">
        <f>'15thR'!J$36</f>
        <v>0</v>
      </c>
      <c r="K891" s="7">
        <f>'15thR'!K$36</f>
        <v>0</v>
      </c>
      <c r="L891" s="7">
        <f>'15thR'!L$36</f>
        <v>0</v>
      </c>
      <c r="M891" s="7">
        <f>'15thR'!M$36</f>
        <v>0</v>
      </c>
      <c r="N891" s="7">
        <f>'15thR'!N$36</f>
        <v>0</v>
      </c>
      <c r="O891" s="7">
        <f>'15thR'!O$36</f>
        <v>0</v>
      </c>
      <c r="P891" s="7">
        <f>'15thR'!P$36</f>
        <v>0</v>
      </c>
      <c r="Q891" s="7">
        <f>'15thR'!Q$36</f>
        <v>0</v>
      </c>
      <c r="R891" s="7">
        <f>'15thR'!R$36</f>
        <v>0</v>
      </c>
      <c r="S891" s="7">
        <f>'15thR'!S$36</f>
        <v>0</v>
      </c>
      <c r="T891" s="7">
        <f>'15thR'!T$36</f>
        <v>0</v>
      </c>
    </row>
    <row r="892" spans="2:20" x14ac:dyDescent="0.35">
      <c r="B892" s="41" t="s">
        <v>33</v>
      </c>
      <c r="C892" s="7">
        <f>'16thR'!C$36</f>
        <v>0</v>
      </c>
      <c r="D892" s="7">
        <f>'16thR'!D$36</f>
        <v>0</v>
      </c>
      <c r="E892" s="7">
        <f>'16thR'!E$36</f>
        <v>0</v>
      </c>
      <c r="F892" s="7">
        <f>'16thR'!F$36</f>
        <v>0</v>
      </c>
      <c r="G892" s="7">
        <f>'16thR'!G$36</f>
        <v>0</v>
      </c>
      <c r="H892" s="7">
        <f>'16thR'!H$36</f>
        <v>0</v>
      </c>
      <c r="I892" s="7">
        <f>'16thR'!I$36</f>
        <v>0</v>
      </c>
      <c r="J892" s="7">
        <f>'16thR'!J$36</f>
        <v>0</v>
      </c>
      <c r="K892" s="7">
        <f>'16thR'!K$36</f>
        <v>0</v>
      </c>
      <c r="L892" s="7">
        <f>'16thR'!L$36</f>
        <v>0</v>
      </c>
      <c r="M892" s="7">
        <f>'16thR'!M$36</f>
        <v>0</v>
      </c>
      <c r="N892" s="7">
        <f>'16thR'!N$36</f>
        <v>0</v>
      </c>
      <c r="O892" s="7">
        <f>'16thR'!O$36</f>
        <v>0</v>
      </c>
      <c r="P892" s="7">
        <f>'16thR'!P$36</f>
        <v>0</v>
      </c>
      <c r="Q892" s="7">
        <f>'16thR'!Q$36</f>
        <v>0</v>
      </c>
      <c r="R892" s="7">
        <f>'16thR'!R$36</f>
        <v>0</v>
      </c>
      <c r="S892" s="7">
        <f>'16thR'!S$36</f>
        <v>0</v>
      </c>
      <c r="T892" s="7">
        <f>'16thR'!T$36</f>
        <v>0</v>
      </c>
    </row>
    <row r="893" spans="2:20" x14ac:dyDescent="0.35">
      <c r="B893" s="41" t="s">
        <v>34</v>
      </c>
      <c r="C893" s="7">
        <f>'17thR'!C$36</f>
        <v>5</v>
      </c>
      <c r="D893" s="7">
        <f>'17thR'!D$36</f>
        <v>3</v>
      </c>
      <c r="E893" s="7">
        <f>'17thR'!E$36</f>
        <v>4</v>
      </c>
      <c r="F893" s="7">
        <f>'17thR'!F$36</f>
        <v>7</v>
      </c>
      <c r="G893" s="7">
        <f>'17thR'!G$36</f>
        <v>6</v>
      </c>
      <c r="H893" s="7">
        <f>'17thR'!H$36</f>
        <v>6</v>
      </c>
      <c r="I893" s="7">
        <f>'17thR'!I$36</f>
        <v>6</v>
      </c>
      <c r="J893" s="7">
        <f>'17thR'!J$36</f>
        <v>4</v>
      </c>
      <c r="K893" s="7">
        <f>'17thR'!K$36</f>
        <v>3</v>
      </c>
      <c r="L893" s="7">
        <f>'17thR'!L$36</f>
        <v>5</v>
      </c>
      <c r="M893" s="7">
        <f>'17thR'!M$36</f>
        <v>4</v>
      </c>
      <c r="N893" s="7">
        <f>'17thR'!N$36</f>
        <v>9</v>
      </c>
      <c r="O893" s="7">
        <f>'17thR'!O$36</f>
        <v>5</v>
      </c>
      <c r="P893" s="7">
        <f>'17thR'!P$36</f>
        <v>4</v>
      </c>
      <c r="Q893" s="7">
        <f>'17thR'!Q$36</f>
        <v>5</v>
      </c>
      <c r="R893" s="7">
        <f>'17thR'!R$36</f>
        <v>3</v>
      </c>
      <c r="S893" s="7">
        <f>'17thR'!S$36</f>
        <v>6</v>
      </c>
      <c r="T893" s="7">
        <f>'17thR'!T$36</f>
        <v>3</v>
      </c>
    </row>
    <row r="894" spans="2:20" x14ac:dyDescent="0.35">
      <c r="B894" s="41" t="s">
        <v>35</v>
      </c>
      <c r="C894" s="7">
        <f>'18thR'!C$36</f>
        <v>0</v>
      </c>
      <c r="D894" s="7">
        <f>'18thR'!D$36</f>
        <v>0</v>
      </c>
      <c r="E894" s="7">
        <f>'18thR'!E$36</f>
        <v>0</v>
      </c>
      <c r="F894" s="7">
        <f>'18thR'!F$36</f>
        <v>0</v>
      </c>
      <c r="G894" s="7">
        <f>'18thR'!G$36</f>
        <v>0</v>
      </c>
      <c r="H894" s="7">
        <f>'18thR'!H$36</f>
        <v>0</v>
      </c>
      <c r="I894" s="7">
        <f>'18thR'!I$36</f>
        <v>0</v>
      </c>
      <c r="J894" s="7">
        <f>'18thR'!J$36</f>
        <v>0</v>
      </c>
      <c r="K894" s="7">
        <f>'18thR'!K$36</f>
        <v>0</v>
      </c>
      <c r="L894" s="7">
        <f>'18thR'!L$36</f>
        <v>0</v>
      </c>
      <c r="M894" s="7">
        <f>'18thR'!M$36</f>
        <v>0</v>
      </c>
      <c r="N894" s="7">
        <f>'18thR'!N$36</f>
        <v>0</v>
      </c>
      <c r="O894" s="7">
        <f>'18thR'!O$36</f>
        <v>0</v>
      </c>
      <c r="P894" s="7">
        <f>'18thR'!P$36</f>
        <v>0</v>
      </c>
      <c r="Q894" s="7">
        <f>'18thR'!Q$36</f>
        <v>0</v>
      </c>
      <c r="R894" s="7">
        <f>'18thR'!R$36</f>
        <v>0</v>
      </c>
      <c r="S894" s="7">
        <f>'18thR'!S$36</f>
        <v>0</v>
      </c>
      <c r="T894" s="7">
        <f>'18thR'!T$36</f>
        <v>0</v>
      </c>
    </row>
    <row r="895" spans="2:20" x14ac:dyDescent="0.35">
      <c r="B895" s="41" t="s">
        <v>36</v>
      </c>
      <c r="C895" s="7">
        <f>'19thR'!C$36</f>
        <v>8</v>
      </c>
      <c r="D895" s="7">
        <f>'19thR'!D$36</f>
        <v>3</v>
      </c>
      <c r="E895" s="7">
        <f>'19thR'!E$36</f>
        <v>4</v>
      </c>
      <c r="F895" s="7">
        <f>'19thR'!F$36</f>
        <v>6</v>
      </c>
      <c r="G895" s="7">
        <f>'19thR'!G$36</f>
        <v>4</v>
      </c>
      <c r="H895" s="7">
        <f>'19thR'!H$36</f>
        <v>5</v>
      </c>
      <c r="I895" s="7">
        <f>'19thR'!I$36</f>
        <v>9</v>
      </c>
      <c r="J895" s="7">
        <f>'19thR'!J$36</f>
        <v>4</v>
      </c>
      <c r="K895" s="7">
        <f>'19thR'!K$36</f>
        <v>2</v>
      </c>
      <c r="L895" s="7">
        <f>'19thR'!L$36</f>
        <v>4</v>
      </c>
      <c r="M895" s="7">
        <f>'19thR'!M$36</f>
        <v>4</v>
      </c>
      <c r="N895" s="7">
        <f>'19thR'!N$36</f>
        <v>9</v>
      </c>
      <c r="O895" s="7">
        <f>'19thR'!O$36</f>
        <v>6</v>
      </c>
      <c r="P895" s="7">
        <f>'19thR'!P$36</f>
        <v>5</v>
      </c>
      <c r="Q895" s="7">
        <f>'19thR'!Q$36</f>
        <v>4</v>
      </c>
      <c r="R895" s="7">
        <f>'19thR'!R$36</f>
        <v>6</v>
      </c>
      <c r="S895" s="7">
        <f>'19thR'!S$36</f>
        <v>41</v>
      </c>
      <c r="T895" s="7">
        <f>'19thR'!T$36</f>
        <v>3</v>
      </c>
    </row>
    <row r="896" spans="2:20" x14ac:dyDescent="0.35">
      <c r="B896" s="41" t="s">
        <v>37</v>
      </c>
      <c r="C896" s="7">
        <f>'20thR'!C$36</f>
        <v>0</v>
      </c>
      <c r="D896" s="7">
        <f>'20thR'!D$36</f>
        <v>0</v>
      </c>
      <c r="E896" s="7">
        <f>'20thR'!E$36</f>
        <v>0</v>
      </c>
      <c r="F896" s="7">
        <f>'20thR'!F$36</f>
        <v>0</v>
      </c>
      <c r="G896" s="7">
        <f>'20thR'!G$36</f>
        <v>0</v>
      </c>
      <c r="H896" s="7">
        <f>'20thR'!H$36</f>
        <v>0</v>
      </c>
      <c r="I896" s="7">
        <f>'20thR'!I$36</f>
        <v>0</v>
      </c>
      <c r="J896" s="7">
        <f>'20thR'!J$36</f>
        <v>0</v>
      </c>
      <c r="K896" s="7">
        <f>'20thR'!K$36</f>
        <v>0</v>
      </c>
      <c r="L896" s="7">
        <f>'20thR'!L$36</f>
        <v>0</v>
      </c>
      <c r="M896" s="7">
        <f>'20thR'!M$36</f>
        <v>0</v>
      </c>
      <c r="N896" s="7">
        <f>'20thR'!N$36</f>
        <v>0</v>
      </c>
      <c r="O896" s="7">
        <f>'20thR'!O$36</f>
        <v>0</v>
      </c>
      <c r="P896" s="7">
        <f>'20thR'!P$36</f>
        <v>0</v>
      </c>
      <c r="Q896" s="7">
        <f>'20thR'!Q$36</f>
        <v>0</v>
      </c>
      <c r="R896" s="7">
        <f>'20thR'!R$36</f>
        <v>0</v>
      </c>
      <c r="S896" s="7">
        <f>'20thR'!S$36</f>
        <v>0</v>
      </c>
      <c r="T896" s="7">
        <f>'20thR'!T$36</f>
        <v>0</v>
      </c>
    </row>
    <row r="897" spans="1:20" x14ac:dyDescent="0.35">
      <c r="B897" s="41" t="s">
        <v>38</v>
      </c>
      <c r="C897" s="7">
        <f>'21thR'!C$36</f>
        <v>0</v>
      </c>
      <c r="D897" s="7">
        <f>'21thR'!D$36</f>
        <v>0</v>
      </c>
      <c r="E897" s="7">
        <f>'21thR'!E$36</f>
        <v>0</v>
      </c>
      <c r="F897" s="7">
        <f>'21thR'!F$36</f>
        <v>0</v>
      </c>
      <c r="G897" s="7">
        <f>'21thR'!G$36</f>
        <v>0</v>
      </c>
      <c r="H897" s="7">
        <f>'21thR'!H$36</f>
        <v>0</v>
      </c>
      <c r="I897" s="7">
        <f>'21thR'!I$36</f>
        <v>0</v>
      </c>
      <c r="J897" s="7">
        <f>'21thR'!J$36</f>
        <v>0</v>
      </c>
      <c r="K897" s="7">
        <f>'21thR'!K$36</f>
        <v>0</v>
      </c>
      <c r="L897" s="7">
        <f>'21thR'!L$36</f>
        <v>0</v>
      </c>
      <c r="M897" s="7">
        <f>'21thR'!M$36</f>
        <v>0</v>
      </c>
      <c r="N897" s="7">
        <f>'21thR'!N$36</f>
        <v>0</v>
      </c>
      <c r="O897" s="7">
        <f>'21thR'!O$36</f>
        <v>0</v>
      </c>
      <c r="P897" s="7">
        <f>'21thR'!P$36</f>
        <v>0</v>
      </c>
      <c r="Q897" s="7">
        <f>'21thR'!Q$36</f>
        <v>0</v>
      </c>
      <c r="R897" s="7">
        <f>'21thR'!R$36</f>
        <v>0</v>
      </c>
      <c r="S897" s="7">
        <f>'21thR'!S$36</f>
        <v>0</v>
      </c>
      <c r="T897" s="7">
        <f>'21thR'!T$36</f>
        <v>0</v>
      </c>
    </row>
    <row r="898" spans="1:20" x14ac:dyDescent="0.35">
      <c r="B898" s="41" t="s">
        <v>39</v>
      </c>
      <c r="C898" s="7">
        <f>'22thR'!C$36</f>
        <v>0</v>
      </c>
      <c r="D898" s="7">
        <f>'22thR'!D$36</f>
        <v>0</v>
      </c>
      <c r="E898" s="7">
        <f>'22thR'!E$36</f>
        <v>0</v>
      </c>
      <c r="F898" s="7">
        <f>'22thR'!F$36</f>
        <v>0</v>
      </c>
      <c r="G898" s="7">
        <f>'22thR'!G$36</f>
        <v>0</v>
      </c>
      <c r="H898" s="7">
        <f>'22thR'!H$36</f>
        <v>0</v>
      </c>
      <c r="I898" s="7">
        <f>'22thR'!I$36</f>
        <v>0</v>
      </c>
      <c r="J898" s="7">
        <f>'22thR'!J$36</f>
        <v>0</v>
      </c>
      <c r="K898" s="7">
        <f>'22thR'!K$36</f>
        <v>0</v>
      </c>
      <c r="L898" s="7">
        <f>'22thR'!L$36</f>
        <v>0</v>
      </c>
      <c r="M898" s="7">
        <f>'22thR'!M$36</f>
        <v>0</v>
      </c>
      <c r="N898" s="7">
        <f>'22thR'!N$36</f>
        <v>0</v>
      </c>
      <c r="O898" s="7">
        <f>'22thR'!O$36</f>
        <v>0</v>
      </c>
      <c r="P898" s="7">
        <f>'22thR'!P$36</f>
        <v>0</v>
      </c>
      <c r="Q898" s="7">
        <f>'22thR'!Q$36</f>
        <v>0</v>
      </c>
      <c r="R898" s="7">
        <f>'22thR'!R$36</f>
        <v>0</v>
      </c>
      <c r="S898" s="7">
        <f>'22thR'!S$36</f>
        <v>0</v>
      </c>
      <c r="T898" s="7">
        <f>'22thR'!T$36</f>
        <v>0</v>
      </c>
    </row>
    <row r="899" spans="1:20" x14ac:dyDescent="0.35">
      <c r="B899" s="41" t="s">
        <v>40</v>
      </c>
      <c r="C899" s="7">
        <f>'23thR'!C$36</f>
        <v>0</v>
      </c>
      <c r="D899" s="7">
        <f>'23thR'!D$36</f>
        <v>0</v>
      </c>
      <c r="E899" s="7">
        <f>'23thR'!E$36</f>
        <v>0</v>
      </c>
      <c r="F899" s="7">
        <f>'23thR'!F$36</f>
        <v>0</v>
      </c>
      <c r="G899" s="7">
        <f>'23thR'!G$36</f>
        <v>0</v>
      </c>
      <c r="H899" s="7">
        <f>'23thR'!H$36</f>
        <v>0</v>
      </c>
      <c r="I899" s="7">
        <f>'23thR'!I$36</f>
        <v>0</v>
      </c>
      <c r="J899" s="7">
        <f>'23thR'!J$36</f>
        <v>0</v>
      </c>
      <c r="K899" s="7">
        <f>'23thR'!K$36</f>
        <v>0</v>
      </c>
      <c r="L899" s="7">
        <f>'23thR'!L$36</f>
        <v>0</v>
      </c>
      <c r="M899" s="7">
        <f>'23thR'!M$36</f>
        <v>0</v>
      </c>
      <c r="N899" s="7">
        <f>'23thR'!N$36</f>
        <v>0</v>
      </c>
      <c r="O899" s="7">
        <f>'23thR'!O$36</f>
        <v>0</v>
      </c>
      <c r="P899" s="7">
        <f>'23thR'!P$36</f>
        <v>0</v>
      </c>
      <c r="Q899" s="7">
        <f>'23thR'!Q$36</f>
        <v>0</v>
      </c>
      <c r="R899" s="7">
        <f>'23thR'!R$36</f>
        <v>0</v>
      </c>
      <c r="S899" s="7">
        <f>'23thR'!S$36</f>
        <v>0</v>
      </c>
      <c r="T899" s="7">
        <f>'23thR'!T$36</f>
        <v>0</v>
      </c>
    </row>
    <row r="900" spans="1:20" ht="15" thickBot="1" x14ac:dyDescent="0.4">
      <c r="B900" s="49" t="s">
        <v>41</v>
      </c>
      <c r="C900" s="47">
        <f>'24thR'!C$36</f>
        <v>0</v>
      </c>
      <c r="D900" s="47">
        <f>'24thR'!D$36</f>
        <v>0</v>
      </c>
      <c r="E900" s="47">
        <f>'24thR'!E$36</f>
        <v>0</v>
      </c>
      <c r="F900" s="47">
        <f>'24thR'!F$36</f>
        <v>0</v>
      </c>
      <c r="G900" s="47">
        <f>'24thR'!G$36</f>
        <v>0</v>
      </c>
      <c r="H900" s="47">
        <f>'24thR'!H$36</f>
        <v>0</v>
      </c>
      <c r="I900" s="47">
        <f>'24thR'!I$36</f>
        <v>0</v>
      </c>
      <c r="J900" s="47">
        <f>'24thR'!J$36</f>
        <v>0</v>
      </c>
      <c r="K900" s="47">
        <f>'24thR'!K$36</f>
        <v>0</v>
      </c>
      <c r="L900" s="47">
        <f>'24thR'!L$36</f>
        <v>0</v>
      </c>
      <c r="M900" s="47">
        <f>'24thR'!M$36</f>
        <v>0</v>
      </c>
      <c r="N900" s="47">
        <f>'24thR'!N$36</f>
        <v>0</v>
      </c>
      <c r="O900" s="47">
        <f>'24thR'!O$36</f>
        <v>0</v>
      </c>
      <c r="P900" s="47">
        <f>'24thR'!P$36</f>
        <v>0</v>
      </c>
      <c r="Q900" s="47">
        <f>'24thR'!Q$36</f>
        <v>0</v>
      </c>
      <c r="R900" s="47">
        <f>'24thR'!R$36</f>
        <v>0</v>
      </c>
      <c r="S900" s="47">
        <f>'24thR'!S$36</f>
        <v>0</v>
      </c>
      <c r="T900" s="47">
        <f>'24thR'!T$36</f>
        <v>0</v>
      </c>
    </row>
    <row r="901" spans="1:20" ht="15.5" x14ac:dyDescent="0.35">
      <c r="B901" s="38" t="s">
        <v>17</v>
      </c>
      <c r="C901" s="45">
        <f>score!H$36</f>
        <v>4</v>
      </c>
      <c r="D901" s="45">
        <f>score!I$36</f>
        <v>2</v>
      </c>
      <c r="E901" s="45">
        <f>score!J$36</f>
        <v>3</v>
      </c>
      <c r="F901" s="45">
        <f>score!K$36</f>
        <v>4</v>
      </c>
      <c r="G901" s="45">
        <f>score!L$36</f>
        <v>4</v>
      </c>
      <c r="H901" s="45">
        <f>score!M$36</f>
        <v>5</v>
      </c>
      <c r="I901" s="45">
        <f>score!N$36</f>
        <v>2</v>
      </c>
      <c r="J901" s="45">
        <f>score!O$36</f>
        <v>4</v>
      </c>
      <c r="K901" s="45">
        <f>score!P$36</f>
        <v>2</v>
      </c>
      <c r="L901" s="45">
        <f>score!Q$36</f>
        <v>4</v>
      </c>
      <c r="M901" s="45">
        <f>score!R$36</f>
        <v>3</v>
      </c>
      <c r="N901" s="45">
        <f>score!S$36</f>
        <v>5</v>
      </c>
      <c r="O901" s="45">
        <f>score!T$36</f>
        <v>4</v>
      </c>
      <c r="P901" s="45">
        <f>score!U$36</f>
        <v>4</v>
      </c>
      <c r="Q901" s="45">
        <f>score!V$36</f>
        <v>4</v>
      </c>
      <c r="R901" s="45">
        <f>score!W$36</f>
        <v>2</v>
      </c>
      <c r="S901" s="45">
        <f>score!X$36</f>
        <v>5</v>
      </c>
      <c r="T901" s="45">
        <f>score!Y$36</f>
        <v>3</v>
      </c>
    </row>
    <row r="902" spans="1:20" ht="15.5" x14ac:dyDescent="0.35">
      <c r="B902" s="39" t="s">
        <v>6</v>
      </c>
      <c r="C902" s="42">
        <v>4</v>
      </c>
      <c r="D902" s="42">
        <v>3</v>
      </c>
      <c r="E902" s="42">
        <v>3</v>
      </c>
      <c r="F902" s="42">
        <v>4</v>
      </c>
      <c r="G902" s="42">
        <v>4</v>
      </c>
      <c r="H902" s="42">
        <v>4</v>
      </c>
      <c r="I902" s="42">
        <v>3</v>
      </c>
      <c r="J902" s="42">
        <v>8</v>
      </c>
      <c r="K902" s="42">
        <v>3</v>
      </c>
      <c r="L902" s="42">
        <v>4</v>
      </c>
      <c r="M902" s="42">
        <v>3</v>
      </c>
      <c r="N902" s="42">
        <v>3</v>
      </c>
      <c r="O902" s="42">
        <v>4</v>
      </c>
      <c r="P902" s="42">
        <v>4</v>
      </c>
      <c r="Q902" s="42">
        <v>4</v>
      </c>
      <c r="R902" s="42">
        <v>3</v>
      </c>
      <c r="S902" s="42">
        <v>4</v>
      </c>
      <c r="T902" s="42">
        <v>3</v>
      </c>
    </row>
    <row r="903" spans="1:20" x14ac:dyDescent="0.3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5" x14ac:dyDescent="0.35">
      <c r="C904" s="139" t="s">
        <v>5</v>
      </c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</row>
    <row r="905" spans="1:20" x14ac:dyDescent="0.35">
      <c r="A905" s="137">
        <v>31</v>
      </c>
      <c r="B905" s="138" t="str">
        <f>score!F37</f>
        <v>SAŠO KRANJC</v>
      </c>
      <c r="C905" s="109">
        <v>1</v>
      </c>
      <c r="D905" s="109">
        <v>2</v>
      </c>
      <c r="E905" s="109">
        <v>3</v>
      </c>
      <c r="F905" s="109">
        <v>4</v>
      </c>
      <c r="G905" s="109">
        <v>5</v>
      </c>
      <c r="H905" s="109">
        <v>6</v>
      </c>
      <c r="I905" s="109">
        <v>7</v>
      </c>
      <c r="J905" s="109">
        <v>8</v>
      </c>
      <c r="K905" s="109">
        <v>9</v>
      </c>
      <c r="L905" s="109">
        <v>10</v>
      </c>
      <c r="M905" s="109">
        <v>11</v>
      </c>
      <c r="N905" s="109">
        <v>12</v>
      </c>
      <c r="O905" s="109">
        <v>13</v>
      </c>
      <c r="P905" s="109">
        <v>14</v>
      </c>
      <c r="Q905" s="109">
        <v>15</v>
      </c>
      <c r="R905" s="109">
        <v>16</v>
      </c>
      <c r="S905" s="109">
        <v>17</v>
      </c>
      <c r="T905" s="109">
        <v>18</v>
      </c>
    </row>
    <row r="906" spans="1:20" x14ac:dyDescent="0.35">
      <c r="A906" s="137"/>
      <c r="B906" s="138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</row>
    <row r="907" spans="1:20" x14ac:dyDescent="0.35">
      <c r="B907" s="41" t="s">
        <v>7</v>
      </c>
      <c r="C907" s="7">
        <f>'1stR'!C$37</f>
        <v>0</v>
      </c>
      <c r="D907" s="7">
        <f>'1stR'!D$37</f>
        <v>0</v>
      </c>
      <c r="E907" s="7">
        <f>'1stR'!E$37</f>
        <v>0</v>
      </c>
      <c r="F907" s="7">
        <f>'1stR'!F$37</f>
        <v>0</v>
      </c>
      <c r="G907" s="7">
        <f>'1stR'!G$37</f>
        <v>0</v>
      </c>
      <c r="H907" s="7">
        <f>'1stR'!H$37</f>
        <v>0</v>
      </c>
      <c r="I907" s="7">
        <f>'1stR'!I$37</f>
        <v>0</v>
      </c>
      <c r="J907" s="7">
        <f>'1stR'!J$37</f>
        <v>0</v>
      </c>
      <c r="K907" s="7">
        <f>'1stR'!K$37</f>
        <v>0</v>
      </c>
      <c r="L907" s="7">
        <f>'1stR'!L$37</f>
        <v>0</v>
      </c>
      <c r="M907" s="7">
        <f>'1stR'!M$37</f>
        <v>0</v>
      </c>
      <c r="N907" s="7">
        <f>'1stR'!N$37</f>
        <v>0</v>
      </c>
      <c r="O907" s="7">
        <f>'1stR'!O$37</f>
        <v>0</v>
      </c>
      <c r="P907" s="7">
        <f>'1stR'!P$37</f>
        <v>0</v>
      </c>
      <c r="Q907" s="7">
        <f>'1stR'!Q$37</f>
        <v>0</v>
      </c>
      <c r="R907" s="7">
        <f>'1stR'!R$37</f>
        <v>0</v>
      </c>
      <c r="S907" s="7">
        <f>'1stR'!S$37</f>
        <v>0</v>
      </c>
      <c r="T907" s="7">
        <f>'1stR'!T$37</f>
        <v>0</v>
      </c>
    </row>
    <row r="908" spans="1:20" x14ac:dyDescent="0.35">
      <c r="B908" s="41" t="s">
        <v>8</v>
      </c>
      <c r="C908" s="7">
        <f>'2ndR'!C$37</f>
        <v>0</v>
      </c>
      <c r="D908" s="7">
        <f>'2ndR'!D$37</f>
        <v>0</v>
      </c>
      <c r="E908" s="7">
        <f>'2ndR'!E$37</f>
        <v>0</v>
      </c>
      <c r="F908" s="7">
        <f>'2ndR'!F$37</f>
        <v>0</v>
      </c>
      <c r="G908" s="7">
        <f>'2ndR'!G$37</f>
        <v>0</v>
      </c>
      <c r="H908" s="7">
        <f>'2ndR'!H$37</f>
        <v>0</v>
      </c>
      <c r="I908" s="7">
        <f>'2ndR'!I$37</f>
        <v>0</v>
      </c>
      <c r="J908" s="7">
        <f>'2ndR'!J$37</f>
        <v>0</v>
      </c>
      <c r="K908" s="7">
        <f>'2ndR'!K$37</f>
        <v>0</v>
      </c>
      <c r="L908" s="7">
        <f>'2ndR'!L$37</f>
        <v>0</v>
      </c>
      <c r="M908" s="7">
        <f>'2ndR'!M$37</f>
        <v>0</v>
      </c>
      <c r="N908" s="7">
        <f>'2ndR'!N$37</f>
        <v>0</v>
      </c>
      <c r="O908" s="7">
        <f>'2ndR'!O$37</f>
        <v>0</v>
      </c>
      <c r="P908" s="7">
        <f>'2ndR'!P$37</f>
        <v>0</v>
      </c>
      <c r="Q908" s="7">
        <f>'2ndR'!Q$37</f>
        <v>0</v>
      </c>
      <c r="R908" s="7">
        <f>'2ndR'!R$37</f>
        <v>0</v>
      </c>
      <c r="S908" s="7">
        <f>'2ndR'!S$37</f>
        <v>0</v>
      </c>
      <c r="T908" s="7">
        <f>'2ndR'!T$37</f>
        <v>0</v>
      </c>
    </row>
    <row r="909" spans="1:20" x14ac:dyDescent="0.35">
      <c r="B909" s="41" t="s">
        <v>9</v>
      </c>
      <c r="C909" s="7">
        <f>'3rdR'!C$37</f>
        <v>0</v>
      </c>
      <c r="D909" s="7">
        <f>'3rdR'!D$37</f>
        <v>0</v>
      </c>
      <c r="E909" s="7">
        <f>'3rdR'!E$37</f>
        <v>0</v>
      </c>
      <c r="F909" s="7">
        <f>'3rdR'!F$37</f>
        <v>0</v>
      </c>
      <c r="G909" s="7">
        <f>'3rdR'!G$37</f>
        <v>0</v>
      </c>
      <c r="H909" s="7">
        <f>'3rdR'!H$37</f>
        <v>0</v>
      </c>
      <c r="I909" s="7">
        <f>'3rdR'!I$37</f>
        <v>0</v>
      </c>
      <c r="J909" s="7">
        <f>'3rdR'!J$37</f>
        <v>0</v>
      </c>
      <c r="K909" s="7">
        <f>'3rdR'!K$37</f>
        <v>0</v>
      </c>
      <c r="L909" s="7">
        <f>'3rdR'!L$37</f>
        <v>0</v>
      </c>
      <c r="M909" s="7">
        <f>'3rdR'!M$37</f>
        <v>0</v>
      </c>
      <c r="N909" s="7">
        <f>'3rdR'!N$37</f>
        <v>0</v>
      </c>
      <c r="O909" s="7">
        <f>'3rdR'!O$37</f>
        <v>0</v>
      </c>
      <c r="P909" s="7">
        <f>'3rdR'!P$37</f>
        <v>0</v>
      </c>
      <c r="Q909" s="7">
        <f>'3rdR'!Q$37</f>
        <v>0</v>
      </c>
      <c r="R909" s="7">
        <f>'3rdR'!R$37</f>
        <v>0</v>
      </c>
      <c r="S909" s="7">
        <f>'3rdR'!S$37</f>
        <v>0</v>
      </c>
      <c r="T909" s="7">
        <f>'3rdR'!T$37</f>
        <v>0</v>
      </c>
    </row>
    <row r="910" spans="1:20" x14ac:dyDescent="0.35">
      <c r="B910" s="41" t="s">
        <v>10</v>
      </c>
      <c r="C910" s="7">
        <f>'4thR'!C$37</f>
        <v>5</v>
      </c>
      <c r="D910" s="7">
        <f>'4thR'!D$37</f>
        <v>3</v>
      </c>
      <c r="E910" s="7">
        <f>'4thR'!E$37</f>
        <v>4</v>
      </c>
      <c r="F910" s="7">
        <f>'4thR'!F$37</f>
        <v>5</v>
      </c>
      <c r="G910" s="7">
        <f>'4thR'!G$37</f>
        <v>6</v>
      </c>
      <c r="H910" s="7">
        <f>'4thR'!H$37</f>
        <v>4</v>
      </c>
      <c r="I910" s="7">
        <f>'4thR'!I$37</f>
        <v>5</v>
      </c>
      <c r="J910" s="7">
        <f>'4thR'!J$37</f>
        <v>6</v>
      </c>
      <c r="K910" s="7">
        <f>'4thR'!K$37</f>
        <v>3</v>
      </c>
      <c r="L910" s="7">
        <f>'4thR'!L$37</f>
        <v>6</v>
      </c>
      <c r="M910" s="7">
        <f>'4thR'!M$37</f>
        <v>4</v>
      </c>
      <c r="N910" s="7">
        <f>'4thR'!N$37</f>
        <v>4</v>
      </c>
      <c r="O910" s="7">
        <f>'4thR'!O$37</f>
        <v>5</v>
      </c>
      <c r="P910" s="7">
        <f>'4thR'!P$37</f>
        <v>4</v>
      </c>
      <c r="Q910" s="7">
        <f>'4thR'!Q$37</f>
        <v>5</v>
      </c>
      <c r="R910" s="7">
        <f>'4thR'!R$37</f>
        <v>4</v>
      </c>
      <c r="S910" s="7">
        <f>'4thR'!S$37</f>
        <v>6</v>
      </c>
      <c r="T910" s="7">
        <f>'4thR'!T$37</f>
        <v>4</v>
      </c>
    </row>
    <row r="911" spans="1:20" x14ac:dyDescent="0.35">
      <c r="B911" s="41" t="s">
        <v>11</v>
      </c>
      <c r="C911" s="7">
        <f>'5thR'!C$37</f>
        <v>0</v>
      </c>
      <c r="D911" s="7">
        <f>'5thR'!D$37</f>
        <v>0</v>
      </c>
      <c r="E911" s="7">
        <f>'5thR'!E$37</f>
        <v>0</v>
      </c>
      <c r="F911" s="7">
        <f>'5thR'!F$37</f>
        <v>0</v>
      </c>
      <c r="G911" s="7">
        <f>'5thR'!G$37</f>
        <v>0</v>
      </c>
      <c r="H911" s="7">
        <f>'5thR'!H$37</f>
        <v>0</v>
      </c>
      <c r="I911" s="7">
        <f>'5thR'!I$37</f>
        <v>0</v>
      </c>
      <c r="J911" s="7">
        <f>'5thR'!J$37</f>
        <v>0</v>
      </c>
      <c r="K911" s="7">
        <f>'5thR'!K$37</f>
        <v>0</v>
      </c>
      <c r="L911" s="7">
        <f>'5thR'!L$37</f>
        <v>0</v>
      </c>
      <c r="M911" s="7">
        <f>'5thR'!M$37</f>
        <v>0</v>
      </c>
      <c r="N911" s="7">
        <f>'5thR'!N$37</f>
        <v>0</v>
      </c>
      <c r="O911" s="7">
        <f>'5thR'!O$37</f>
        <v>0</v>
      </c>
      <c r="P911" s="7">
        <f>'5thR'!P$37</f>
        <v>0</v>
      </c>
      <c r="Q911" s="7">
        <f>'5thR'!Q$37</f>
        <v>0</v>
      </c>
      <c r="R911" s="7">
        <f>'5thR'!R$37</f>
        <v>0</v>
      </c>
      <c r="S911" s="7">
        <f>'5thR'!S$37</f>
        <v>0</v>
      </c>
      <c r="T911" s="7">
        <f>'5thR'!T$37</f>
        <v>0</v>
      </c>
    </row>
    <row r="912" spans="1:20" x14ac:dyDescent="0.35">
      <c r="B912" s="41" t="s">
        <v>12</v>
      </c>
      <c r="C912" s="7">
        <f>'6thR'!C$37</f>
        <v>0</v>
      </c>
      <c r="D912" s="7">
        <f>'6thR'!D$37</f>
        <v>0</v>
      </c>
      <c r="E912" s="7">
        <f>'6thR'!E$37</f>
        <v>0</v>
      </c>
      <c r="F912" s="7">
        <f>'6thR'!F$37</f>
        <v>0</v>
      </c>
      <c r="G912" s="7">
        <f>'6thR'!G$37</f>
        <v>0</v>
      </c>
      <c r="H912" s="7">
        <f>'6thR'!H$37</f>
        <v>0</v>
      </c>
      <c r="I912" s="7">
        <f>'6thR'!I$37</f>
        <v>0</v>
      </c>
      <c r="J912" s="7">
        <f>'6thR'!J$37</f>
        <v>0</v>
      </c>
      <c r="K912" s="7">
        <f>'6thR'!K$37</f>
        <v>0</v>
      </c>
      <c r="L912" s="7">
        <f>'6thR'!L$37</f>
        <v>0</v>
      </c>
      <c r="M912" s="7">
        <f>'6thR'!M$37</f>
        <v>0</v>
      </c>
      <c r="N912" s="7">
        <f>'6thR'!N$37</f>
        <v>0</v>
      </c>
      <c r="O912" s="7">
        <f>'6thR'!O$37</f>
        <v>0</v>
      </c>
      <c r="P912" s="7">
        <f>'6thR'!P$37</f>
        <v>0</v>
      </c>
      <c r="Q912" s="7">
        <f>'6thR'!Q$37</f>
        <v>0</v>
      </c>
      <c r="R912" s="7">
        <f>'6thR'!R$37</f>
        <v>0</v>
      </c>
      <c r="S912" s="7">
        <f>'6thR'!S$37</f>
        <v>0</v>
      </c>
      <c r="T912" s="7">
        <f>'6thR'!T$37</f>
        <v>0</v>
      </c>
    </row>
    <row r="913" spans="2:20" x14ac:dyDescent="0.35">
      <c r="B913" s="41" t="s">
        <v>13</v>
      </c>
      <c r="C913" s="7">
        <f>'7thR'!C$37</f>
        <v>0</v>
      </c>
      <c r="D913" s="7">
        <f>'7thR'!D$37</f>
        <v>0</v>
      </c>
      <c r="E913" s="7">
        <f>'7thR'!E$37</f>
        <v>0</v>
      </c>
      <c r="F913" s="7">
        <f>'7thR'!F$37</f>
        <v>0</v>
      </c>
      <c r="G913" s="7">
        <f>'7thR'!G$37</f>
        <v>0</v>
      </c>
      <c r="H913" s="7">
        <f>'7thR'!H$37</f>
        <v>0</v>
      </c>
      <c r="I913" s="7">
        <f>'7thR'!I$37</f>
        <v>0</v>
      </c>
      <c r="J913" s="7">
        <f>'7thR'!J$37</f>
        <v>0</v>
      </c>
      <c r="K913" s="7">
        <f>'7thR'!K$37</f>
        <v>0</v>
      </c>
      <c r="L913" s="7">
        <f>'7thR'!L$37</f>
        <v>0</v>
      </c>
      <c r="M913" s="7">
        <f>'7thR'!M$37</f>
        <v>0</v>
      </c>
      <c r="N913" s="7">
        <f>'7thR'!N$37</f>
        <v>0</v>
      </c>
      <c r="O913" s="7">
        <f>'7thR'!O$37</f>
        <v>0</v>
      </c>
      <c r="P913" s="7">
        <f>'7thR'!P$37</f>
        <v>0</v>
      </c>
      <c r="Q913" s="7">
        <f>'7thR'!Q$37</f>
        <v>0</v>
      </c>
      <c r="R913" s="7">
        <f>'7thR'!R$37</f>
        <v>0</v>
      </c>
      <c r="S913" s="7">
        <f>'7thR'!S$37</f>
        <v>0</v>
      </c>
      <c r="T913" s="7">
        <f>'7thR'!T$37</f>
        <v>0</v>
      </c>
    </row>
    <row r="914" spans="2:20" x14ac:dyDescent="0.35">
      <c r="B914" s="41" t="s">
        <v>14</v>
      </c>
      <c r="C914" s="7">
        <f>'8thR'!C$37</f>
        <v>6</v>
      </c>
      <c r="D914" s="7">
        <f>'8thR'!D$37</f>
        <v>3</v>
      </c>
      <c r="E914" s="7">
        <f>'8thR'!E$37</f>
        <v>4</v>
      </c>
      <c r="F914" s="7">
        <f>'8thR'!F$37</f>
        <v>4</v>
      </c>
      <c r="G914" s="7">
        <f>'8thR'!G$37</f>
        <v>6</v>
      </c>
      <c r="H914" s="7">
        <f>'8thR'!H$37</f>
        <v>5</v>
      </c>
      <c r="I914" s="7">
        <f>'8thR'!I$37</f>
        <v>3</v>
      </c>
      <c r="J914" s="7">
        <f>'8thR'!J$37</f>
        <v>7</v>
      </c>
      <c r="K914" s="7">
        <f>'8thR'!K$37</f>
        <v>3</v>
      </c>
      <c r="L914" s="7">
        <f>'8thR'!L$37</f>
        <v>4</v>
      </c>
      <c r="M914" s="7">
        <f>'8thR'!M$37</f>
        <v>3</v>
      </c>
      <c r="N914" s="7">
        <f>'8thR'!N$37</f>
        <v>5</v>
      </c>
      <c r="O914" s="7">
        <f>'8thR'!O$37</f>
        <v>3</v>
      </c>
      <c r="P914" s="7">
        <f>'8thR'!P$37</f>
        <v>4</v>
      </c>
      <c r="Q914" s="7">
        <f>'8thR'!Q$37</f>
        <v>7</v>
      </c>
      <c r="R914" s="7">
        <f>'8thR'!R$37</f>
        <v>3</v>
      </c>
      <c r="S914" s="7">
        <f>'8thR'!S$37</f>
        <v>4</v>
      </c>
      <c r="T914" s="7">
        <f>'8thR'!T$37</f>
        <v>3</v>
      </c>
    </row>
    <row r="915" spans="2:20" x14ac:dyDescent="0.35">
      <c r="B915" s="41" t="s">
        <v>26</v>
      </c>
      <c r="C915" s="7">
        <f>'9thR'!C$37</f>
        <v>6</v>
      </c>
      <c r="D915" s="7">
        <f>'9thR'!D$37</f>
        <v>3</v>
      </c>
      <c r="E915" s="7">
        <f>'9thR'!E$37</f>
        <v>4</v>
      </c>
      <c r="F915" s="7">
        <f>'9thR'!F$37</f>
        <v>7</v>
      </c>
      <c r="G915" s="7">
        <f>'9thR'!G$37</f>
        <v>4</v>
      </c>
      <c r="H915" s="7">
        <f>'9thR'!H$37</f>
        <v>4</v>
      </c>
      <c r="I915" s="7">
        <f>'9thR'!I$37</f>
        <v>3</v>
      </c>
      <c r="J915" s="7">
        <f>'9thR'!J$37</f>
        <v>5</v>
      </c>
      <c r="K915" s="7">
        <f>'9thR'!K$37</f>
        <v>3</v>
      </c>
      <c r="L915" s="7">
        <f>'9thR'!L$37</f>
        <v>5</v>
      </c>
      <c r="M915" s="7">
        <f>'9thR'!M$37</f>
        <v>3</v>
      </c>
      <c r="N915" s="7">
        <f>'9thR'!N$37</f>
        <v>3</v>
      </c>
      <c r="O915" s="7">
        <f>'9thR'!O$37</f>
        <v>4</v>
      </c>
      <c r="P915" s="7">
        <f>'9thR'!P$37</f>
        <v>5</v>
      </c>
      <c r="Q915" s="7">
        <f>'9thR'!Q$37</f>
        <v>5</v>
      </c>
      <c r="R915" s="7">
        <f>'9thR'!R$37</f>
        <v>4</v>
      </c>
      <c r="S915" s="7">
        <f>'9thR'!S$37</f>
        <v>4</v>
      </c>
      <c r="T915" s="7">
        <f>'9thR'!T$37</f>
        <v>3</v>
      </c>
    </row>
    <row r="916" spans="2:20" x14ac:dyDescent="0.35">
      <c r="B916" s="41" t="s">
        <v>27</v>
      </c>
      <c r="C916" s="7">
        <f>'10thR'!C$37</f>
        <v>3</v>
      </c>
      <c r="D916" s="7">
        <f>'10thR'!D$37</f>
        <v>3</v>
      </c>
      <c r="E916" s="7">
        <f>'10thR'!E$37</f>
        <v>2</v>
      </c>
      <c r="F916" s="7">
        <f>'10thR'!F$37</f>
        <v>4</v>
      </c>
      <c r="G916" s="7">
        <f>'10thR'!G$37</f>
        <v>5</v>
      </c>
      <c r="H916" s="7">
        <f>'10thR'!H$37</f>
        <v>6</v>
      </c>
      <c r="I916" s="7">
        <f>'10thR'!I$37</f>
        <v>2</v>
      </c>
      <c r="J916" s="7">
        <f>'10thR'!J$37</f>
        <v>6</v>
      </c>
      <c r="K916" s="7">
        <f>'10thR'!K$37</f>
        <v>5</v>
      </c>
      <c r="L916" s="7">
        <f>'10thR'!L$37</f>
        <v>3</v>
      </c>
      <c r="M916" s="7">
        <f>'10thR'!M$37</f>
        <v>3</v>
      </c>
      <c r="N916" s="7">
        <f>'10thR'!N$37</f>
        <v>3</v>
      </c>
      <c r="O916" s="7">
        <f>'10thR'!O$37</f>
        <v>5</v>
      </c>
      <c r="P916" s="7">
        <f>'10thR'!P$37</f>
        <v>5</v>
      </c>
      <c r="Q916" s="7">
        <f>'10thR'!Q$37</f>
        <v>5</v>
      </c>
      <c r="R916" s="7">
        <f>'10thR'!R$37</f>
        <v>3</v>
      </c>
      <c r="S916" s="7">
        <f>'10thR'!S$37</f>
        <v>4</v>
      </c>
      <c r="T916" s="7">
        <f>'10thR'!T$37</f>
        <v>4</v>
      </c>
    </row>
    <row r="917" spans="2:20" x14ac:dyDescent="0.35">
      <c r="B917" s="41" t="s">
        <v>28</v>
      </c>
      <c r="C917" s="7">
        <f>'11thR'!C$37</f>
        <v>4</v>
      </c>
      <c r="D917" s="7">
        <f>'11thR'!D$37</f>
        <v>3</v>
      </c>
      <c r="E917" s="7">
        <f>'11thR'!E$37</f>
        <v>4</v>
      </c>
      <c r="F917" s="7">
        <f>'11thR'!F$37</f>
        <v>4</v>
      </c>
      <c r="G917" s="7">
        <f>'11thR'!G$37</f>
        <v>4</v>
      </c>
      <c r="H917" s="7">
        <f>'11thR'!H$37</f>
        <v>5</v>
      </c>
      <c r="I917" s="7">
        <f>'11thR'!I$37</f>
        <v>3</v>
      </c>
      <c r="J917" s="7">
        <f>'11thR'!J$37</f>
        <v>4</v>
      </c>
      <c r="K917" s="7">
        <f>'11thR'!K$37</f>
        <v>4</v>
      </c>
      <c r="L917" s="7">
        <f>'11thR'!L$37</f>
        <v>6</v>
      </c>
      <c r="M917" s="7">
        <f>'11thR'!M$37</f>
        <v>4</v>
      </c>
      <c r="N917" s="7">
        <f>'11thR'!N$37</f>
        <v>5</v>
      </c>
      <c r="O917" s="7">
        <f>'11thR'!O$37</f>
        <v>7</v>
      </c>
      <c r="P917" s="7">
        <f>'11thR'!P$37</f>
        <v>5</v>
      </c>
      <c r="Q917" s="7">
        <f>'11thR'!Q$37</f>
        <v>5</v>
      </c>
      <c r="R917" s="7">
        <f>'11thR'!R$37</f>
        <v>6</v>
      </c>
      <c r="S917" s="7">
        <f>'11thR'!S$37</f>
        <v>4</v>
      </c>
      <c r="T917" s="7">
        <f>'11thR'!T$37</f>
        <v>3</v>
      </c>
    </row>
    <row r="918" spans="2:20" x14ac:dyDescent="0.35">
      <c r="B918" s="41" t="s">
        <v>29</v>
      </c>
      <c r="C918" s="7">
        <f>'12thR'!C$37</f>
        <v>4</v>
      </c>
      <c r="D918" s="7">
        <f>'12thR'!D$37</f>
        <v>7</v>
      </c>
      <c r="E918" s="7">
        <f>'12thR'!E$37</f>
        <v>3</v>
      </c>
      <c r="F918" s="7">
        <f>'12thR'!F$37</f>
        <v>5</v>
      </c>
      <c r="G918" s="7">
        <f>'12thR'!G$37</f>
        <v>5</v>
      </c>
      <c r="H918" s="7">
        <f>'12thR'!H$37</f>
        <v>5</v>
      </c>
      <c r="I918" s="7">
        <f>'12thR'!I$37</f>
        <v>4</v>
      </c>
      <c r="J918" s="7">
        <f>'12thR'!J$37</f>
        <v>9</v>
      </c>
      <c r="K918" s="7">
        <f>'12thR'!K$37</f>
        <v>3</v>
      </c>
      <c r="L918" s="7">
        <f>'12thR'!L$37</f>
        <v>4</v>
      </c>
      <c r="M918" s="7">
        <f>'12thR'!M$37</f>
        <v>3</v>
      </c>
      <c r="N918" s="7">
        <f>'12thR'!N$37</f>
        <v>4</v>
      </c>
      <c r="O918" s="7">
        <f>'12thR'!O$37</f>
        <v>5</v>
      </c>
      <c r="P918" s="7">
        <f>'12thR'!P$37</f>
        <v>4</v>
      </c>
      <c r="Q918" s="7">
        <f>'12thR'!Q$37</f>
        <v>4</v>
      </c>
      <c r="R918" s="7">
        <f>'12thR'!R$37</f>
        <v>3</v>
      </c>
      <c r="S918" s="7">
        <f>'12thR'!S$37</f>
        <v>6</v>
      </c>
      <c r="T918" s="7">
        <f>'12thR'!T$37</f>
        <v>3</v>
      </c>
    </row>
    <row r="919" spans="2:20" x14ac:dyDescent="0.35">
      <c r="B919" s="41" t="s">
        <v>30</v>
      </c>
      <c r="C919" s="7">
        <f>'13thR'!C$37</f>
        <v>0</v>
      </c>
      <c r="D919" s="7">
        <f>'13thR'!D$37</f>
        <v>0</v>
      </c>
      <c r="E919" s="7">
        <f>'13thR'!E$37</f>
        <v>0</v>
      </c>
      <c r="F919" s="7">
        <f>'13thR'!F$37</f>
        <v>0</v>
      </c>
      <c r="G919" s="7">
        <f>'13thR'!G$37</f>
        <v>0</v>
      </c>
      <c r="H919" s="7">
        <f>'13thR'!H$37</f>
        <v>0</v>
      </c>
      <c r="I919" s="7">
        <f>'13thR'!I$37</f>
        <v>0</v>
      </c>
      <c r="J919" s="7">
        <f>'13thR'!J$37</f>
        <v>0</v>
      </c>
      <c r="K919" s="7">
        <f>'13thR'!K$37</f>
        <v>0</v>
      </c>
      <c r="L919" s="7">
        <f>'13thR'!L$37</f>
        <v>0</v>
      </c>
      <c r="M919" s="7">
        <f>'13thR'!M$37</f>
        <v>0</v>
      </c>
      <c r="N919" s="7">
        <f>'13thR'!N$37</f>
        <v>0</v>
      </c>
      <c r="O919" s="7">
        <f>'13thR'!O$37</f>
        <v>0</v>
      </c>
      <c r="P919" s="7">
        <f>'13thR'!P$37</f>
        <v>0</v>
      </c>
      <c r="Q919" s="7">
        <f>'13thR'!Q$37</f>
        <v>0</v>
      </c>
      <c r="R919" s="7">
        <f>'13thR'!R$37</f>
        <v>0</v>
      </c>
      <c r="S919" s="7">
        <f>'13thR'!S$37</f>
        <v>0</v>
      </c>
      <c r="T919" s="7">
        <f>'13thR'!T$37</f>
        <v>0</v>
      </c>
    </row>
    <row r="920" spans="2:20" x14ac:dyDescent="0.35">
      <c r="B920" s="41" t="s">
        <v>31</v>
      </c>
      <c r="C920" s="7">
        <f>'14thR'!C$37</f>
        <v>0</v>
      </c>
      <c r="D920" s="7">
        <f>'14thR'!D$37</f>
        <v>0</v>
      </c>
      <c r="E920" s="7">
        <f>'14thR'!E$37</f>
        <v>0</v>
      </c>
      <c r="F920" s="7">
        <f>'14thR'!F$37</f>
        <v>0</v>
      </c>
      <c r="G920" s="7">
        <f>'14thR'!G$37</f>
        <v>0</v>
      </c>
      <c r="H920" s="7">
        <f>'14thR'!H$37</f>
        <v>0</v>
      </c>
      <c r="I920" s="7">
        <f>'14thR'!I$37</f>
        <v>0</v>
      </c>
      <c r="J920" s="7">
        <f>'14thR'!J$37</f>
        <v>0</v>
      </c>
      <c r="K920" s="7">
        <f>'14thR'!K$37</f>
        <v>0</v>
      </c>
      <c r="L920" s="7">
        <f>'14thR'!L$37</f>
        <v>0</v>
      </c>
      <c r="M920" s="7">
        <f>'14thR'!M$37</f>
        <v>0</v>
      </c>
      <c r="N920" s="7">
        <f>'14thR'!N$37</f>
        <v>0</v>
      </c>
      <c r="O920" s="7">
        <f>'14thR'!O$37</f>
        <v>0</v>
      </c>
      <c r="P920" s="7">
        <f>'14thR'!P$37</f>
        <v>0</v>
      </c>
      <c r="Q920" s="7">
        <f>'14thR'!Q$37</f>
        <v>0</v>
      </c>
      <c r="R920" s="7">
        <f>'14thR'!R$37</f>
        <v>0</v>
      </c>
      <c r="S920" s="7">
        <f>'14thR'!S$37</f>
        <v>0</v>
      </c>
      <c r="T920" s="7">
        <f>'14thR'!T$37</f>
        <v>0</v>
      </c>
    </row>
    <row r="921" spans="2:20" x14ac:dyDescent="0.35">
      <c r="B921" s="41" t="s">
        <v>32</v>
      </c>
      <c r="C921" s="7">
        <f>'15thR'!C$37</f>
        <v>0</v>
      </c>
      <c r="D921" s="7">
        <f>'15thR'!D$37</f>
        <v>0</v>
      </c>
      <c r="E921" s="7">
        <f>'15thR'!E$37</f>
        <v>0</v>
      </c>
      <c r="F921" s="7">
        <f>'15thR'!F$37</f>
        <v>0</v>
      </c>
      <c r="G921" s="7">
        <f>'15thR'!G$37</f>
        <v>0</v>
      </c>
      <c r="H921" s="7">
        <f>'15thR'!H$37</f>
        <v>0</v>
      </c>
      <c r="I921" s="7">
        <f>'15thR'!I$37</f>
        <v>0</v>
      </c>
      <c r="J921" s="7">
        <f>'15thR'!J$37</f>
        <v>0</v>
      </c>
      <c r="K921" s="7">
        <f>'15thR'!K$37</f>
        <v>0</v>
      </c>
      <c r="L921" s="7">
        <f>'15thR'!L$37</f>
        <v>0</v>
      </c>
      <c r="M921" s="7">
        <f>'15thR'!M$37</f>
        <v>0</v>
      </c>
      <c r="N921" s="7">
        <f>'15thR'!N$37</f>
        <v>0</v>
      </c>
      <c r="O921" s="7">
        <f>'15thR'!O$37</f>
        <v>0</v>
      </c>
      <c r="P921" s="7">
        <f>'15thR'!P$37</f>
        <v>0</v>
      </c>
      <c r="Q921" s="7">
        <f>'15thR'!Q$37</f>
        <v>0</v>
      </c>
      <c r="R921" s="7">
        <f>'15thR'!R$37</f>
        <v>0</v>
      </c>
      <c r="S921" s="7">
        <f>'15thR'!S$37</f>
        <v>0</v>
      </c>
      <c r="T921" s="7">
        <f>'15thR'!T$37</f>
        <v>0</v>
      </c>
    </row>
    <row r="922" spans="2:20" x14ac:dyDescent="0.35">
      <c r="B922" s="41" t="s">
        <v>33</v>
      </c>
      <c r="C922" s="7">
        <f>'16thR'!C$37</f>
        <v>0</v>
      </c>
      <c r="D922" s="7">
        <f>'16thR'!D$37</f>
        <v>0</v>
      </c>
      <c r="E922" s="7">
        <f>'16thR'!E$37</f>
        <v>0</v>
      </c>
      <c r="F922" s="7">
        <f>'16thR'!F$37</f>
        <v>0</v>
      </c>
      <c r="G922" s="7">
        <f>'16thR'!G$37</f>
        <v>0</v>
      </c>
      <c r="H922" s="7">
        <f>'16thR'!H$37</f>
        <v>0</v>
      </c>
      <c r="I922" s="7">
        <f>'16thR'!I$37</f>
        <v>0</v>
      </c>
      <c r="J922" s="7">
        <f>'16thR'!J$37</f>
        <v>0</v>
      </c>
      <c r="K922" s="7">
        <f>'16thR'!K$37</f>
        <v>0</v>
      </c>
      <c r="L922" s="7">
        <f>'16thR'!L$37</f>
        <v>0</v>
      </c>
      <c r="M922" s="7">
        <f>'16thR'!M$37</f>
        <v>0</v>
      </c>
      <c r="N922" s="7">
        <f>'16thR'!N$37</f>
        <v>0</v>
      </c>
      <c r="O922" s="7">
        <f>'16thR'!O$37</f>
        <v>0</v>
      </c>
      <c r="P922" s="7">
        <f>'16thR'!P$37</f>
        <v>0</v>
      </c>
      <c r="Q922" s="7">
        <f>'16thR'!Q$37</f>
        <v>0</v>
      </c>
      <c r="R922" s="7">
        <f>'16thR'!R$37</f>
        <v>0</v>
      </c>
      <c r="S922" s="7">
        <f>'16thR'!S$37</f>
        <v>0</v>
      </c>
      <c r="T922" s="7">
        <f>'16thR'!T$37</f>
        <v>0</v>
      </c>
    </row>
    <row r="923" spans="2:20" x14ac:dyDescent="0.35">
      <c r="B923" s="41" t="s">
        <v>34</v>
      </c>
      <c r="C923" s="7">
        <f>'17thR'!C$37</f>
        <v>0</v>
      </c>
      <c r="D923" s="7">
        <f>'17thR'!D$37</f>
        <v>0</v>
      </c>
      <c r="E923" s="7">
        <f>'17thR'!E$37</f>
        <v>0</v>
      </c>
      <c r="F923" s="7">
        <f>'17thR'!F$37</f>
        <v>0</v>
      </c>
      <c r="G923" s="7">
        <f>'17thR'!G$37</f>
        <v>0</v>
      </c>
      <c r="H923" s="7">
        <f>'17thR'!H$37</f>
        <v>0</v>
      </c>
      <c r="I923" s="7">
        <f>'17thR'!I$37</f>
        <v>0</v>
      </c>
      <c r="J923" s="7">
        <f>'17thR'!J$37</f>
        <v>0</v>
      </c>
      <c r="K923" s="7">
        <f>'17thR'!K$37</f>
        <v>0</v>
      </c>
      <c r="L923" s="7">
        <f>'17thR'!L$37</f>
        <v>0</v>
      </c>
      <c r="M923" s="7">
        <f>'17thR'!M$37</f>
        <v>0</v>
      </c>
      <c r="N923" s="7">
        <f>'17thR'!N$37</f>
        <v>0</v>
      </c>
      <c r="O923" s="7">
        <f>'17thR'!O$37</f>
        <v>0</v>
      </c>
      <c r="P923" s="7">
        <f>'17thR'!P$37</f>
        <v>0</v>
      </c>
      <c r="Q923" s="7">
        <f>'17thR'!Q$37</f>
        <v>0</v>
      </c>
      <c r="R923" s="7">
        <f>'17thR'!R$37</f>
        <v>0</v>
      </c>
      <c r="S923" s="7">
        <f>'17thR'!S$37</f>
        <v>0</v>
      </c>
      <c r="T923" s="7">
        <f>'17thR'!T$37</f>
        <v>0</v>
      </c>
    </row>
    <row r="924" spans="2:20" x14ac:dyDescent="0.35">
      <c r="B924" s="41" t="s">
        <v>35</v>
      </c>
      <c r="C924" s="7">
        <f>'18thR'!C$37</f>
        <v>0</v>
      </c>
      <c r="D924" s="7">
        <f>'18thR'!D$37</f>
        <v>0</v>
      </c>
      <c r="E924" s="7">
        <f>'18thR'!E$37</f>
        <v>0</v>
      </c>
      <c r="F924" s="7">
        <f>'18thR'!F$37</f>
        <v>0</v>
      </c>
      <c r="G924" s="7">
        <f>'18thR'!G$37</f>
        <v>0</v>
      </c>
      <c r="H924" s="7">
        <f>'18thR'!H$37</f>
        <v>0</v>
      </c>
      <c r="I924" s="7">
        <f>'18thR'!I$37</f>
        <v>0</v>
      </c>
      <c r="J924" s="7">
        <f>'18thR'!J$37</f>
        <v>0</v>
      </c>
      <c r="K924" s="7">
        <f>'18thR'!K$37</f>
        <v>0</v>
      </c>
      <c r="L924" s="7">
        <f>'18thR'!L$37</f>
        <v>0</v>
      </c>
      <c r="M924" s="7">
        <f>'18thR'!M$37</f>
        <v>0</v>
      </c>
      <c r="N924" s="7">
        <f>'18thR'!N$37</f>
        <v>0</v>
      </c>
      <c r="O924" s="7">
        <f>'18thR'!O$37</f>
        <v>0</v>
      </c>
      <c r="P924" s="7">
        <f>'18thR'!P$37</f>
        <v>0</v>
      </c>
      <c r="Q924" s="7">
        <f>'18thR'!Q$37</f>
        <v>0</v>
      </c>
      <c r="R924" s="7">
        <f>'18thR'!R$37</f>
        <v>0</v>
      </c>
      <c r="S924" s="7">
        <f>'18thR'!S$37</f>
        <v>0</v>
      </c>
      <c r="T924" s="7">
        <f>'18thR'!T$37</f>
        <v>0</v>
      </c>
    </row>
    <row r="925" spans="2:20" x14ac:dyDescent="0.35">
      <c r="B925" s="41" t="s">
        <v>36</v>
      </c>
      <c r="C925" s="7">
        <f>'19thR'!C$37</f>
        <v>0</v>
      </c>
      <c r="D925" s="7">
        <f>'19thR'!D$37</f>
        <v>0</v>
      </c>
      <c r="E925" s="7">
        <f>'19thR'!E$37</f>
        <v>0</v>
      </c>
      <c r="F925" s="7">
        <f>'19thR'!F$37</f>
        <v>0</v>
      </c>
      <c r="G925" s="7">
        <f>'19thR'!G$37</f>
        <v>0</v>
      </c>
      <c r="H925" s="7">
        <f>'19thR'!H$37</f>
        <v>0</v>
      </c>
      <c r="I925" s="7">
        <f>'19thR'!I$37</f>
        <v>0</v>
      </c>
      <c r="J925" s="7">
        <f>'19thR'!J$37</f>
        <v>0</v>
      </c>
      <c r="K925" s="7">
        <f>'19thR'!K$37</f>
        <v>0</v>
      </c>
      <c r="L925" s="7">
        <f>'19thR'!L$37</f>
        <v>0</v>
      </c>
      <c r="M925" s="7">
        <f>'19thR'!M$37</f>
        <v>0</v>
      </c>
      <c r="N925" s="7">
        <f>'19thR'!N$37</f>
        <v>0</v>
      </c>
      <c r="O925" s="7">
        <f>'19thR'!O$37</f>
        <v>0</v>
      </c>
      <c r="P925" s="7">
        <f>'19thR'!P$37</f>
        <v>0</v>
      </c>
      <c r="Q925" s="7">
        <f>'19thR'!Q$37</f>
        <v>0</v>
      </c>
      <c r="R925" s="7">
        <f>'19thR'!R$37</f>
        <v>0</v>
      </c>
      <c r="S925" s="7">
        <f>'19thR'!S$37</f>
        <v>0</v>
      </c>
      <c r="T925" s="7">
        <f>'19thR'!T$37</f>
        <v>0</v>
      </c>
    </row>
    <row r="926" spans="2:20" x14ac:dyDescent="0.35">
      <c r="B926" s="41" t="s">
        <v>37</v>
      </c>
      <c r="C926" s="7">
        <f>'20thR'!C$37</f>
        <v>4</v>
      </c>
      <c r="D926" s="7">
        <f>'20thR'!D$37</f>
        <v>5</v>
      </c>
      <c r="E926" s="7">
        <f>'20thR'!E$37</f>
        <v>3</v>
      </c>
      <c r="F926" s="7">
        <f>'20thR'!F$37</f>
        <v>5</v>
      </c>
      <c r="G926" s="7">
        <f>'20thR'!G$37</f>
        <v>4</v>
      </c>
      <c r="H926" s="7">
        <f>'20thR'!H$37</f>
        <v>4</v>
      </c>
      <c r="I926" s="7">
        <f>'20thR'!I$37</f>
        <v>4</v>
      </c>
      <c r="J926" s="7">
        <f>'20thR'!J$37</f>
        <v>4</v>
      </c>
      <c r="K926" s="7">
        <f>'20thR'!K$37</f>
        <v>3</v>
      </c>
      <c r="L926" s="7">
        <f>'20thR'!L$37</f>
        <v>6</v>
      </c>
      <c r="M926" s="7">
        <f>'20thR'!M$37</f>
        <v>6</v>
      </c>
      <c r="N926" s="7">
        <f>'20thR'!N$37</f>
        <v>2</v>
      </c>
      <c r="O926" s="7">
        <f>'20thR'!O$37</f>
        <v>6</v>
      </c>
      <c r="P926" s="7">
        <f>'20thR'!P$37</f>
        <v>5</v>
      </c>
      <c r="Q926" s="7">
        <f>'20thR'!Q$37</f>
        <v>6</v>
      </c>
      <c r="R926" s="7">
        <f>'20thR'!R$37</f>
        <v>3</v>
      </c>
      <c r="S926" s="7">
        <f>'20thR'!S$37</f>
        <v>5</v>
      </c>
      <c r="T926" s="7">
        <f>'20thR'!T$37</f>
        <v>3</v>
      </c>
    </row>
    <row r="927" spans="2:20" x14ac:dyDescent="0.35">
      <c r="B927" s="41" t="s">
        <v>38</v>
      </c>
      <c r="C927" s="7">
        <f>'21thR'!C$37</f>
        <v>0</v>
      </c>
      <c r="D927" s="7">
        <f>'21thR'!D$37</f>
        <v>0</v>
      </c>
      <c r="E927" s="7">
        <f>'21thR'!E$37</f>
        <v>0</v>
      </c>
      <c r="F927" s="7">
        <f>'21thR'!F$37</f>
        <v>0</v>
      </c>
      <c r="G927" s="7">
        <f>'21thR'!G$37</f>
        <v>0</v>
      </c>
      <c r="H927" s="7">
        <f>'21thR'!H$37</f>
        <v>0</v>
      </c>
      <c r="I927" s="7">
        <f>'21thR'!I$37</f>
        <v>0</v>
      </c>
      <c r="J927" s="7">
        <f>'21thR'!J$37</f>
        <v>0</v>
      </c>
      <c r="K927" s="7">
        <f>'21thR'!K$37</f>
        <v>0</v>
      </c>
      <c r="L927" s="7">
        <f>'21thR'!L$37</f>
        <v>0</v>
      </c>
      <c r="M927" s="7">
        <f>'21thR'!M$37</f>
        <v>0</v>
      </c>
      <c r="N927" s="7">
        <f>'21thR'!N$37</f>
        <v>0</v>
      </c>
      <c r="O927" s="7">
        <f>'21thR'!O$37</f>
        <v>0</v>
      </c>
      <c r="P927" s="7">
        <f>'21thR'!P$37</f>
        <v>0</v>
      </c>
      <c r="Q927" s="7">
        <f>'21thR'!Q$37</f>
        <v>0</v>
      </c>
      <c r="R927" s="7">
        <f>'21thR'!R$37</f>
        <v>0</v>
      </c>
      <c r="S927" s="7">
        <f>'21thR'!S$37</f>
        <v>0</v>
      </c>
      <c r="T927" s="7">
        <f>'21thR'!T$37</f>
        <v>0</v>
      </c>
    </row>
    <row r="928" spans="2:20" x14ac:dyDescent="0.35">
      <c r="B928" s="41" t="s">
        <v>39</v>
      </c>
      <c r="C928" s="7">
        <f>'22thR'!C$37</f>
        <v>0</v>
      </c>
      <c r="D928" s="7">
        <f>'22thR'!D$37</f>
        <v>0</v>
      </c>
      <c r="E928" s="7">
        <f>'22thR'!E$37</f>
        <v>0</v>
      </c>
      <c r="F928" s="7">
        <f>'22thR'!F$37</f>
        <v>0</v>
      </c>
      <c r="G928" s="7">
        <f>'22thR'!G$37</f>
        <v>0</v>
      </c>
      <c r="H928" s="7">
        <f>'22thR'!H$37</f>
        <v>0</v>
      </c>
      <c r="I928" s="7">
        <f>'22thR'!I$37</f>
        <v>0</v>
      </c>
      <c r="J928" s="7">
        <f>'22thR'!J$37</f>
        <v>0</v>
      </c>
      <c r="K928" s="7">
        <f>'22thR'!K$37</f>
        <v>0</v>
      </c>
      <c r="L928" s="7">
        <f>'22thR'!L$37</f>
        <v>0</v>
      </c>
      <c r="M928" s="7">
        <f>'22thR'!M$37</f>
        <v>0</v>
      </c>
      <c r="N928" s="7">
        <f>'22thR'!N$37</f>
        <v>0</v>
      </c>
      <c r="O928" s="7">
        <f>'22thR'!O$37</f>
        <v>0</v>
      </c>
      <c r="P928" s="7">
        <f>'22thR'!P$37</f>
        <v>0</v>
      </c>
      <c r="Q928" s="7">
        <f>'22thR'!Q$37</f>
        <v>0</v>
      </c>
      <c r="R928" s="7">
        <f>'22thR'!R$37</f>
        <v>0</v>
      </c>
      <c r="S928" s="7">
        <f>'22thR'!S$37</f>
        <v>0</v>
      </c>
      <c r="T928" s="7">
        <f>'22thR'!T$37</f>
        <v>0</v>
      </c>
    </row>
    <row r="929" spans="2:20" x14ac:dyDescent="0.35">
      <c r="B929" s="41" t="s">
        <v>40</v>
      </c>
      <c r="C929" s="7">
        <f>'23thR'!C$37</f>
        <v>0</v>
      </c>
      <c r="D929" s="7">
        <f>'23thR'!D$37</f>
        <v>0</v>
      </c>
      <c r="E929" s="7">
        <f>'23thR'!E$37</f>
        <v>0</v>
      </c>
      <c r="F929" s="7">
        <f>'23thR'!F$37</f>
        <v>0</v>
      </c>
      <c r="G929" s="7">
        <f>'23thR'!G$37</f>
        <v>0</v>
      </c>
      <c r="H929" s="7">
        <f>'23thR'!H$37</f>
        <v>0</v>
      </c>
      <c r="I929" s="7">
        <f>'23thR'!I$37</f>
        <v>0</v>
      </c>
      <c r="J929" s="7">
        <f>'23thR'!J$37</f>
        <v>0</v>
      </c>
      <c r="K929" s="7">
        <f>'23thR'!K$37</f>
        <v>0</v>
      </c>
      <c r="L929" s="7">
        <f>'23thR'!L$37</f>
        <v>0</v>
      </c>
      <c r="M929" s="7">
        <f>'23thR'!M$37</f>
        <v>0</v>
      </c>
      <c r="N929" s="7">
        <f>'23thR'!N$37</f>
        <v>0</v>
      </c>
      <c r="O929" s="7">
        <f>'23thR'!O$37</f>
        <v>0</v>
      </c>
      <c r="P929" s="7">
        <f>'23thR'!P$37</f>
        <v>0</v>
      </c>
      <c r="Q929" s="7">
        <f>'23thR'!Q$37</f>
        <v>0</v>
      </c>
      <c r="R929" s="7">
        <f>'23thR'!R$37</f>
        <v>0</v>
      </c>
      <c r="S929" s="7">
        <f>'23thR'!S$37</f>
        <v>0</v>
      </c>
      <c r="T929" s="7">
        <f>'23thR'!T$37</f>
        <v>0</v>
      </c>
    </row>
    <row r="930" spans="2:20" ht="15" thickBot="1" x14ac:dyDescent="0.4">
      <c r="B930" s="49" t="s">
        <v>41</v>
      </c>
      <c r="C930" s="47">
        <f>'24thR'!C$37</f>
        <v>0</v>
      </c>
      <c r="D930" s="47">
        <f>'24thR'!D$37</f>
        <v>0</v>
      </c>
      <c r="E930" s="47">
        <f>'24thR'!E$37</f>
        <v>0</v>
      </c>
      <c r="F930" s="47">
        <f>'24thR'!F$37</f>
        <v>0</v>
      </c>
      <c r="G930" s="47">
        <f>'24thR'!G$37</f>
        <v>0</v>
      </c>
      <c r="H930" s="47">
        <f>'24thR'!H$37</f>
        <v>0</v>
      </c>
      <c r="I930" s="47">
        <f>'24thR'!I$37</f>
        <v>0</v>
      </c>
      <c r="J930" s="47">
        <f>'24thR'!J$37</f>
        <v>0</v>
      </c>
      <c r="K930" s="47">
        <f>'24thR'!K$37</f>
        <v>0</v>
      </c>
      <c r="L930" s="47">
        <f>'24thR'!L$37</f>
        <v>0</v>
      </c>
      <c r="M930" s="47">
        <f>'24thR'!M$37</f>
        <v>0</v>
      </c>
      <c r="N930" s="47">
        <f>'24thR'!N$37</f>
        <v>0</v>
      </c>
      <c r="O930" s="47">
        <f>'24thR'!O$37</f>
        <v>0</v>
      </c>
      <c r="P930" s="47">
        <f>'24thR'!P$37</f>
        <v>0</v>
      </c>
      <c r="Q930" s="47">
        <f>'24thR'!Q$37</f>
        <v>0</v>
      </c>
      <c r="R930" s="47">
        <f>'24thR'!R$37</f>
        <v>0</v>
      </c>
      <c r="S930" s="47">
        <f>'24thR'!S$37</f>
        <v>0</v>
      </c>
      <c r="T930" s="47">
        <f>'24thR'!T$37</f>
        <v>0</v>
      </c>
    </row>
    <row r="931" spans="2:20" ht="15.5" x14ac:dyDescent="0.35">
      <c r="B931" s="38" t="s">
        <v>17</v>
      </c>
      <c r="C931" s="45">
        <f>score!H$37</f>
        <v>3</v>
      </c>
      <c r="D931" s="45">
        <f>score!I$37</f>
        <v>3</v>
      </c>
      <c r="E931" s="45">
        <f>score!J$37</f>
        <v>2</v>
      </c>
      <c r="F931" s="45">
        <f>score!K$37</f>
        <v>4</v>
      </c>
      <c r="G931" s="45">
        <f>score!L$37</f>
        <v>4</v>
      </c>
      <c r="H931" s="45">
        <f>score!M$37</f>
        <v>4</v>
      </c>
      <c r="I931" s="45">
        <f>score!N$37</f>
        <v>2</v>
      </c>
      <c r="J931" s="45">
        <f>score!O$37</f>
        <v>4</v>
      </c>
      <c r="K931" s="45">
        <f>score!P$37</f>
        <v>3</v>
      </c>
      <c r="L931" s="45">
        <f>score!Q$37</f>
        <v>3</v>
      </c>
      <c r="M931" s="45">
        <f>score!R$37</f>
        <v>3</v>
      </c>
      <c r="N931" s="45">
        <f>score!S$37</f>
        <v>2</v>
      </c>
      <c r="O931" s="45">
        <f>score!T$37</f>
        <v>3</v>
      </c>
      <c r="P931" s="45">
        <f>score!U$37</f>
        <v>4</v>
      </c>
      <c r="Q931" s="45">
        <f>score!V$37</f>
        <v>4</v>
      </c>
      <c r="R931" s="45">
        <f>score!W$37</f>
        <v>3</v>
      </c>
      <c r="S931" s="45">
        <f>score!X$37</f>
        <v>4</v>
      </c>
      <c r="T931" s="45">
        <f>score!Y$37</f>
        <v>3</v>
      </c>
    </row>
    <row r="932" spans="2:20" ht="15.5" x14ac:dyDescent="0.35">
      <c r="B932" s="39" t="s">
        <v>6</v>
      </c>
      <c r="C932" s="42">
        <v>4</v>
      </c>
      <c r="D932" s="42">
        <v>3</v>
      </c>
      <c r="E932" s="42">
        <v>3</v>
      </c>
      <c r="F932" s="42">
        <v>4</v>
      </c>
      <c r="G932" s="42">
        <v>4</v>
      </c>
      <c r="H932" s="42">
        <v>4</v>
      </c>
      <c r="I932" s="42">
        <v>3</v>
      </c>
      <c r="J932" s="42">
        <v>8</v>
      </c>
      <c r="K932" s="42">
        <v>3</v>
      </c>
      <c r="L932" s="42">
        <v>4</v>
      </c>
      <c r="M932" s="42">
        <v>3</v>
      </c>
      <c r="N932" s="42">
        <v>3</v>
      </c>
      <c r="O932" s="42">
        <v>4</v>
      </c>
      <c r="P932" s="42">
        <v>4</v>
      </c>
      <c r="Q932" s="42">
        <v>4</v>
      </c>
      <c r="R932" s="42">
        <v>3</v>
      </c>
      <c r="S932" s="42">
        <v>4</v>
      </c>
      <c r="T932" s="42">
        <v>3</v>
      </c>
    </row>
    <row r="933" spans="2:20" x14ac:dyDescent="0.3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</sheetData>
  <sheetProtection password="8319" sheet="1"/>
  <mergeCells count="652"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34:T34"/>
    <mergeCell ref="G35:G36"/>
    <mergeCell ref="H35:H36"/>
    <mergeCell ref="I35:I36"/>
    <mergeCell ref="J35:J36"/>
    <mergeCell ref="K35:K36"/>
    <mergeCell ref="S35:S36"/>
    <mergeCell ref="T35:T36"/>
    <mergeCell ref="M35:M36"/>
    <mergeCell ref="N35:N36"/>
    <mergeCell ref="O35:O36"/>
    <mergeCell ref="P35:P36"/>
    <mergeCell ref="Q35:Q36"/>
    <mergeCell ref="R35:R36"/>
    <mergeCell ref="B35:B36"/>
    <mergeCell ref="C35:C36"/>
    <mergeCell ref="D35:D36"/>
    <mergeCell ref="E35:E36"/>
    <mergeCell ref="F35:F36"/>
    <mergeCell ref="C64:T64"/>
    <mergeCell ref="B65:B66"/>
    <mergeCell ref="C65:C66"/>
    <mergeCell ref="D65:D66"/>
    <mergeCell ref="E65:E66"/>
    <mergeCell ref="F65:F66"/>
    <mergeCell ref="G65:G66"/>
    <mergeCell ref="T65:T66"/>
    <mergeCell ref="N65:N66"/>
    <mergeCell ref="O65:O66"/>
    <mergeCell ref="L35:L36"/>
    <mergeCell ref="R65:R66"/>
    <mergeCell ref="S65:S66"/>
    <mergeCell ref="H65:H66"/>
    <mergeCell ref="I65:I66"/>
    <mergeCell ref="J65:J66"/>
    <mergeCell ref="K65:K66"/>
    <mergeCell ref="L65:L66"/>
    <mergeCell ref="M65:M66"/>
    <mergeCell ref="C2:T2"/>
    <mergeCell ref="C124:T124"/>
    <mergeCell ref="O95:O96"/>
    <mergeCell ref="P95:P96"/>
    <mergeCell ref="S95:S96"/>
    <mergeCell ref="B125:B126"/>
    <mergeCell ref="C125:C126"/>
    <mergeCell ref="D125:D126"/>
    <mergeCell ref="E125:E126"/>
    <mergeCell ref="F125:F126"/>
    <mergeCell ref="G125:G126"/>
    <mergeCell ref="B95:B96"/>
    <mergeCell ref="C95:C96"/>
    <mergeCell ref="D95:D96"/>
    <mergeCell ref="E95:E96"/>
    <mergeCell ref="F95:F96"/>
    <mergeCell ref="I95:I96"/>
    <mergeCell ref="J95:J96"/>
    <mergeCell ref="K95:K96"/>
    <mergeCell ref="L95:L96"/>
    <mergeCell ref="M95:M96"/>
    <mergeCell ref="N95:N96"/>
    <mergeCell ref="P65:P66"/>
    <mergeCell ref="Q65:Q66"/>
    <mergeCell ref="C94:T94"/>
    <mergeCell ref="G95:G96"/>
    <mergeCell ref="H95:H96"/>
    <mergeCell ref="H125:H126"/>
    <mergeCell ref="I125:I126"/>
    <mergeCell ref="J125:J126"/>
    <mergeCell ref="K125:K126"/>
    <mergeCell ref="L125:L126"/>
    <mergeCell ref="M125:M126"/>
    <mergeCell ref="R125:R126"/>
    <mergeCell ref="S125:S126"/>
    <mergeCell ref="T125:T126"/>
    <mergeCell ref="I155:I156"/>
    <mergeCell ref="J155:J156"/>
    <mergeCell ref="C154:T154"/>
    <mergeCell ref="K155:K156"/>
    <mergeCell ref="L155:L156"/>
    <mergeCell ref="M155:M156"/>
    <mergeCell ref="N125:N126"/>
    <mergeCell ref="Q95:Q96"/>
    <mergeCell ref="R95:R96"/>
    <mergeCell ref="T95:T96"/>
    <mergeCell ref="O125:O126"/>
    <mergeCell ref="P125:P126"/>
    <mergeCell ref="Q125:Q126"/>
    <mergeCell ref="C184:T184"/>
    <mergeCell ref="B185:B186"/>
    <mergeCell ref="C185:C186"/>
    <mergeCell ref="D185:D186"/>
    <mergeCell ref="E185:E186"/>
    <mergeCell ref="F185:F186"/>
    <mergeCell ref="N155:N156"/>
    <mergeCell ref="O155:O156"/>
    <mergeCell ref="R155:R156"/>
    <mergeCell ref="S155:S156"/>
    <mergeCell ref="T155:T156"/>
    <mergeCell ref="Q185:Q186"/>
    <mergeCell ref="R185:R186"/>
    <mergeCell ref="S185:S186"/>
    <mergeCell ref="T185:T186"/>
    <mergeCell ref="B155:B156"/>
    <mergeCell ref="C155:C156"/>
    <mergeCell ref="D155:D156"/>
    <mergeCell ref="E155:E156"/>
    <mergeCell ref="F155:F156"/>
    <mergeCell ref="P155:P156"/>
    <mergeCell ref="Q155:Q156"/>
    <mergeCell ref="G155:G156"/>
    <mergeCell ref="H155:H156"/>
    <mergeCell ref="B215:B216"/>
    <mergeCell ref="C215:C216"/>
    <mergeCell ref="D215:D216"/>
    <mergeCell ref="E215:E216"/>
    <mergeCell ref="F215:F216"/>
    <mergeCell ref="K215:K216"/>
    <mergeCell ref="G185:G186"/>
    <mergeCell ref="H185:H186"/>
    <mergeCell ref="I185:I186"/>
    <mergeCell ref="J185:J186"/>
    <mergeCell ref="K185:K186"/>
    <mergeCell ref="C214:T214"/>
    <mergeCell ref="M185:M186"/>
    <mergeCell ref="N185:N186"/>
    <mergeCell ref="O185:O186"/>
    <mergeCell ref="P185:P186"/>
    <mergeCell ref="L185:L186"/>
    <mergeCell ref="H245:H246"/>
    <mergeCell ref="I245:I246"/>
    <mergeCell ref="J245:J246"/>
    <mergeCell ref="K245:K246"/>
    <mergeCell ref="F245:F246"/>
    <mergeCell ref="Q215:Q216"/>
    <mergeCell ref="R215:R216"/>
    <mergeCell ref="S215:S216"/>
    <mergeCell ref="T215:T216"/>
    <mergeCell ref="R245:R246"/>
    <mergeCell ref="S245:S246"/>
    <mergeCell ref="T245:T246"/>
    <mergeCell ref="C244:T244"/>
    <mergeCell ref="L215:L216"/>
    <mergeCell ref="M215:M216"/>
    <mergeCell ref="N215:N216"/>
    <mergeCell ref="O215:O216"/>
    <mergeCell ref="P215:P216"/>
    <mergeCell ref="G215:G216"/>
    <mergeCell ref="H215:H216"/>
    <mergeCell ref="I215:I216"/>
    <mergeCell ref="J215:J216"/>
    <mergeCell ref="B245:B246"/>
    <mergeCell ref="C245:C246"/>
    <mergeCell ref="D245:D246"/>
    <mergeCell ref="E245:E246"/>
    <mergeCell ref="F305:F306"/>
    <mergeCell ref="Q275:Q276"/>
    <mergeCell ref="H275:H276"/>
    <mergeCell ref="I275:I276"/>
    <mergeCell ref="J275:J276"/>
    <mergeCell ref="K275:K276"/>
    <mergeCell ref="B275:B276"/>
    <mergeCell ref="C275:C276"/>
    <mergeCell ref="D275:D276"/>
    <mergeCell ref="E275:E276"/>
    <mergeCell ref="F275:F276"/>
    <mergeCell ref="B305:B306"/>
    <mergeCell ref="C274:T274"/>
    <mergeCell ref="L245:L246"/>
    <mergeCell ref="M245:M246"/>
    <mergeCell ref="N245:N246"/>
    <mergeCell ref="O245:O246"/>
    <mergeCell ref="P245:P246"/>
    <mergeCell ref="G245:G246"/>
    <mergeCell ref="Q245:Q246"/>
    <mergeCell ref="R275:R276"/>
    <mergeCell ref="S275:S276"/>
    <mergeCell ref="T275:T276"/>
    <mergeCell ref="C304:T304"/>
    <mergeCell ref="L275:L276"/>
    <mergeCell ref="M275:M276"/>
    <mergeCell ref="N275:N276"/>
    <mergeCell ref="O275:O276"/>
    <mergeCell ref="P275:P276"/>
    <mergeCell ref="G275:G276"/>
    <mergeCell ref="B335:B336"/>
    <mergeCell ref="C335:C336"/>
    <mergeCell ref="D335:D336"/>
    <mergeCell ref="E335:E336"/>
    <mergeCell ref="F335:F336"/>
    <mergeCell ref="B365:B366"/>
    <mergeCell ref="R305:R306"/>
    <mergeCell ref="S305:S306"/>
    <mergeCell ref="T305:T306"/>
    <mergeCell ref="C334:T334"/>
    <mergeCell ref="L305:L306"/>
    <mergeCell ref="M305:M306"/>
    <mergeCell ref="N305:N306"/>
    <mergeCell ref="O305:O306"/>
    <mergeCell ref="P305:P306"/>
    <mergeCell ref="G305:G306"/>
    <mergeCell ref="Q305:Q306"/>
    <mergeCell ref="H305:H306"/>
    <mergeCell ref="I305:I306"/>
    <mergeCell ref="J305:J306"/>
    <mergeCell ref="K305:K306"/>
    <mergeCell ref="C305:C306"/>
    <mergeCell ref="D305:D306"/>
    <mergeCell ref="E305:E306"/>
    <mergeCell ref="R335:R336"/>
    <mergeCell ref="S335:S336"/>
    <mergeCell ref="T335:T336"/>
    <mergeCell ref="C364:T364"/>
    <mergeCell ref="L335:L336"/>
    <mergeCell ref="M335:M336"/>
    <mergeCell ref="N335:N336"/>
    <mergeCell ref="O335:O336"/>
    <mergeCell ref="P335:P336"/>
    <mergeCell ref="G335:G336"/>
    <mergeCell ref="Q335:Q336"/>
    <mergeCell ref="H335:H336"/>
    <mergeCell ref="I335:I336"/>
    <mergeCell ref="J335:J336"/>
    <mergeCell ref="K335:K336"/>
    <mergeCell ref="R365:R366"/>
    <mergeCell ref="B395:B396"/>
    <mergeCell ref="C395:C396"/>
    <mergeCell ref="D395:D396"/>
    <mergeCell ref="E395:E396"/>
    <mergeCell ref="F395:F396"/>
    <mergeCell ref="S365:S366"/>
    <mergeCell ref="T365:T366"/>
    <mergeCell ref="C394:T394"/>
    <mergeCell ref="L365:L366"/>
    <mergeCell ref="M365:M366"/>
    <mergeCell ref="N365:N366"/>
    <mergeCell ref="O365:O366"/>
    <mergeCell ref="P365:P366"/>
    <mergeCell ref="G365:G366"/>
    <mergeCell ref="Q365:Q366"/>
    <mergeCell ref="H365:H366"/>
    <mergeCell ref="I365:I366"/>
    <mergeCell ref="J365:J366"/>
    <mergeCell ref="K365:K366"/>
    <mergeCell ref="C365:C366"/>
    <mergeCell ref="D365:D366"/>
    <mergeCell ref="E365:E366"/>
    <mergeCell ref="F365:F366"/>
    <mergeCell ref="S395:S396"/>
    <mergeCell ref="T395:T396"/>
    <mergeCell ref="C424:T424"/>
    <mergeCell ref="L395:L396"/>
    <mergeCell ref="M395:M396"/>
    <mergeCell ref="N395:N396"/>
    <mergeCell ref="O395:O396"/>
    <mergeCell ref="P395:P396"/>
    <mergeCell ref="G395:G396"/>
    <mergeCell ref="H395:H396"/>
    <mergeCell ref="Q395:Q396"/>
    <mergeCell ref="R395:R396"/>
    <mergeCell ref="I395:I396"/>
    <mergeCell ref="J395:J396"/>
    <mergeCell ref="K395:K396"/>
    <mergeCell ref="T425:T426"/>
    <mergeCell ref="C454:T454"/>
    <mergeCell ref="L425:L426"/>
    <mergeCell ref="M425:M426"/>
    <mergeCell ref="N425:N426"/>
    <mergeCell ref="O425:O426"/>
    <mergeCell ref="P425:P426"/>
    <mergeCell ref="G425:G426"/>
    <mergeCell ref="H425:H426"/>
    <mergeCell ref="I425:I426"/>
    <mergeCell ref="T455:T456"/>
    <mergeCell ref="C484:T484"/>
    <mergeCell ref="L455:L456"/>
    <mergeCell ref="M455:M456"/>
    <mergeCell ref="N455:N456"/>
    <mergeCell ref="O455:O456"/>
    <mergeCell ref="P455:P456"/>
    <mergeCell ref="G455:G456"/>
    <mergeCell ref="H455:H456"/>
    <mergeCell ref="I455:I456"/>
    <mergeCell ref="T485:T486"/>
    <mergeCell ref="C514:T514"/>
    <mergeCell ref="L485:L486"/>
    <mergeCell ref="M485:M486"/>
    <mergeCell ref="N485:N486"/>
    <mergeCell ref="O485:O486"/>
    <mergeCell ref="P485:P486"/>
    <mergeCell ref="S485:S486"/>
    <mergeCell ref="G485:G486"/>
    <mergeCell ref="H485:H486"/>
    <mergeCell ref="I485:I486"/>
    <mergeCell ref="D485:D486"/>
    <mergeCell ref="F485:F486"/>
    <mergeCell ref="T515:T516"/>
    <mergeCell ref="C544:T544"/>
    <mergeCell ref="L515:L516"/>
    <mergeCell ref="M515:M516"/>
    <mergeCell ref="N515:N516"/>
    <mergeCell ref="O515:O516"/>
    <mergeCell ref="P515:P516"/>
    <mergeCell ref="G515:G516"/>
    <mergeCell ref="H515:H516"/>
    <mergeCell ref="I515:I516"/>
    <mergeCell ref="A5:A6"/>
    <mergeCell ref="L575:L576"/>
    <mergeCell ref="M575:M576"/>
    <mergeCell ref="N575:N576"/>
    <mergeCell ref="O575:O576"/>
    <mergeCell ref="P575:P576"/>
    <mergeCell ref="G575:G576"/>
    <mergeCell ref="J515:J516"/>
    <mergeCell ref="K515:K516"/>
    <mergeCell ref="C515:C516"/>
    <mergeCell ref="D515:D516"/>
    <mergeCell ref="E515:E516"/>
    <mergeCell ref="F515:F516"/>
    <mergeCell ref="J455:J456"/>
    <mergeCell ref="K455:K456"/>
    <mergeCell ref="C455:C456"/>
    <mergeCell ref="D455:D456"/>
    <mergeCell ref="E455:E456"/>
    <mergeCell ref="F455:F456"/>
    <mergeCell ref="J425:J426"/>
    <mergeCell ref="K425:K426"/>
    <mergeCell ref="C425:C426"/>
    <mergeCell ref="D425:D426"/>
    <mergeCell ref="E425:E426"/>
    <mergeCell ref="A575:A576"/>
    <mergeCell ref="F545:F546"/>
    <mergeCell ref="A545:A546"/>
    <mergeCell ref="H575:H576"/>
    <mergeCell ref="I575:I576"/>
    <mergeCell ref="J575:J576"/>
    <mergeCell ref="R545:R546"/>
    <mergeCell ref="S545:S546"/>
    <mergeCell ref="T545:T546"/>
    <mergeCell ref="C574:T574"/>
    <mergeCell ref="L545:L546"/>
    <mergeCell ref="M545:M546"/>
    <mergeCell ref="N545:N546"/>
    <mergeCell ref="J545:J546"/>
    <mergeCell ref="H545:H546"/>
    <mergeCell ref="D575:D576"/>
    <mergeCell ref="T575:T576"/>
    <mergeCell ref="B455:B456"/>
    <mergeCell ref="Q485:Q486"/>
    <mergeCell ref="J485:J486"/>
    <mergeCell ref="K485:K486"/>
    <mergeCell ref="C485:C486"/>
    <mergeCell ref="E485:E486"/>
    <mergeCell ref="Q425:Q426"/>
    <mergeCell ref="R575:R576"/>
    <mergeCell ref="S575:S576"/>
    <mergeCell ref="K545:K546"/>
    <mergeCell ref="C545:C546"/>
    <mergeCell ref="D545:D546"/>
    <mergeCell ref="E545:E546"/>
    <mergeCell ref="O545:O546"/>
    <mergeCell ref="P545:P546"/>
    <mergeCell ref="G545:G546"/>
    <mergeCell ref="I545:I546"/>
    <mergeCell ref="Q515:Q516"/>
    <mergeCell ref="F425:F426"/>
    <mergeCell ref="B575:B576"/>
    <mergeCell ref="T605:T606"/>
    <mergeCell ref="E575:E576"/>
    <mergeCell ref="F575:F576"/>
    <mergeCell ref="Q545:Q546"/>
    <mergeCell ref="B545:B546"/>
    <mergeCell ref="A35:A36"/>
    <mergeCell ref="A65:A66"/>
    <mergeCell ref="A95:A96"/>
    <mergeCell ref="A125:A126"/>
    <mergeCell ref="A155:A156"/>
    <mergeCell ref="R425:R426"/>
    <mergeCell ref="S425:S426"/>
    <mergeCell ref="B425:B426"/>
    <mergeCell ref="Q575:Q576"/>
    <mergeCell ref="K575:K576"/>
    <mergeCell ref="C575:C576"/>
    <mergeCell ref="B515:B516"/>
    <mergeCell ref="R515:R516"/>
    <mergeCell ref="S515:S516"/>
    <mergeCell ref="R485:R486"/>
    <mergeCell ref="R455:R456"/>
    <mergeCell ref="S455:S456"/>
    <mergeCell ref="B485:B486"/>
    <mergeCell ref="Q455:Q456"/>
    <mergeCell ref="A365:A366"/>
    <mergeCell ref="A395:A396"/>
    <mergeCell ref="A425:A426"/>
    <mergeCell ref="A455:A456"/>
    <mergeCell ref="A485:A486"/>
    <mergeCell ref="A515:A516"/>
    <mergeCell ref="A185:A186"/>
    <mergeCell ref="A245:A246"/>
    <mergeCell ref="A275:A276"/>
    <mergeCell ref="A305:A306"/>
    <mergeCell ref="A215:A216"/>
    <mergeCell ref="A335:A336"/>
    <mergeCell ref="C634:T634"/>
    <mergeCell ref="A635:A636"/>
    <mergeCell ref="B635:B636"/>
    <mergeCell ref="C635:C636"/>
    <mergeCell ref="D635:D636"/>
    <mergeCell ref="E635:E636"/>
    <mergeCell ref="F635:F636"/>
    <mergeCell ref="Q605:Q606"/>
    <mergeCell ref="R605:R606"/>
    <mergeCell ref="S605:S606"/>
    <mergeCell ref="B605:B606"/>
    <mergeCell ref="C605:C606"/>
    <mergeCell ref="D605:D606"/>
    <mergeCell ref="E605:E606"/>
    <mergeCell ref="F605:F606"/>
    <mergeCell ref="G605:G606"/>
    <mergeCell ref="H605:H606"/>
    <mergeCell ref="K605:K606"/>
    <mergeCell ref="L605:L606"/>
    <mergeCell ref="M605:M606"/>
    <mergeCell ref="N605:N606"/>
    <mergeCell ref="O605:O606"/>
    <mergeCell ref="P605:P606"/>
    <mergeCell ref="S635:S636"/>
    <mergeCell ref="T635:T636"/>
    <mergeCell ref="C604:T604"/>
    <mergeCell ref="A605:A606"/>
    <mergeCell ref="C664:T664"/>
    <mergeCell ref="A665:A666"/>
    <mergeCell ref="B665:B666"/>
    <mergeCell ref="C665:C666"/>
    <mergeCell ref="D665:D666"/>
    <mergeCell ref="E665:E666"/>
    <mergeCell ref="M635:M636"/>
    <mergeCell ref="N635:N636"/>
    <mergeCell ref="O635:O636"/>
    <mergeCell ref="P635:P636"/>
    <mergeCell ref="Q635:Q636"/>
    <mergeCell ref="R635:R636"/>
    <mergeCell ref="G635:G636"/>
    <mergeCell ref="H635:H636"/>
    <mergeCell ref="I635:I636"/>
    <mergeCell ref="J635:J636"/>
    <mergeCell ref="K635:K636"/>
    <mergeCell ref="L635:L636"/>
    <mergeCell ref="I605:I606"/>
    <mergeCell ref="J605:J606"/>
    <mergeCell ref="R665:R666"/>
    <mergeCell ref="S665:S666"/>
    <mergeCell ref="T665:T666"/>
    <mergeCell ref="C694:T694"/>
    <mergeCell ref="A695:A696"/>
    <mergeCell ref="B695:B696"/>
    <mergeCell ref="C695:C696"/>
    <mergeCell ref="D695:D696"/>
    <mergeCell ref="E695:E696"/>
    <mergeCell ref="F695:F696"/>
    <mergeCell ref="L665:L666"/>
    <mergeCell ref="M665:M666"/>
    <mergeCell ref="N665:N666"/>
    <mergeCell ref="O665:O666"/>
    <mergeCell ref="P665:P666"/>
    <mergeCell ref="Q665:Q666"/>
    <mergeCell ref="F665:F666"/>
    <mergeCell ref="G665:G666"/>
    <mergeCell ref="H665:H666"/>
    <mergeCell ref="I665:I666"/>
    <mergeCell ref="J665:J666"/>
    <mergeCell ref="K665:K666"/>
    <mergeCell ref="S695:S696"/>
    <mergeCell ref="T695:T696"/>
    <mergeCell ref="C724:T724"/>
    <mergeCell ref="A725:A726"/>
    <mergeCell ref="B725:B726"/>
    <mergeCell ref="C725:C726"/>
    <mergeCell ref="D725:D726"/>
    <mergeCell ref="E725:E726"/>
    <mergeCell ref="F725:F726"/>
    <mergeCell ref="G725:G726"/>
    <mergeCell ref="M695:M696"/>
    <mergeCell ref="N695:N696"/>
    <mergeCell ref="O695:O696"/>
    <mergeCell ref="P695:P696"/>
    <mergeCell ref="Q695:Q696"/>
    <mergeCell ref="R695:R696"/>
    <mergeCell ref="G695:G696"/>
    <mergeCell ref="H695:H696"/>
    <mergeCell ref="I695:I696"/>
    <mergeCell ref="J695:J696"/>
    <mergeCell ref="K695:K696"/>
    <mergeCell ref="L695:L696"/>
    <mergeCell ref="T725:T726"/>
    <mergeCell ref="N725:N726"/>
    <mergeCell ref="O725:O726"/>
    <mergeCell ref="P725:P726"/>
    <mergeCell ref="C754:T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P755:P756"/>
    <mergeCell ref="Q755:Q756"/>
    <mergeCell ref="R755:R756"/>
    <mergeCell ref="Q725:Q726"/>
    <mergeCell ref="R725:R726"/>
    <mergeCell ref="S725:S726"/>
    <mergeCell ref="H725:H726"/>
    <mergeCell ref="I725:I726"/>
    <mergeCell ref="J725:J726"/>
    <mergeCell ref="K725:K726"/>
    <mergeCell ref="L725:L726"/>
    <mergeCell ref="M725:M726"/>
    <mergeCell ref="A785:A786"/>
    <mergeCell ref="B785:B786"/>
    <mergeCell ref="C785:C786"/>
    <mergeCell ref="D785:D786"/>
    <mergeCell ref="E785:E786"/>
    <mergeCell ref="F785:F786"/>
    <mergeCell ref="H785:H786"/>
    <mergeCell ref="I785:I786"/>
    <mergeCell ref="O755:O756"/>
    <mergeCell ref="N785:N786"/>
    <mergeCell ref="O785:O786"/>
    <mergeCell ref="C784:T784"/>
    <mergeCell ref="G785:G786"/>
    <mergeCell ref="S755:S756"/>
    <mergeCell ref="T755:T756"/>
    <mergeCell ref="I755:I756"/>
    <mergeCell ref="J755:J756"/>
    <mergeCell ref="K755:K756"/>
    <mergeCell ref="L755:L756"/>
    <mergeCell ref="M755:M756"/>
    <mergeCell ref="N755:N756"/>
    <mergeCell ref="C815:C816"/>
    <mergeCell ref="D815:D816"/>
    <mergeCell ref="E815:E816"/>
    <mergeCell ref="F815:F816"/>
    <mergeCell ref="P785:P786"/>
    <mergeCell ref="Q785:Q786"/>
    <mergeCell ref="R785:R786"/>
    <mergeCell ref="S785:S786"/>
    <mergeCell ref="T785:T786"/>
    <mergeCell ref="C814:T814"/>
    <mergeCell ref="J785:J786"/>
    <mergeCell ref="K785:K786"/>
    <mergeCell ref="L785:L786"/>
    <mergeCell ref="M785:M786"/>
    <mergeCell ref="S815:S816"/>
    <mergeCell ref="T815:T816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M815:M816"/>
    <mergeCell ref="N815:N816"/>
    <mergeCell ref="O815:O816"/>
    <mergeCell ref="P815:P816"/>
    <mergeCell ref="Q815:Q816"/>
    <mergeCell ref="R815:R816"/>
    <mergeCell ref="G815:G816"/>
    <mergeCell ref="H815:H816"/>
    <mergeCell ref="I815:I816"/>
    <mergeCell ref="J815:J816"/>
    <mergeCell ref="K815:K816"/>
    <mergeCell ref="L815:L816"/>
    <mergeCell ref="A815:A816"/>
    <mergeCell ref="B815:B816"/>
    <mergeCell ref="T845:T846"/>
    <mergeCell ref="N845:N846"/>
    <mergeCell ref="H845:H846"/>
    <mergeCell ref="I845:I846"/>
    <mergeCell ref="J845:J846"/>
    <mergeCell ref="K845:K846"/>
    <mergeCell ref="L845:L846"/>
    <mergeCell ref="M845:M846"/>
    <mergeCell ref="C874:T874"/>
    <mergeCell ref="A875:A876"/>
    <mergeCell ref="B875:B876"/>
    <mergeCell ref="C875:C876"/>
    <mergeCell ref="D875:D876"/>
    <mergeCell ref="E875:E876"/>
    <mergeCell ref="F875:F876"/>
    <mergeCell ref="G875:G876"/>
    <mergeCell ref="H875:H876"/>
    <mergeCell ref="Q875:Q876"/>
    <mergeCell ref="R875:R876"/>
    <mergeCell ref="S875:S876"/>
    <mergeCell ref="M875:M876"/>
    <mergeCell ref="N875:N876"/>
    <mergeCell ref="Q905:Q906"/>
    <mergeCell ref="R905:R906"/>
    <mergeCell ref="S905:S906"/>
    <mergeCell ref="T905:T906"/>
    <mergeCell ref="O845:O846"/>
    <mergeCell ref="P845:P846"/>
    <mergeCell ref="Q845:Q846"/>
    <mergeCell ref="R845:R846"/>
    <mergeCell ref="S845:S846"/>
    <mergeCell ref="A905:A906"/>
    <mergeCell ref="B905:B906"/>
    <mergeCell ref="C905:C906"/>
    <mergeCell ref="D905:D906"/>
    <mergeCell ref="E905:E906"/>
    <mergeCell ref="F905:F906"/>
    <mergeCell ref="I905:I906"/>
    <mergeCell ref="O875:O876"/>
    <mergeCell ref="P875:P876"/>
    <mergeCell ref="P905:P906"/>
    <mergeCell ref="J905:J906"/>
    <mergeCell ref="K905:K906"/>
    <mergeCell ref="L905:L906"/>
    <mergeCell ref="M905:M906"/>
    <mergeCell ref="N905:N906"/>
    <mergeCell ref="O905:O906"/>
    <mergeCell ref="C904:T904"/>
    <mergeCell ref="G905:G906"/>
    <mergeCell ref="H905:H906"/>
    <mergeCell ref="T875:T876"/>
    <mergeCell ref="I875:I876"/>
    <mergeCell ref="J875:J876"/>
    <mergeCell ref="K875:K876"/>
    <mergeCell ref="L875:L876"/>
  </mergeCells>
  <conditionalFormatting sqref="B245:B246 B275:B276 B305:B306 B335:B336 B365:B366 B395:B396 B425:B426 B455:B456 B485:B486 B515:B516 B545:B546 B575:B576 B215:B216 B185:B186 B155:B156 B125:B126 B95:B96 B65:B66 B35:B36 B5:B6">
    <cfRule type="cellIs" dxfId="960" priority="1427" operator="equal">
      <formula>0</formula>
    </cfRule>
  </conditionalFormatting>
  <conditionalFormatting sqref="B605:B606 B635:B636 B665:B666 B695:B696 B725:B726 B755:B756 B785:B786 B815:B816 B845:B846 B875:B876 B905:B906">
    <cfRule type="cellIs" dxfId="959" priority="1096" operator="equal">
      <formula>0</formula>
    </cfRule>
  </conditionalFormatting>
  <conditionalFormatting sqref="C7:C31">
    <cfRule type="cellIs" dxfId="958" priority="926" operator="greaterThan">
      <formula>5</formula>
    </cfRule>
    <cfRule type="cellIs" dxfId="957" priority="927" operator="equal">
      <formula>5</formula>
    </cfRule>
    <cfRule type="cellIs" dxfId="956" priority="928" operator="equal">
      <formula>3</formula>
    </cfRule>
    <cfRule type="cellIs" dxfId="955" priority="929" operator="equal">
      <formula>2</formula>
    </cfRule>
    <cfRule type="cellIs" dxfId="954" priority="930" operator="equal">
      <formula>0</formula>
    </cfRule>
  </conditionalFormatting>
  <conditionalFormatting sqref="G7:G31">
    <cfRule type="cellIs" dxfId="953" priority="491" operator="greaterThan">
      <formula>5</formula>
    </cfRule>
    <cfRule type="cellIs" dxfId="952" priority="492" operator="equal">
      <formula>5</formula>
    </cfRule>
    <cfRule type="cellIs" dxfId="951" priority="493" operator="equal">
      <formula>3</formula>
    </cfRule>
    <cfRule type="cellIs" dxfId="950" priority="494" operator="equal">
      <formula>2</formula>
    </cfRule>
    <cfRule type="cellIs" dxfId="949" priority="495" operator="equal">
      <formula>0</formula>
    </cfRule>
  </conditionalFormatting>
  <conditionalFormatting sqref="D127:E151">
    <cfRule type="cellIs" dxfId="948" priority="161" operator="equal">
      <formula>0</formula>
    </cfRule>
    <cfRule type="cellIs" dxfId="947" priority="162" operator="equal">
      <formula>1</formula>
    </cfRule>
    <cfRule type="cellIs" dxfId="946" priority="163" operator="equal">
      <formula>2</formula>
    </cfRule>
    <cfRule type="cellIs" dxfId="945" priority="164" operator="equal">
      <formula>4</formula>
    </cfRule>
    <cfRule type="cellIs" dxfId="944" priority="165" operator="greaterThan">
      <formula>4</formula>
    </cfRule>
  </conditionalFormatting>
  <conditionalFormatting sqref="R97:R121">
    <cfRule type="cellIs" dxfId="943" priority="176" operator="equal">
      <formula>0</formula>
    </cfRule>
    <cfRule type="cellIs" dxfId="942" priority="177" operator="equal">
      <formula>1</formula>
    </cfRule>
    <cfRule type="cellIs" dxfId="941" priority="178" operator="equal">
      <formula>2</formula>
    </cfRule>
    <cfRule type="cellIs" dxfId="940" priority="179" operator="equal">
      <formula>4</formula>
    </cfRule>
    <cfRule type="cellIs" dxfId="939" priority="180" operator="greaterThan">
      <formula>4</formula>
    </cfRule>
  </conditionalFormatting>
  <conditionalFormatting sqref="N97:N121">
    <cfRule type="cellIs" dxfId="938" priority="181" operator="equal">
      <formula>0</formula>
    </cfRule>
    <cfRule type="cellIs" dxfId="937" priority="182" operator="equal">
      <formula>1</formula>
    </cfRule>
    <cfRule type="cellIs" dxfId="936" priority="183" operator="equal">
      <formula>2</formula>
    </cfRule>
    <cfRule type="cellIs" dxfId="935" priority="184" operator="equal">
      <formula>4</formula>
    </cfRule>
    <cfRule type="cellIs" dxfId="934" priority="185" operator="greaterThan">
      <formula>4</formula>
    </cfRule>
  </conditionalFormatting>
  <conditionalFormatting sqref="T67:T91">
    <cfRule type="cellIs" dxfId="933" priority="256" operator="equal">
      <formula>0</formula>
    </cfRule>
    <cfRule type="cellIs" dxfId="932" priority="257" operator="equal">
      <formula>1</formula>
    </cfRule>
    <cfRule type="cellIs" dxfId="931" priority="258" operator="equal">
      <formula>2</formula>
    </cfRule>
    <cfRule type="cellIs" dxfId="930" priority="259" operator="equal">
      <formula>4</formula>
    </cfRule>
    <cfRule type="cellIs" dxfId="929" priority="260" operator="greaterThan">
      <formula>4</formula>
    </cfRule>
  </conditionalFormatting>
  <conditionalFormatting sqref="D67:E91">
    <cfRule type="cellIs" dxfId="928" priority="331" operator="equal">
      <formula>0</formula>
    </cfRule>
    <cfRule type="cellIs" dxfId="927" priority="332" operator="equal">
      <formula>1</formula>
    </cfRule>
    <cfRule type="cellIs" dxfId="926" priority="333" operator="equal">
      <formula>2</formula>
    </cfRule>
    <cfRule type="cellIs" dxfId="925" priority="334" operator="equal">
      <formula>4</formula>
    </cfRule>
    <cfRule type="cellIs" dxfId="924" priority="335" operator="greaterThan">
      <formula>4</formula>
    </cfRule>
  </conditionalFormatting>
  <conditionalFormatting sqref="D7:E31">
    <cfRule type="cellIs" dxfId="923" priority="921" operator="equal">
      <formula>0</formula>
    </cfRule>
    <cfRule type="cellIs" dxfId="922" priority="922" operator="equal">
      <formula>1</formula>
    </cfRule>
    <cfRule type="cellIs" dxfId="921" priority="923" operator="equal">
      <formula>2</formula>
    </cfRule>
    <cfRule type="cellIs" dxfId="920" priority="924" operator="equal">
      <formula>4</formula>
    </cfRule>
    <cfRule type="cellIs" dxfId="919" priority="925" operator="greaterThan">
      <formula>4</formula>
    </cfRule>
  </conditionalFormatting>
  <conditionalFormatting sqref="F7:F31">
    <cfRule type="cellIs" dxfId="918" priority="496" operator="greaterThan">
      <formula>5</formula>
    </cfRule>
    <cfRule type="cellIs" dxfId="917" priority="497" operator="equal">
      <formula>5</formula>
    </cfRule>
    <cfRule type="cellIs" dxfId="916" priority="498" operator="equal">
      <formula>3</formula>
    </cfRule>
    <cfRule type="cellIs" dxfId="915" priority="499" operator="equal">
      <formula>2</formula>
    </cfRule>
    <cfRule type="cellIs" dxfId="914" priority="500" operator="equal">
      <formula>0</formula>
    </cfRule>
  </conditionalFormatting>
  <conditionalFormatting sqref="H7:H31">
    <cfRule type="cellIs" dxfId="913" priority="486" operator="greaterThan">
      <formula>5</formula>
    </cfRule>
    <cfRule type="cellIs" dxfId="912" priority="487" operator="equal">
      <formula>5</formula>
    </cfRule>
    <cfRule type="cellIs" dxfId="911" priority="488" operator="equal">
      <formula>3</formula>
    </cfRule>
    <cfRule type="cellIs" dxfId="910" priority="489" operator="equal">
      <formula>2</formula>
    </cfRule>
    <cfRule type="cellIs" dxfId="909" priority="490" operator="equal">
      <formula>0</formula>
    </cfRule>
  </conditionalFormatting>
  <conditionalFormatting sqref="J7:J31">
    <cfRule type="cellIs" dxfId="908" priority="481" operator="greaterThan">
      <formula>5</formula>
    </cfRule>
    <cfRule type="cellIs" dxfId="907" priority="482" operator="equal">
      <formula>5</formula>
    </cfRule>
    <cfRule type="cellIs" dxfId="906" priority="483" operator="equal">
      <formula>3</formula>
    </cfRule>
    <cfRule type="cellIs" dxfId="905" priority="484" operator="equal">
      <formula>2</formula>
    </cfRule>
    <cfRule type="cellIs" dxfId="904" priority="485" operator="equal">
      <formula>0</formula>
    </cfRule>
  </conditionalFormatting>
  <conditionalFormatting sqref="L7:L31">
    <cfRule type="cellIs" dxfId="903" priority="476" operator="greaterThan">
      <formula>5</formula>
    </cfRule>
    <cfRule type="cellIs" dxfId="902" priority="477" operator="equal">
      <formula>5</formula>
    </cfRule>
    <cfRule type="cellIs" dxfId="901" priority="478" operator="equal">
      <formula>3</formula>
    </cfRule>
    <cfRule type="cellIs" dxfId="900" priority="479" operator="equal">
      <formula>2</formula>
    </cfRule>
    <cfRule type="cellIs" dxfId="899" priority="480" operator="equal">
      <formula>0</formula>
    </cfRule>
  </conditionalFormatting>
  <conditionalFormatting sqref="O7:O31">
    <cfRule type="cellIs" dxfId="898" priority="471" operator="greaterThan">
      <formula>5</formula>
    </cfRule>
    <cfRule type="cellIs" dxfId="897" priority="472" operator="equal">
      <formula>5</formula>
    </cfRule>
    <cfRule type="cellIs" dxfId="896" priority="473" operator="equal">
      <formula>3</formula>
    </cfRule>
    <cfRule type="cellIs" dxfId="895" priority="474" operator="equal">
      <formula>2</formula>
    </cfRule>
    <cfRule type="cellIs" dxfId="894" priority="475" operator="equal">
      <formula>0</formula>
    </cfRule>
  </conditionalFormatting>
  <conditionalFormatting sqref="P7:P31">
    <cfRule type="cellIs" dxfId="893" priority="466" operator="greaterThan">
      <formula>5</formula>
    </cfRule>
    <cfRule type="cellIs" dxfId="892" priority="467" operator="equal">
      <formula>5</formula>
    </cfRule>
    <cfRule type="cellIs" dxfId="891" priority="468" operator="equal">
      <formula>3</formula>
    </cfRule>
    <cfRule type="cellIs" dxfId="890" priority="469" operator="equal">
      <formula>2</formula>
    </cfRule>
    <cfRule type="cellIs" dxfId="889" priority="470" operator="equal">
      <formula>0</formula>
    </cfRule>
  </conditionalFormatting>
  <conditionalFormatting sqref="Q7:Q31">
    <cfRule type="cellIs" dxfId="888" priority="461" operator="greaterThan">
      <formula>5</formula>
    </cfRule>
    <cfRule type="cellIs" dxfId="887" priority="462" operator="equal">
      <formula>5</formula>
    </cfRule>
    <cfRule type="cellIs" dxfId="886" priority="463" operator="equal">
      <formula>3</formula>
    </cfRule>
    <cfRule type="cellIs" dxfId="885" priority="464" operator="equal">
      <formula>2</formula>
    </cfRule>
    <cfRule type="cellIs" dxfId="884" priority="465" operator="equal">
      <formula>0</formula>
    </cfRule>
  </conditionalFormatting>
  <conditionalFormatting sqref="S7:S31">
    <cfRule type="cellIs" dxfId="883" priority="456" operator="greaterThan">
      <formula>5</formula>
    </cfRule>
    <cfRule type="cellIs" dxfId="882" priority="457" operator="equal">
      <formula>5</formula>
    </cfRule>
    <cfRule type="cellIs" dxfId="881" priority="458" operator="equal">
      <formula>3</formula>
    </cfRule>
    <cfRule type="cellIs" dxfId="880" priority="459" operator="equal">
      <formula>2</formula>
    </cfRule>
    <cfRule type="cellIs" dxfId="879" priority="460" operator="equal">
      <formula>0</formula>
    </cfRule>
  </conditionalFormatting>
  <conditionalFormatting sqref="I7:I31">
    <cfRule type="cellIs" dxfId="878" priority="451" operator="equal">
      <formula>0</formula>
    </cfRule>
    <cfRule type="cellIs" dxfId="877" priority="452" operator="equal">
      <formula>1</formula>
    </cfRule>
    <cfRule type="cellIs" dxfId="876" priority="453" operator="equal">
      <formula>2</formula>
    </cfRule>
    <cfRule type="cellIs" dxfId="875" priority="454" operator="equal">
      <formula>4</formula>
    </cfRule>
    <cfRule type="cellIs" dxfId="874" priority="455" operator="greaterThan">
      <formula>4</formula>
    </cfRule>
  </conditionalFormatting>
  <conditionalFormatting sqref="K7:K31">
    <cfRule type="cellIs" dxfId="873" priority="446" operator="equal">
      <formula>0</formula>
    </cfRule>
    <cfRule type="cellIs" dxfId="872" priority="447" operator="equal">
      <formula>1</formula>
    </cfRule>
    <cfRule type="cellIs" dxfId="871" priority="448" operator="equal">
      <formula>2</formula>
    </cfRule>
    <cfRule type="cellIs" dxfId="870" priority="449" operator="equal">
      <formula>4</formula>
    </cfRule>
    <cfRule type="cellIs" dxfId="869" priority="450" operator="greaterThan">
      <formula>4</formula>
    </cfRule>
  </conditionalFormatting>
  <conditionalFormatting sqref="T907:T931 T877:T901 T847:T871 T817:T841 T787:T811 T757:T781 T727:T751 T697:T721 T667:T691 T637:T661 T607:T631 T577:T601 T547:T571 T517:T541 T487:T511 T457:T481 T427:T451 T397:T421 T367:T391 T337:T361 T307:T331 T277:T301 T247:T271 T217:T241 T187:T211 T157:T181">
    <cfRule type="cellIs" dxfId="868" priority="1" operator="equal">
      <formula>0</formula>
    </cfRule>
    <cfRule type="cellIs" dxfId="867" priority="2" operator="equal">
      <formula>1</formula>
    </cfRule>
    <cfRule type="cellIs" dxfId="866" priority="3" operator="equal">
      <formula>2</formula>
    </cfRule>
    <cfRule type="cellIs" dxfId="865" priority="4" operator="equal">
      <formula>4</formula>
    </cfRule>
    <cfRule type="cellIs" dxfId="864" priority="5" operator="greaterThan">
      <formula>4</formula>
    </cfRule>
  </conditionalFormatting>
  <conditionalFormatting sqref="M7:M31">
    <cfRule type="cellIs" dxfId="863" priority="441" operator="equal">
      <formula>0</formula>
    </cfRule>
    <cfRule type="cellIs" dxfId="862" priority="442" operator="equal">
      <formula>1</formula>
    </cfRule>
    <cfRule type="cellIs" dxfId="861" priority="443" operator="equal">
      <formula>2</formula>
    </cfRule>
    <cfRule type="cellIs" dxfId="860" priority="444" operator="equal">
      <formula>4</formula>
    </cfRule>
    <cfRule type="cellIs" dxfId="859" priority="445" operator="greaterThan">
      <formula>4</formula>
    </cfRule>
  </conditionalFormatting>
  <conditionalFormatting sqref="N7:N31">
    <cfRule type="cellIs" dxfId="858" priority="436" operator="equal">
      <formula>0</formula>
    </cfRule>
    <cfRule type="cellIs" dxfId="857" priority="437" operator="equal">
      <formula>1</formula>
    </cfRule>
    <cfRule type="cellIs" dxfId="856" priority="438" operator="equal">
      <formula>2</formula>
    </cfRule>
    <cfRule type="cellIs" dxfId="855" priority="439" operator="equal">
      <formula>4</formula>
    </cfRule>
    <cfRule type="cellIs" dxfId="854" priority="440" operator="greaterThan">
      <formula>4</formula>
    </cfRule>
  </conditionalFormatting>
  <conditionalFormatting sqref="R7:R31">
    <cfRule type="cellIs" dxfId="853" priority="431" operator="equal">
      <formula>0</formula>
    </cfRule>
    <cfRule type="cellIs" dxfId="852" priority="432" operator="equal">
      <formula>1</formula>
    </cfRule>
    <cfRule type="cellIs" dxfId="851" priority="433" operator="equal">
      <formula>2</formula>
    </cfRule>
    <cfRule type="cellIs" dxfId="850" priority="434" operator="equal">
      <formula>4</formula>
    </cfRule>
    <cfRule type="cellIs" dxfId="849" priority="435" operator="greaterThan">
      <formula>4</formula>
    </cfRule>
  </conditionalFormatting>
  <conditionalFormatting sqref="T7:T31">
    <cfRule type="cellIs" dxfId="848" priority="426" operator="equal">
      <formula>0</formula>
    </cfRule>
    <cfRule type="cellIs" dxfId="847" priority="427" operator="equal">
      <formula>1</formula>
    </cfRule>
    <cfRule type="cellIs" dxfId="846" priority="428" operator="equal">
      <formula>2</formula>
    </cfRule>
    <cfRule type="cellIs" dxfId="845" priority="429" operator="equal">
      <formula>4</formula>
    </cfRule>
    <cfRule type="cellIs" dxfId="844" priority="430" operator="greaterThan">
      <formula>4</formula>
    </cfRule>
  </conditionalFormatting>
  <conditionalFormatting sqref="C37:C61">
    <cfRule type="cellIs" dxfId="843" priority="421" operator="greaterThan">
      <formula>5</formula>
    </cfRule>
    <cfRule type="cellIs" dxfId="842" priority="422" operator="equal">
      <formula>5</formula>
    </cfRule>
    <cfRule type="cellIs" dxfId="841" priority="423" operator="equal">
      <formula>3</formula>
    </cfRule>
    <cfRule type="cellIs" dxfId="840" priority="424" operator="equal">
      <formula>2</formula>
    </cfRule>
    <cfRule type="cellIs" dxfId="839" priority="425" operator="equal">
      <formula>0</formula>
    </cfRule>
  </conditionalFormatting>
  <conditionalFormatting sqref="D37:E61">
    <cfRule type="cellIs" dxfId="838" priority="416" operator="equal">
      <formula>0</formula>
    </cfRule>
    <cfRule type="cellIs" dxfId="837" priority="417" operator="equal">
      <formula>1</formula>
    </cfRule>
    <cfRule type="cellIs" dxfId="836" priority="418" operator="equal">
      <formula>2</formula>
    </cfRule>
    <cfRule type="cellIs" dxfId="835" priority="419" operator="equal">
      <formula>4</formula>
    </cfRule>
    <cfRule type="cellIs" dxfId="834" priority="420" operator="greaterThan">
      <formula>4</formula>
    </cfRule>
  </conditionalFormatting>
  <conditionalFormatting sqref="F37:F61">
    <cfRule type="cellIs" dxfId="833" priority="411" operator="greaterThan">
      <formula>5</formula>
    </cfRule>
    <cfRule type="cellIs" dxfId="832" priority="412" operator="equal">
      <formula>5</formula>
    </cfRule>
    <cfRule type="cellIs" dxfId="831" priority="413" operator="equal">
      <formula>3</formula>
    </cfRule>
    <cfRule type="cellIs" dxfId="830" priority="414" operator="equal">
      <formula>2</formula>
    </cfRule>
    <cfRule type="cellIs" dxfId="829" priority="415" operator="equal">
      <formula>0</formula>
    </cfRule>
  </conditionalFormatting>
  <conditionalFormatting sqref="G37:G61">
    <cfRule type="cellIs" dxfId="828" priority="406" operator="greaterThan">
      <formula>5</formula>
    </cfRule>
    <cfRule type="cellIs" dxfId="827" priority="407" operator="equal">
      <formula>5</formula>
    </cfRule>
    <cfRule type="cellIs" dxfId="826" priority="408" operator="equal">
      <formula>3</formula>
    </cfRule>
    <cfRule type="cellIs" dxfId="825" priority="409" operator="equal">
      <formula>2</formula>
    </cfRule>
    <cfRule type="cellIs" dxfId="824" priority="410" operator="equal">
      <formula>0</formula>
    </cfRule>
  </conditionalFormatting>
  <conditionalFormatting sqref="H37:H61">
    <cfRule type="cellIs" dxfId="823" priority="401" operator="greaterThan">
      <formula>5</formula>
    </cfRule>
    <cfRule type="cellIs" dxfId="822" priority="402" operator="equal">
      <formula>5</formula>
    </cfRule>
    <cfRule type="cellIs" dxfId="821" priority="403" operator="equal">
      <formula>3</formula>
    </cfRule>
    <cfRule type="cellIs" dxfId="820" priority="404" operator="equal">
      <formula>2</formula>
    </cfRule>
    <cfRule type="cellIs" dxfId="819" priority="405" operator="equal">
      <formula>0</formula>
    </cfRule>
  </conditionalFormatting>
  <conditionalFormatting sqref="J37:J61">
    <cfRule type="cellIs" dxfId="818" priority="396" operator="greaterThan">
      <formula>5</formula>
    </cfRule>
    <cfRule type="cellIs" dxfId="817" priority="397" operator="equal">
      <formula>5</formula>
    </cfRule>
    <cfRule type="cellIs" dxfId="816" priority="398" operator="equal">
      <formula>3</formula>
    </cfRule>
    <cfRule type="cellIs" dxfId="815" priority="399" operator="equal">
      <formula>2</formula>
    </cfRule>
    <cfRule type="cellIs" dxfId="814" priority="400" operator="equal">
      <formula>0</formula>
    </cfRule>
  </conditionalFormatting>
  <conditionalFormatting sqref="L37:L61">
    <cfRule type="cellIs" dxfId="813" priority="391" operator="greaterThan">
      <formula>5</formula>
    </cfRule>
    <cfRule type="cellIs" dxfId="812" priority="392" operator="equal">
      <formula>5</formula>
    </cfRule>
    <cfRule type="cellIs" dxfId="811" priority="393" operator="equal">
      <formula>3</formula>
    </cfRule>
    <cfRule type="cellIs" dxfId="810" priority="394" operator="equal">
      <formula>2</formula>
    </cfRule>
    <cfRule type="cellIs" dxfId="809" priority="395" operator="equal">
      <formula>0</formula>
    </cfRule>
  </conditionalFormatting>
  <conditionalFormatting sqref="O37:O61">
    <cfRule type="cellIs" dxfId="808" priority="386" operator="greaterThan">
      <formula>5</formula>
    </cfRule>
    <cfRule type="cellIs" dxfId="807" priority="387" operator="equal">
      <formula>5</formula>
    </cfRule>
    <cfRule type="cellIs" dxfId="806" priority="388" operator="equal">
      <formula>3</formula>
    </cfRule>
    <cfRule type="cellIs" dxfId="805" priority="389" operator="equal">
      <formula>2</formula>
    </cfRule>
    <cfRule type="cellIs" dxfId="804" priority="390" operator="equal">
      <formula>0</formula>
    </cfRule>
  </conditionalFormatting>
  <conditionalFormatting sqref="P37:P61">
    <cfRule type="cellIs" dxfId="803" priority="381" operator="greaterThan">
      <formula>5</formula>
    </cfRule>
    <cfRule type="cellIs" dxfId="802" priority="382" operator="equal">
      <formula>5</formula>
    </cfRule>
    <cfRule type="cellIs" dxfId="801" priority="383" operator="equal">
      <formula>3</formula>
    </cfRule>
    <cfRule type="cellIs" dxfId="800" priority="384" operator="equal">
      <formula>2</formula>
    </cfRule>
    <cfRule type="cellIs" dxfId="799" priority="385" operator="equal">
      <formula>0</formula>
    </cfRule>
  </conditionalFormatting>
  <conditionalFormatting sqref="Q37:Q61">
    <cfRule type="cellIs" dxfId="798" priority="376" operator="greaterThan">
      <formula>5</formula>
    </cfRule>
    <cfRule type="cellIs" dxfId="797" priority="377" operator="equal">
      <formula>5</formula>
    </cfRule>
    <cfRule type="cellIs" dxfId="796" priority="378" operator="equal">
      <formula>3</formula>
    </cfRule>
    <cfRule type="cellIs" dxfId="795" priority="379" operator="equal">
      <formula>2</formula>
    </cfRule>
    <cfRule type="cellIs" dxfId="794" priority="380" operator="equal">
      <formula>0</formula>
    </cfRule>
  </conditionalFormatting>
  <conditionalFormatting sqref="S37:S61">
    <cfRule type="cellIs" dxfId="793" priority="371" operator="greaterThan">
      <formula>5</formula>
    </cfRule>
    <cfRule type="cellIs" dxfId="792" priority="372" operator="equal">
      <formula>5</formula>
    </cfRule>
    <cfRule type="cellIs" dxfId="791" priority="373" operator="equal">
      <formula>3</formula>
    </cfRule>
    <cfRule type="cellIs" dxfId="790" priority="374" operator="equal">
      <formula>2</formula>
    </cfRule>
    <cfRule type="cellIs" dxfId="789" priority="375" operator="equal">
      <formula>0</formula>
    </cfRule>
  </conditionalFormatting>
  <conditionalFormatting sqref="I37:I61">
    <cfRule type="cellIs" dxfId="788" priority="366" operator="equal">
      <formula>0</formula>
    </cfRule>
    <cfRule type="cellIs" dxfId="787" priority="367" operator="equal">
      <formula>1</formula>
    </cfRule>
    <cfRule type="cellIs" dxfId="786" priority="368" operator="equal">
      <formula>2</formula>
    </cfRule>
    <cfRule type="cellIs" dxfId="785" priority="369" operator="equal">
      <formula>4</formula>
    </cfRule>
    <cfRule type="cellIs" dxfId="784" priority="370" operator="greaterThan">
      <formula>4</formula>
    </cfRule>
  </conditionalFormatting>
  <conditionalFormatting sqref="K37:K61">
    <cfRule type="cellIs" dxfId="783" priority="361" operator="equal">
      <formula>0</formula>
    </cfRule>
    <cfRule type="cellIs" dxfId="782" priority="362" operator="equal">
      <formula>1</formula>
    </cfRule>
    <cfRule type="cellIs" dxfId="781" priority="363" operator="equal">
      <formula>2</formula>
    </cfRule>
    <cfRule type="cellIs" dxfId="780" priority="364" operator="equal">
      <formula>4</formula>
    </cfRule>
    <cfRule type="cellIs" dxfId="779" priority="365" operator="greaterThan">
      <formula>4</formula>
    </cfRule>
  </conditionalFormatting>
  <conditionalFormatting sqref="M37:M61">
    <cfRule type="cellIs" dxfId="778" priority="356" operator="equal">
      <formula>0</formula>
    </cfRule>
    <cfRule type="cellIs" dxfId="777" priority="357" operator="equal">
      <formula>1</formula>
    </cfRule>
    <cfRule type="cellIs" dxfId="776" priority="358" operator="equal">
      <formula>2</formula>
    </cfRule>
    <cfRule type="cellIs" dxfId="775" priority="359" operator="equal">
      <formula>4</formula>
    </cfRule>
    <cfRule type="cellIs" dxfId="774" priority="360" operator="greaterThan">
      <formula>4</formula>
    </cfRule>
  </conditionalFormatting>
  <conditionalFormatting sqref="N37:N61">
    <cfRule type="cellIs" dxfId="773" priority="351" operator="equal">
      <formula>0</formula>
    </cfRule>
    <cfRule type="cellIs" dxfId="772" priority="352" operator="equal">
      <formula>1</formula>
    </cfRule>
    <cfRule type="cellIs" dxfId="771" priority="353" operator="equal">
      <formula>2</formula>
    </cfRule>
    <cfRule type="cellIs" dxfId="770" priority="354" operator="equal">
      <formula>4</formula>
    </cfRule>
    <cfRule type="cellIs" dxfId="769" priority="355" operator="greaterThan">
      <formula>4</formula>
    </cfRule>
  </conditionalFormatting>
  <conditionalFormatting sqref="R37:R61">
    <cfRule type="cellIs" dxfId="768" priority="346" operator="equal">
      <formula>0</formula>
    </cfRule>
    <cfRule type="cellIs" dxfId="767" priority="347" operator="equal">
      <formula>1</formula>
    </cfRule>
    <cfRule type="cellIs" dxfId="766" priority="348" operator="equal">
      <formula>2</formula>
    </cfRule>
    <cfRule type="cellIs" dxfId="765" priority="349" operator="equal">
      <formula>4</formula>
    </cfRule>
    <cfRule type="cellIs" dxfId="764" priority="350" operator="greaterThan">
      <formula>4</formula>
    </cfRule>
  </conditionalFormatting>
  <conditionalFormatting sqref="T37:T61">
    <cfRule type="cellIs" dxfId="763" priority="341" operator="equal">
      <formula>0</formula>
    </cfRule>
    <cfRule type="cellIs" dxfId="762" priority="342" operator="equal">
      <formula>1</formula>
    </cfRule>
    <cfRule type="cellIs" dxfId="761" priority="343" operator="equal">
      <formula>2</formula>
    </cfRule>
    <cfRule type="cellIs" dxfId="760" priority="344" operator="equal">
      <formula>4</formula>
    </cfRule>
    <cfRule type="cellIs" dxfId="759" priority="345" operator="greaterThan">
      <formula>4</formula>
    </cfRule>
  </conditionalFormatting>
  <conditionalFormatting sqref="C67:C91">
    <cfRule type="cellIs" dxfId="758" priority="336" operator="greaterThan">
      <formula>5</formula>
    </cfRule>
    <cfRule type="cellIs" dxfId="757" priority="337" operator="equal">
      <formula>5</formula>
    </cfRule>
    <cfRule type="cellIs" dxfId="756" priority="338" operator="equal">
      <formula>3</formula>
    </cfRule>
    <cfRule type="cellIs" dxfId="755" priority="339" operator="equal">
      <formula>2</formula>
    </cfRule>
    <cfRule type="cellIs" dxfId="754" priority="340" operator="equal">
      <formula>0</formula>
    </cfRule>
  </conditionalFormatting>
  <conditionalFormatting sqref="F67:F91">
    <cfRule type="cellIs" dxfId="753" priority="326" operator="greaterThan">
      <formula>5</formula>
    </cfRule>
    <cfRule type="cellIs" dxfId="752" priority="327" operator="equal">
      <formula>5</formula>
    </cfRule>
    <cfRule type="cellIs" dxfId="751" priority="328" operator="equal">
      <formula>3</formula>
    </cfRule>
    <cfRule type="cellIs" dxfId="750" priority="329" operator="equal">
      <formula>2</formula>
    </cfRule>
    <cfRule type="cellIs" dxfId="749" priority="330" operator="equal">
      <formula>0</formula>
    </cfRule>
  </conditionalFormatting>
  <conditionalFormatting sqref="G67:G91">
    <cfRule type="cellIs" dxfId="748" priority="321" operator="greaterThan">
      <formula>5</formula>
    </cfRule>
    <cfRule type="cellIs" dxfId="747" priority="322" operator="equal">
      <formula>5</formula>
    </cfRule>
    <cfRule type="cellIs" dxfId="746" priority="323" operator="equal">
      <formula>3</formula>
    </cfRule>
    <cfRule type="cellIs" dxfId="745" priority="324" operator="equal">
      <formula>2</formula>
    </cfRule>
    <cfRule type="cellIs" dxfId="744" priority="325" operator="equal">
      <formula>0</formula>
    </cfRule>
  </conditionalFormatting>
  <conditionalFormatting sqref="H67:H91">
    <cfRule type="cellIs" dxfId="743" priority="316" operator="greaterThan">
      <formula>5</formula>
    </cfRule>
    <cfRule type="cellIs" dxfId="742" priority="317" operator="equal">
      <formula>5</formula>
    </cfRule>
    <cfRule type="cellIs" dxfId="741" priority="318" operator="equal">
      <formula>3</formula>
    </cfRule>
    <cfRule type="cellIs" dxfId="740" priority="319" operator="equal">
      <formula>2</formula>
    </cfRule>
    <cfRule type="cellIs" dxfId="739" priority="320" operator="equal">
      <formula>0</formula>
    </cfRule>
  </conditionalFormatting>
  <conditionalFormatting sqref="J67:J91">
    <cfRule type="cellIs" dxfId="738" priority="311" operator="greaterThan">
      <formula>5</formula>
    </cfRule>
    <cfRule type="cellIs" dxfId="737" priority="312" operator="equal">
      <formula>5</formula>
    </cfRule>
    <cfRule type="cellIs" dxfId="736" priority="313" operator="equal">
      <formula>3</formula>
    </cfRule>
    <cfRule type="cellIs" dxfId="735" priority="314" operator="equal">
      <formula>2</formula>
    </cfRule>
    <cfRule type="cellIs" dxfId="734" priority="315" operator="equal">
      <formula>0</formula>
    </cfRule>
  </conditionalFormatting>
  <conditionalFormatting sqref="L67:L91">
    <cfRule type="cellIs" dxfId="733" priority="306" operator="greaterThan">
      <formula>5</formula>
    </cfRule>
    <cfRule type="cellIs" dxfId="732" priority="307" operator="equal">
      <formula>5</formula>
    </cfRule>
    <cfRule type="cellIs" dxfId="731" priority="308" operator="equal">
      <formula>3</formula>
    </cfRule>
    <cfRule type="cellIs" dxfId="730" priority="309" operator="equal">
      <formula>2</formula>
    </cfRule>
    <cfRule type="cellIs" dxfId="729" priority="310" operator="equal">
      <formula>0</formula>
    </cfRule>
  </conditionalFormatting>
  <conditionalFormatting sqref="O67:O91">
    <cfRule type="cellIs" dxfId="728" priority="301" operator="greaterThan">
      <formula>5</formula>
    </cfRule>
    <cfRule type="cellIs" dxfId="727" priority="302" operator="equal">
      <formula>5</formula>
    </cfRule>
    <cfRule type="cellIs" dxfId="726" priority="303" operator="equal">
      <formula>3</formula>
    </cfRule>
    <cfRule type="cellIs" dxfId="725" priority="304" operator="equal">
      <formula>2</formula>
    </cfRule>
    <cfRule type="cellIs" dxfId="724" priority="305" operator="equal">
      <formula>0</formula>
    </cfRule>
  </conditionalFormatting>
  <conditionalFormatting sqref="P67:P91">
    <cfRule type="cellIs" dxfId="723" priority="296" operator="greaterThan">
      <formula>5</formula>
    </cfRule>
    <cfRule type="cellIs" dxfId="722" priority="297" operator="equal">
      <formula>5</formula>
    </cfRule>
    <cfRule type="cellIs" dxfId="721" priority="298" operator="equal">
      <formula>3</formula>
    </cfRule>
    <cfRule type="cellIs" dxfId="720" priority="299" operator="equal">
      <formula>2</formula>
    </cfRule>
    <cfRule type="cellIs" dxfId="719" priority="300" operator="equal">
      <formula>0</formula>
    </cfRule>
  </conditionalFormatting>
  <conditionalFormatting sqref="Q67:Q91">
    <cfRule type="cellIs" dxfId="718" priority="291" operator="greaterThan">
      <formula>5</formula>
    </cfRule>
    <cfRule type="cellIs" dxfId="717" priority="292" operator="equal">
      <formula>5</formula>
    </cfRule>
    <cfRule type="cellIs" dxfId="716" priority="293" operator="equal">
      <formula>3</formula>
    </cfRule>
    <cfRule type="cellIs" dxfId="715" priority="294" operator="equal">
      <formula>2</formula>
    </cfRule>
    <cfRule type="cellIs" dxfId="714" priority="295" operator="equal">
      <formula>0</formula>
    </cfRule>
  </conditionalFormatting>
  <conditionalFormatting sqref="S67:S91">
    <cfRule type="cellIs" dxfId="713" priority="286" operator="greaterThan">
      <formula>5</formula>
    </cfRule>
    <cfRule type="cellIs" dxfId="712" priority="287" operator="equal">
      <formula>5</formula>
    </cfRule>
    <cfRule type="cellIs" dxfId="711" priority="288" operator="equal">
      <formula>3</formula>
    </cfRule>
    <cfRule type="cellIs" dxfId="710" priority="289" operator="equal">
      <formula>2</formula>
    </cfRule>
    <cfRule type="cellIs" dxfId="709" priority="290" operator="equal">
      <formula>0</formula>
    </cfRule>
  </conditionalFormatting>
  <conditionalFormatting sqref="I67:I91">
    <cfRule type="cellIs" dxfId="708" priority="281" operator="equal">
      <formula>0</formula>
    </cfRule>
    <cfRule type="cellIs" dxfId="707" priority="282" operator="equal">
      <formula>1</formula>
    </cfRule>
    <cfRule type="cellIs" dxfId="706" priority="283" operator="equal">
      <formula>2</formula>
    </cfRule>
    <cfRule type="cellIs" dxfId="705" priority="284" operator="equal">
      <formula>4</formula>
    </cfRule>
    <cfRule type="cellIs" dxfId="704" priority="285" operator="greaterThan">
      <formula>4</formula>
    </cfRule>
  </conditionalFormatting>
  <conditionalFormatting sqref="K67:K91">
    <cfRule type="cellIs" dxfId="703" priority="276" operator="equal">
      <formula>0</formula>
    </cfRule>
    <cfRule type="cellIs" dxfId="702" priority="277" operator="equal">
      <formula>1</formula>
    </cfRule>
    <cfRule type="cellIs" dxfId="701" priority="278" operator="equal">
      <formula>2</formula>
    </cfRule>
    <cfRule type="cellIs" dxfId="700" priority="279" operator="equal">
      <formula>4</formula>
    </cfRule>
    <cfRule type="cellIs" dxfId="699" priority="280" operator="greaterThan">
      <formula>4</formula>
    </cfRule>
  </conditionalFormatting>
  <conditionalFormatting sqref="M67:M91">
    <cfRule type="cellIs" dxfId="698" priority="271" operator="equal">
      <formula>0</formula>
    </cfRule>
    <cfRule type="cellIs" dxfId="697" priority="272" operator="equal">
      <formula>1</formula>
    </cfRule>
    <cfRule type="cellIs" dxfId="696" priority="273" operator="equal">
      <formula>2</formula>
    </cfRule>
    <cfRule type="cellIs" dxfId="695" priority="274" operator="equal">
      <formula>4</formula>
    </cfRule>
    <cfRule type="cellIs" dxfId="694" priority="275" operator="greaterThan">
      <formula>4</formula>
    </cfRule>
  </conditionalFormatting>
  <conditionalFormatting sqref="N67:N91">
    <cfRule type="cellIs" dxfId="693" priority="266" operator="equal">
      <formula>0</formula>
    </cfRule>
    <cfRule type="cellIs" dxfId="692" priority="267" operator="equal">
      <formula>1</formula>
    </cfRule>
    <cfRule type="cellIs" dxfId="691" priority="268" operator="equal">
      <formula>2</formula>
    </cfRule>
    <cfRule type="cellIs" dxfId="690" priority="269" operator="equal">
      <formula>4</formula>
    </cfRule>
    <cfRule type="cellIs" dxfId="689" priority="270" operator="greaterThan">
      <formula>4</formula>
    </cfRule>
  </conditionalFormatting>
  <conditionalFormatting sqref="R67:R91">
    <cfRule type="cellIs" dxfId="688" priority="261" operator="equal">
      <formula>0</formula>
    </cfRule>
    <cfRule type="cellIs" dxfId="687" priority="262" operator="equal">
      <formula>1</formula>
    </cfRule>
    <cfRule type="cellIs" dxfId="686" priority="263" operator="equal">
      <formula>2</formula>
    </cfRule>
    <cfRule type="cellIs" dxfId="685" priority="264" operator="equal">
      <formula>4</formula>
    </cfRule>
    <cfRule type="cellIs" dxfId="684" priority="265" operator="greaterThan">
      <formula>4</formula>
    </cfRule>
  </conditionalFormatting>
  <conditionalFormatting sqref="C97:C121">
    <cfRule type="cellIs" dxfId="683" priority="251" operator="greaterThan">
      <formula>5</formula>
    </cfRule>
    <cfRule type="cellIs" dxfId="682" priority="252" operator="equal">
      <formula>5</formula>
    </cfRule>
    <cfRule type="cellIs" dxfId="681" priority="253" operator="equal">
      <formula>3</formula>
    </cfRule>
    <cfRule type="cellIs" dxfId="680" priority="254" operator="equal">
      <formula>2</formula>
    </cfRule>
    <cfRule type="cellIs" dxfId="679" priority="255" operator="equal">
      <formula>0</formula>
    </cfRule>
  </conditionalFormatting>
  <conditionalFormatting sqref="D97:E121">
    <cfRule type="cellIs" dxfId="678" priority="246" operator="equal">
      <formula>0</formula>
    </cfRule>
    <cfRule type="cellIs" dxfId="677" priority="247" operator="equal">
      <formula>1</formula>
    </cfRule>
    <cfRule type="cellIs" dxfId="676" priority="248" operator="equal">
      <formula>2</formula>
    </cfRule>
    <cfRule type="cellIs" dxfId="675" priority="249" operator="equal">
      <formula>4</formula>
    </cfRule>
    <cfRule type="cellIs" dxfId="674" priority="250" operator="greaterThan">
      <formula>4</formula>
    </cfRule>
  </conditionalFormatting>
  <conditionalFormatting sqref="F97:F121">
    <cfRule type="cellIs" dxfId="673" priority="241" operator="greaterThan">
      <formula>5</formula>
    </cfRule>
    <cfRule type="cellIs" dxfId="672" priority="242" operator="equal">
      <formula>5</formula>
    </cfRule>
    <cfRule type="cellIs" dxfId="671" priority="243" operator="equal">
      <formula>3</formula>
    </cfRule>
    <cfRule type="cellIs" dxfId="670" priority="244" operator="equal">
      <formula>2</formula>
    </cfRule>
    <cfRule type="cellIs" dxfId="669" priority="245" operator="equal">
      <formula>0</formula>
    </cfRule>
  </conditionalFormatting>
  <conditionalFormatting sqref="G97:G121">
    <cfRule type="cellIs" dxfId="668" priority="236" operator="greaterThan">
      <formula>5</formula>
    </cfRule>
    <cfRule type="cellIs" dxfId="667" priority="237" operator="equal">
      <formula>5</formula>
    </cfRule>
    <cfRule type="cellIs" dxfId="666" priority="238" operator="equal">
      <formula>3</formula>
    </cfRule>
    <cfRule type="cellIs" dxfId="665" priority="239" operator="equal">
      <formula>2</formula>
    </cfRule>
    <cfRule type="cellIs" dxfId="664" priority="240" operator="equal">
      <formula>0</formula>
    </cfRule>
  </conditionalFormatting>
  <conditionalFormatting sqref="H97:H121">
    <cfRule type="cellIs" dxfId="663" priority="231" operator="greaterThan">
      <formula>5</formula>
    </cfRule>
    <cfRule type="cellIs" dxfId="662" priority="232" operator="equal">
      <formula>5</formula>
    </cfRule>
    <cfRule type="cellIs" dxfId="661" priority="233" operator="equal">
      <formula>3</formula>
    </cfRule>
    <cfRule type="cellIs" dxfId="660" priority="234" operator="equal">
      <formula>2</formula>
    </cfRule>
    <cfRule type="cellIs" dxfId="659" priority="235" operator="equal">
      <formula>0</formula>
    </cfRule>
  </conditionalFormatting>
  <conditionalFormatting sqref="J97:J121">
    <cfRule type="cellIs" dxfId="658" priority="226" operator="greaterThan">
      <formula>5</formula>
    </cfRule>
    <cfRule type="cellIs" dxfId="657" priority="227" operator="equal">
      <formula>5</formula>
    </cfRule>
    <cfRule type="cellIs" dxfId="656" priority="228" operator="equal">
      <formula>3</formula>
    </cfRule>
    <cfRule type="cellIs" dxfId="655" priority="229" operator="equal">
      <formula>2</formula>
    </cfRule>
    <cfRule type="cellIs" dxfId="654" priority="230" operator="equal">
      <formula>0</formula>
    </cfRule>
  </conditionalFormatting>
  <conditionalFormatting sqref="L97:L121">
    <cfRule type="cellIs" dxfId="653" priority="221" operator="greaterThan">
      <formula>5</formula>
    </cfRule>
    <cfRule type="cellIs" dxfId="652" priority="222" operator="equal">
      <formula>5</formula>
    </cfRule>
    <cfRule type="cellIs" dxfId="651" priority="223" operator="equal">
      <formula>3</formula>
    </cfRule>
    <cfRule type="cellIs" dxfId="650" priority="224" operator="equal">
      <formula>2</formula>
    </cfRule>
    <cfRule type="cellIs" dxfId="649" priority="225" operator="equal">
      <formula>0</formula>
    </cfRule>
  </conditionalFormatting>
  <conditionalFormatting sqref="O97:O121">
    <cfRule type="cellIs" dxfId="648" priority="216" operator="greaterThan">
      <formula>5</formula>
    </cfRule>
    <cfRule type="cellIs" dxfId="647" priority="217" operator="equal">
      <formula>5</formula>
    </cfRule>
    <cfRule type="cellIs" dxfId="646" priority="218" operator="equal">
      <formula>3</formula>
    </cfRule>
    <cfRule type="cellIs" dxfId="645" priority="219" operator="equal">
      <formula>2</formula>
    </cfRule>
    <cfRule type="cellIs" dxfId="644" priority="220" operator="equal">
      <formula>0</formula>
    </cfRule>
  </conditionalFormatting>
  <conditionalFormatting sqref="P97:P121">
    <cfRule type="cellIs" dxfId="643" priority="211" operator="greaterThan">
      <formula>5</formula>
    </cfRule>
    <cfRule type="cellIs" dxfId="642" priority="212" operator="equal">
      <formula>5</formula>
    </cfRule>
    <cfRule type="cellIs" dxfId="641" priority="213" operator="equal">
      <formula>3</formula>
    </cfRule>
    <cfRule type="cellIs" dxfId="640" priority="214" operator="equal">
      <formula>2</formula>
    </cfRule>
    <cfRule type="cellIs" dxfId="639" priority="215" operator="equal">
      <formula>0</formula>
    </cfRule>
  </conditionalFormatting>
  <conditionalFormatting sqref="Q97:Q121">
    <cfRule type="cellIs" dxfId="638" priority="206" operator="greaterThan">
      <formula>5</formula>
    </cfRule>
    <cfRule type="cellIs" dxfId="637" priority="207" operator="equal">
      <formula>5</formula>
    </cfRule>
    <cfRule type="cellIs" dxfId="636" priority="208" operator="equal">
      <formula>3</formula>
    </cfRule>
    <cfRule type="cellIs" dxfId="635" priority="209" operator="equal">
      <formula>2</formula>
    </cfRule>
    <cfRule type="cellIs" dxfId="634" priority="210" operator="equal">
      <formula>0</formula>
    </cfRule>
  </conditionalFormatting>
  <conditionalFormatting sqref="S97:S121">
    <cfRule type="cellIs" dxfId="633" priority="201" operator="greaterThan">
      <formula>5</formula>
    </cfRule>
    <cfRule type="cellIs" dxfId="632" priority="202" operator="equal">
      <formula>5</formula>
    </cfRule>
    <cfRule type="cellIs" dxfId="631" priority="203" operator="equal">
      <formula>3</formula>
    </cfRule>
    <cfRule type="cellIs" dxfId="630" priority="204" operator="equal">
      <formula>2</formula>
    </cfRule>
    <cfRule type="cellIs" dxfId="629" priority="205" operator="equal">
      <formula>0</formula>
    </cfRule>
  </conditionalFormatting>
  <conditionalFormatting sqref="I97:I121">
    <cfRule type="cellIs" dxfId="628" priority="196" operator="equal">
      <formula>0</formula>
    </cfRule>
    <cfRule type="cellIs" dxfId="627" priority="197" operator="equal">
      <formula>1</formula>
    </cfRule>
    <cfRule type="cellIs" dxfId="626" priority="198" operator="equal">
      <formula>2</formula>
    </cfRule>
    <cfRule type="cellIs" dxfId="625" priority="199" operator="equal">
      <formula>4</formula>
    </cfRule>
    <cfRule type="cellIs" dxfId="624" priority="200" operator="greaterThan">
      <formula>4</formula>
    </cfRule>
  </conditionalFormatting>
  <conditionalFormatting sqref="K97:K121">
    <cfRule type="cellIs" dxfId="623" priority="191" operator="equal">
      <formula>0</formula>
    </cfRule>
    <cfRule type="cellIs" dxfId="622" priority="192" operator="equal">
      <formula>1</formula>
    </cfRule>
    <cfRule type="cellIs" dxfId="621" priority="193" operator="equal">
      <formula>2</formula>
    </cfRule>
    <cfRule type="cellIs" dxfId="620" priority="194" operator="equal">
      <formula>4</formula>
    </cfRule>
    <cfRule type="cellIs" dxfId="619" priority="195" operator="greaterThan">
      <formula>4</formula>
    </cfRule>
  </conditionalFormatting>
  <conditionalFormatting sqref="M97:M121">
    <cfRule type="cellIs" dxfId="618" priority="186" operator="equal">
      <formula>0</formula>
    </cfRule>
    <cfRule type="cellIs" dxfId="617" priority="187" operator="equal">
      <formula>1</formula>
    </cfRule>
    <cfRule type="cellIs" dxfId="616" priority="188" operator="equal">
      <formula>2</formula>
    </cfRule>
    <cfRule type="cellIs" dxfId="615" priority="189" operator="equal">
      <formula>4</formula>
    </cfRule>
    <cfRule type="cellIs" dxfId="614" priority="190" operator="greaterThan">
      <formula>4</formula>
    </cfRule>
  </conditionalFormatting>
  <conditionalFormatting sqref="T97:T121">
    <cfRule type="cellIs" dxfId="613" priority="171" operator="equal">
      <formula>0</formula>
    </cfRule>
    <cfRule type="cellIs" dxfId="612" priority="172" operator="equal">
      <formula>1</formula>
    </cfRule>
    <cfRule type="cellIs" dxfId="611" priority="173" operator="equal">
      <formula>2</formula>
    </cfRule>
    <cfRule type="cellIs" dxfId="610" priority="174" operator="equal">
      <formula>4</formula>
    </cfRule>
    <cfRule type="cellIs" dxfId="609" priority="175" operator="greaterThan">
      <formula>4</formula>
    </cfRule>
  </conditionalFormatting>
  <conditionalFormatting sqref="C127:C151">
    <cfRule type="cellIs" dxfId="608" priority="166" operator="greaterThan">
      <formula>5</formula>
    </cfRule>
    <cfRule type="cellIs" dxfId="607" priority="167" operator="equal">
      <formula>5</formula>
    </cfRule>
    <cfRule type="cellIs" dxfId="606" priority="168" operator="equal">
      <formula>3</formula>
    </cfRule>
    <cfRule type="cellIs" dxfId="605" priority="169" operator="equal">
      <formula>2</formula>
    </cfRule>
    <cfRule type="cellIs" dxfId="604" priority="170" operator="equal">
      <formula>0</formula>
    </cfRule>
  </conditionalFormatting>
  <conditionalFormatting sqref="F127:F151">
    <cfRule type="cellIs" dxfId="603" priority="156" operator="greaterThan">
      <formula>5</formula>
    </cfRule>
    <cfRule type="cellIs" dxfId="602" priority="157" operator="equal">
      <formula>5</formula>
    </cfRule>
    <cfRule type="cellIs" dxfId="601" priority="158" operator="equal">
      <formula>3</formula>
    </cfRule>
    <cfRule type="cellIs" dxfId="600" priority="159" operator="equal">
      <formula>2</formula>
    </cfRule>
    <cfRule type="cellIs" dxfId="599" priority="160" operator="equal">
      <formula>0</formula>
    </cfRule>
  </conditionalFormatting>
  <conditionalFormatting sqref="G127:G151">
    <cfRule type="cellIs" dxfId="598" priority="151" operator="greaterThan">
      <formula>5</formula>
    </cfRule>
    <cfRule type="cellIs" dxfId="597" priority="152" operator="equal">
      <formula>5</formula>
    </cfRule>
    <cfRule type="cellIs" dxfId="596" priority="153" operator="equal">
      <formula>3</formula>
    </cfRule>
    <cfRule type="cellIs" dxfId="595" priority="154" operator="equal">
      <formula>2</formula>
    </cfRule>
    <cfRule type="cellIs" dxfId="594" priority="155" operator="equal">
      <formula>0</formula>
    </cfRule>
  </conditionalFormatting>
  <conditionalFormatting sqref="H127:H151">
    <cfRule type="cellIs" dxfId="593" priority="146" operator="greaterThan">
      <formula>5</formula>
    </cfRule>
    <cfRule type="cellIs" dxfId="592" priority="147" operator="equal">
      <formula>5</formula>
    </cfRule>
    <cfRule type="cellIs" dxfId="591" priority="148" operator="equal">
      <formula>3</formula>
    </cfRule>
    <cfRule type="cellIs" dxfId="590" priority="149" operator="equal">
      <formula>2</formula>
    </cfRule>
    <cfRule type="cellIs" dxfId="589" priority="150" operator="equal">
      <formula>0</formula>
    </cfRule>
  </conditionalFormatting>
  <conditionalFormatting sqref="J127:J151">
    <cfRule type="cellIs" dxfId="588" priority="141" operator="greaterThan">
      <formula>5</formula>
    </cfRule>
    <cfRule type="cellIs" dxfId="587" priority="142" operator="equal">
      <formula>5</formula>
    </cfRule>
    <cfRule type="cellIs" dxfId="586" priority="143" operator="equal">
      <formula>3</formula>
    </cfRule>
    <cfRule type="cellIs" dxfId="585" priority="144" operator="equal">
      <formula>2</formula>
    </cfRule>
    <cfRule type="cellIs" dxfId="584" priority="145" operator="equal">
      <formula>0</formula>
    </cfRule>
  </conditionalFormatting>
  <conditionalFormatting sqref="L127:L151">
    <cfRule type="cellIs" dxfId="583" priority="136" operator="greaterThan">
      <formula>5</formula>
    </cfRule>
    <cfRule type="cellIs" dxfId="582" priority="137" operator="equal">
      <formula>5</formula>
    </cfRule>
    <cfRule type="cellIs" dxfId="581" priority="138" operator="equal">
      <formula>3</formula>
    </cfRule>
    <cfRule type="cellIs" dxfId="580" priority="139" operator="equal">
      <formula>2</formula>
    </cfRule>
    <cfRule type="cellIs" dxfId="579" priority="140" operator="equal">
      <formula>0</formula>
    </cfRule>
  </conditionalFormatting>
  <conditionalFormatting sqref="O127:O151">
    <cfRule type="cellIs" dxfId="578" priority="131" operator="greaterThan">
      <formula>5</formula>
    </cfRule>
    <cfRule type="cellIs" dxfId="577" priority="132" operator="equal">
      <formula>5</formula>
    </cfRule>
    <cfRule type="cellIs" dxfId="576" priority="133" operator="equal">
      <formula>3</formula>
    </cfRule>
    <cfRule type="cellIs" dxfId="575" priority="134" operator="equal">
      <formula>2</formula>
    </cfRule>
    <cfRule type="cellIs" dxfId="574" priority="135" operator="equal">
      <formula>0</formula>
    </cfRule>
  </conditionalFormatting>
  <conditionalFormatting sqref="P127:P151">
    <cfRule type="cellIs" dxfId="573" priority="126" operator="greaterThan">
      <formula>5</formula>
    </cfRule>
    <cfRule type="cellIs" dxfId="572" priority="127" operator="equal">
      <formula>5</formula>
    </cfRule>
    <cfRule type="cellIs" dxfId="571" priority="128" operator="equal">
      <formula>3</formula>
    </cfRule>
    <cfRule type="cellIs" dxfId="570" priority="129" operator="equal">
      <formula>2</formula>
    </cfRule>
    <cfRule type="cellIs" dxfId="569" priority="130" operator="equal">
      <formula>0</formula>
    </cfRule>
  </conditionalFormatting>
  <conditionalFormatting sqref="Q127:Q151">
    <cfRule type="cellIs" dxfId="568" priority="121" operator="greaterThan">
      <formula>5</formula>
    </cfRule>
    <cfRule type="cellIs" dxfId="567" priority="122" operator="equal">
      <formula>5</formula>
    </cfRule>
    <cfRule type="cellIs" dxfId="566" priority="123" operator="equal">
      <formula>3</formula>
    </cfRule>
    <cfRule type="cellIs" dxfId="565" priority="124" operator="equal">
      <formula>2</formula>
    </cfRule>
    <cfRule type="cellIs" dxfId="564" priority="125" operator="equal">
      <formula>0</formula>
    </cfRule>
  </conditionalFormatting>
  <conditionalFormatting sqref="S127:S151">
    <cfRule type="cellIs" dxfId="563" priority="116" operator="greaterThan">
      <formula>5</formula>
    </cfRule>
    <cfRule type="cellIs" dxfId="562" priority="117" operator="equal">
      <formula>5</formula>
    </cfRule>
    <cfRule type="cellIs" dxfId="561" priority="118" operator="equal">
      <formula>3</formula>
    </cfRule>
    <cfRule type="cellIs" dxfId="560" priority="119" operator="equal">
      <formula>2</formula>
    </cfRule>
    <cfRule type="cellIs" dxfId="559" priority="120" operator="equal">
      <formula>0</formula>
    </cfRule>
  </conditionalFormatting>
  <conditionalFormatting sqref="I127:I151">
    <cfRule type="cellIs" dxfId="558" priority="111" operator="equal">
      <formula>0</formula>
    </cfRule>
    <cfRule type="cellIs" dxfId="557" priority="112" operator="equal">
      <formula>1</formula>
    </cfRule>
    <cfRule type="cellIs" dxfId="556" priority="113" operator="equal">
      <formula>2</formula>
    </cfRule>
    <cfRule type="cellIs" dxfId="555" priority="114" operator="equal">
      <formula>4</formula>
    </cfRule>
    <cfRule type="cellIs" dxfId="554" priority="115" operator="greaterThan">
      <formula>4</formula>
    </cfRule>
  </conditionalFormatting>
  <conditionalFormatting sqref="K127:K151">
    <cfRule type="cellIs" dxfId="553" priority="106" operator="equal">
      <formula>0</formula>
    </cfRule>
    <cfRule type="cellIs" dxfId="552" priority="107" operator="equal">
      <formula>1</formula>
    </cfRule>
    <cfRule type="cellIs" dxfId="551" priority="108" operator="equal">
      <formula>2</formula>
    </cfRule>
    <cfRule type="cellIs" dxfId="550" priority="109" operator="equal">
      <formula>4</formula>
    </cfRule>
    <cfRule type="cellIs" dxfId="549" priority="110" operator="greaterThan">
      <formula>4</formula>
    </cfRule>
  </conditionalFormatting>
  <conditionalFormatting sqref="M127:M151">
    <cfRule type="cellIs" dxfId="548" priority="101" operator="equal">
      <formula>0</formula>
    </cfRule>
    <cfRule type="cellIs" dxfId="547" priority="102" operator="equal">
      <formula>1</formula>
    </cfRule>
    <cfRule type="cellIs" dxfId="546" priority="103" operator="equal">
      <formula>2</formula>
    </cfRule>
    <cfRule type="cellIs" dxfId="545" priority="104" operator="equal">
      <formula>4</formula>
    </cfRule>
    <cfRule type="cellIs" dxfId="544" priority="105" operator="greaterThan">
      <formula>4</formula>
    </cfRule>
  </conditionalFormatting>
  <conditionalFormatting sqref="N127:N151">
    <cfRule type="cellIs" dxfId="543" priority="96" operator="equal">
      <formula>0</formula>
    </cfRule>
    <cfRule type="cellIs" dxfId="542" priority="97" operator="equal">
      <formula>1</formula>
    </cfRule>
    <cfRule type="cellIs" dxfId="541" priority="98" operator="equal">
      <formula>2</formula>
    </cfRule>
    <cfRule type="cellIs" dxfId="540" priority="99" operator="equal">
      <formula>4</formula>
    </cfRule>
    <cfRule type="cellIs" dxfId="539" priority="100" operator="greaterThan">
      <formula>4</formula>
    </cfRule>
  </conditionalFormatting>
  <conditionalFormatting sqref="R127:R151">
    <cfRule type="cellIs" dxfId="538" priority="91" operator="equal">
      <formula>0</formula>
    </cfRule>
    <cfRule type="cellIs" dxfId="537" priority="92" operator="equal">
      <formula>1</formula>
    </cfRule>
    <cfRule type="cellIs" dxfId="536" priority="93" operator="equal">
      <formula>2</formula>
    </cfRule>
    <cfRule type="cellIs" dxfId="535" priority="94" operator="equal">
      <formula>4</formula>
    </cfRule>
    <cfRule type="cellIs" dxfId="534" priority="95" operator="greaterThan">
      <formula>4</formula>
    </cfRule>
  </conditionalFormatting>
  <conditionalFormatting sqref="T127:T151">
    <cfRule type="cellIs" dxfId="533" priority="86" operator="equal">
      <formula>0</formula>
    </cfRule>
    <cfRule type="cellIs" dxfId="532" priority="87" operator="equal">
      <formula>1</formula>
    </cfRule>
    <cfRule type="cellIs" dxfId="531" priority="88" operator="equal">
      <formula>2</formula>
    </cfRule>
    <cfRule type="cellIs" dxfId="530" priority="89" operator="equal">
      <formula>4</formula>
    </cfRule>
    <cfRule type="cellIs" dxfId="529" priority="90" operator="greaterThan">
      <formula>4</formula>
    </cfRule>
  </conditionalFormatting>
  <conditionalFormatting sqref="C907:C931 C877:C901 C847:C871 C817:C841 C787:C811 C757:C781 C727:C751 C697:C721 C667:C691 C637:C661 C607:C631 C577:C601 C547:C571 C517:C541 C487:C511 C457:C481 C427:C451 C397:C421 C367:C391 C337:C361 C307:C331 C277:C301 C247:C271 C217:C241 C187:C211 C157:C181">
    <cfRule type="cellIs" dxfId="528" priority="81" operator="greaterThan">
      <formula>5</formula>
    </cfRule>
    <cfRule type="cellIs" dxfId="527" priority="82" operator="equal">
      <formula>5</formula>
    </cfRule>
    <cfRule type="cellIs" dxfId="526" priority="83" operator="equal">
      <formula>3</formula>
    </cfRule>
    <cfRule type="cellIs" dxfId="525" priority="84" operator="equal">
      <formula>2</formula>
    </cfRule>
    <cfRule type="cellIs" dxfId="524" priority="85" operator="equal">
      <formula>0</formula>
    </cfRule>
  </conditionalFormatting>
  <conditionalFormatting sqref="D907:E931 D877:E901 D847:E871 D817:E841 D787:E811 D757:E781 D727:E751 D697:E721 D667:E691 D637:E661 D607:E631 D577:E601 D547:E571 D517:E541 D487:E511 D457:E481 D427:E451 D397:E421 D367:E391 D337:E361 D307:E331 D277:E301 D247:E271 D217:E241 D187:E211 D157:E181">
    <cfRule type="cellIs" dxfId="523" priority="76" operator="equal">
      <formula>0</formula>
    </cfRule>
    <cfRule type="cellIs" dxfId="522" priority="77" operator="equal">
      <formula>1</formula>
    </cfRule>
    <cfRule type="cellIs" dxfId="521" priority="78" operator="equal">
      <formula>2</formula>
    </cfRule>
    <cfRule type="cellIs" dxfId="520" priority="79" operator="equal">
      <formula>4</formula>
    </cfRule>
    <cfRule type="cellIs" dxfId="519" priority="80" operator="greaterThan">
      <formula>4</formula>
    </cfRule>
  </conditionalFormatting>
  <conditionalFormatting sqref="F907:F931 F877:F901 F847:F871 F817:F841 F787:F811 F757:F781 F727:F751 F697:F721 F667:F691 F637:F661 F607:F631 F577:F601 F547:F571 F517:F541 F487:F511 F457:F481 F427:F451 F397:F421 F367:F391 F337:F361 F307:F331 F277:F301 F247:F271 F217:F241 F187:F211 F157:F181">
    <cfRule type="cellIs" dxfId="518" priority="71" operator="greaterThan">
      <formula>5</formula>
    </cfRule>
    <cfRule type="cellIs" dxfId="517" priority="72" operator="equal">
      <formula>5</formula>
    </cfRule>
    <cfRule type="cellIs" dxfId="516" priority="73" operator="equal">
      <formula>3</formula>
    </cfRule>
    <cfRule type="cellIs" dxfId="515" priority="74" operator="equal">
      <formula>2</formula>
    </cfRule>
    <cfRule type="cellIs" dxfId="514" priority="75" operator="equal">
      <formula>0</formula>
    </cfRule>
  </conditionalFormatting>
  <conditionalFormatting sqref="G907:G931 G877:G901 G847:G871 G817:G841 G787:G811 G757:G781 G727:G751 G697:G721 G667:G691 G637:G661 G607:G631 G577:G601 G547:G571 G517:G541 G487:G511 G457:G481 G427:G451 G397:G421 G367:G391 G337:G361 G307:G331 G277:G301 G247:G271 G217:G241 G187:G211 G157:G181">
    <cfRule type="cellIs" dxfId="513" priority="66" operator="greaterThan">
      <formula>5</formula>
    </cfRule>
    <cfRule type="cellIs" dxfId="512" priority="67" operator="equal">
      <formula>5</formula>
    </cfRule>
    <cfRule type="cellIs" dxfId="511" priority="68" operator="equal">
      <formula>3</formula>
    </cfRule>
    <cfRule type="cellIs" dxfId="510" priority="69" operator="equal">
      <formula>2</formula>
    </cfRule>
    <cfRule type="cellIs" dxfId="509" priority="70" operator="equal">
      <formula>0</formula>
    </cfRule>
  </conditionalFormatting>
  <conditionalFormatting sqref="H907:H931 H877:H901 H847:H871 H817:H841 H787:H811 H757:H781 H727:H751 H697:H721 H667:H691 H637:H661 H607:H631 H577:H601 H547:H571 H517:H541 H487:H511 H457:H481 H427:H451 H397:H421 H367:H391 H337:H361 H307:H331 H277:H301 H247:H271 H217:H241 H187:H211 H157:H181">
    <cfRule type="cellIs" dxfId="508" priority="61" operator="greaterThan">
      <formula>5</formula>
    </cfRule>
    <cfRule type="cellIs" dxfId="507" priority="62" operator="equal">
      <formula>5</formula>
    </cfRule>
    <cfRule type="cellIs" dxfId="506" priority="63" operator="equal">
      <formula>3</formula>
    </cfRule>
    <cfRule type="cellIs" dxfId="505" priority="64" operator="equal">
      <formula>2</formula>
    </cfRule>
    <cfRule type="cellIs" dxfId="504" priority="65" operator="equal">
      <formula>0</formula>
    </cfRule>
  </conditionalFormatting>
  <conditionalFormatting sqref="J907:J931 J877:J901 J847:J871 J817:J841 J787:J811 J757:J781 J727:J751 J697:J721 J667:J691 J637:J661 J607:J631 J577:J601 J547:J571 J517:J541 J487:J511 J457:J481 J427:J451 J397:J421 J367:J391 J337:J361 J307:J331 J277:J301 J247:J271 J217:J241 J187:J211 J157:J181">
    <cfRule type="cellIs" dxfId="503" priority="56" operator="greaterThan">
      <formula>5</formula>
    </cfRule>
    <cfRule type="cellIs" dxfId="502" priority="57" operator="equal">
      <formula>5</formula>
    </cfRule>
    <cfRule type="cellIs" dxfId="501" priority="58" operator="equal">
      <formula>3</formula>
    </cfRule>
    <cfRule type="cellIs" dxfId="500" priority="59" operator="equal">
      <formula>2</formula>
    </cfRule>
    <cfRule type="cellIs" dxfId="499" priority="60" operator="equal">
      <formula>0</formula>
    </cfRule>
  </conditionalFormatting>
  <conditionalFormatting sqref="L907:L931 L877:L901 L847:L871 L817:L841 L787:L811 L757:L781 L727:L751 L697:L721 L667:L691 L637:L661 L607:L631 L577:L601 L547:L571 L517:L541 L487:L511 L457:L481 L427:L451 L397:L421 L367:L391 L337:L361 L307:L331 L277:L301 L247:L271 L217:L241 L187:L211 L157:L181">
    <cfRule type="cellIs" dxfId="498" priority="51" operator="greaterThan">
      <formula>5</formula>
    </cfRule>
    <cfRule type="cellIs" dxfId="497" priority="52" operator="equal">
      <formula>5</formula>
    </cfRule>
    <cfRule type="cellIs" dxfId="496" priority="53" operator="equal">
      <formula>3</formula>
    </cfRule>
    <cfRule type="cellIs" dxfId="495" priority="54" operator="equal">
      <formula>2</formula>
    </cfRule>
    <cfRule type="cellIs" dxfId="494" priority="55" operator="equal">
      <formula>0</formula>
    </cfRule>
  </conditionalFormatting>
  <conditionalFormatting sqref="O907:O931 O877:O901 O847:O871 O817:O841 O787:O811 O757:O781 O727:O751 O697:O721 O667:O691 O637:O661 O607:O631 O577:O601 O547:O571 O517:O541 O487:O511 O457:O481 O427:O451 O397:O421 O367:O391 O337:O361 O307:O331 O277:O301 O247:O271 O217:O241 O187:O211 O157:O181">
    <cfRule type="cellIs" dxfId="493" priority="46" operator="greaterThan">
      <formula>5</formula>
    </cfRule>
    <cfRule type="cellIs" dxfId="492" priority="47" operator="equal">
      <formula>5</formula>
    </cfRule>
    <cfRule type="cellIs" dxfId="491" priority="48" operator="equal">
      <formula>3</formula>
    </cfRule>
    <cfRule type="cellIs" dxfId="490" priority="49" operator="equal">
      <formula>2</formula>
    </cfRule>
    <cfRule type="cellIs" dxfId="489" priority="50" operator="equal">
      <formula>0</formula>
    </cfRule>
  </conditionalFormatting>
  <conditionalFormatting sqref="P907:P931 P877:P901 P847:P871 P817:P841 P787:P811 P757:P781 P727:P751 P697:P721 P667:P691 P637:P661 P607:P631 P577:P601 P547:P571 P517:P541 P487:P511 P457:P481 P427:P451 P397:P421 P367:P391 P337:P361 P307:P331 P277:P301 P247:P271 P217:P241 P187:P211 P157:P181">
    <cfRule type="cellIs" dxfId="488" priority="41" operator="greaterThan">
      <formula>5</formula>
    </cfRule>
    <cfRule type="cellIs" dxfId="487" priority="42" operator="equal">
      <formula>5</formula>
    </cfRule>
    <cfRule type="cellIs" dxfId="486" priority="43" operator="equal">
      <formula>3</formula>
    </cfRule>
    <cfRule type="cellIs" dxfId="485" priority="44" operator="equal">
      <formula>2</formula>
    </cfRule>
    <cfRule type="cellIs" dxfId="484" priority="45" operator="equal">
      <formula>0</formula>
    </cfRule>
  </conditionalFormatting>
  <conditionalFormatting sqref="Q907:Q931 Q877:Q901 Q847:Q871 Q817:Q841 Q787:Q811 Q757:Q781 Q727:Q751 Q697:Q721 Q667:Q691 Q637:Q661 Q607:Q631 Q577:Q601 Q547:Q571 Q517:Q541 Q487:Q511 Q457:Q481 Q427:Q451 Q397:Q421 Q367:Q391 Q337:Q361 Q307:Q331 Q277:Q301 Q247:Q271 Q217:Q241 Q187:Q211 Q157:Q181">
    <cfRule type="cellIs" dxfId="483" priority="36" operator="greaterThan">
      <formula>5</formula>
    </cfRule>
    <cfRule type="cellIs" dxfId="482" priority="37" operator="equal">
      <formula>5</formula>
    </cfRule>
    <cfRule type="cellIs" dxfId="481" priority="38" operator="equal">
      <formula>3</formula>
    </cfRule>
    <cfRule type="cellIs" dxfId="480" priority="39" operator="equal">
      <formula>2</formula>
    </cfRule>
    <cfRule type="cellIs" dxfId="479" priority="40" operator="equal">
      <formula>0</formula>
    </cfRule>
  </conditionalFormatting>
  <conditionalFormatting sqref="S907:S931 S877:S901 S847:S871 S817:S841 S787:S811 S757:S781 S727:S751 S697:S721 S667:S691 S637:S661 S607:S631 S577:S601 S547:S571 S517:S541 S487:S511 S457:S481 S427:S451 S397:S421 S367:S391 S337:S361 S307:S331 S277:S301 S247:S271 S217:S241 S187:S211 S157:S181">
    <cfRule type="cellIs" dxfId="478" priority="31" operator="greaterThan">
      <formula>5</formula>
    </cfRule>
    <cfRule type="cellIs" dxfId="477" priority="32" operator="equal">
      <formula>5</formula>
    </cfRule>
    <cfRule type="cellIs" dxfId="476" priority="33" operator="equal">
      <formula>3</formula>
    </cfRule>
    <cfRule type="cellIs" dxfId="475" priority="34" operator="equal">
      <formula>2</formula>
    </cfRule>
    <cfRule type="cellIs" dxfId="474" priority="35" operator="equal">
      <formula>0</formula>
    </cfRule>
  </conditionalFormatting>
  <conditionalFormatting sqref="I907:I931 I877:I901 I847:I871 I817:I841 I787:I811 I757:I781 I727:I751 I697:I721 I667:I691 I637:I661 I607:I631 I577:I601 I547:I571 I517:I541 I487:I511 I457:I481 I427:I451 I397:I421 I367:I391 I337:I361 I307:I331 I277:I301 I247:I271 I217:I241 I187:I211 I157:I181">
    <cfRule type="cellIs" dxfId="473" priority="26" operator="equal">
      <formula>0</formula>
    </cfRule>
    <cfRule type="cellIs" dxfId="472" priority="27" operator="equal">
      <formula>1</formula>
    </cfRule>
    <cfRule type="cellIs" dxfId="471" priority="28" operator="equal">
      <formula>2</formula>
    </cfRule>
    <cfRule type="cellIs" dxfId="470" priority="29" operator="equal">
      <formula>4</formula>
    </cfRule>
    <cfRule type="cellIs" dxfId="469" priority="30" operator="greaterThan">
      <formula>4</formula>
    </cfRule>
  </conditionalFormatting>
  <conditionalFormatting sqref="K907:K931 K877:K901 K847:K871 K817:K841 K787:K811 K757:K781 K727:K751 K697:K721 K667:K691 K637:K661 K607:K631 K577:K601 K547:K571 K517:K541 K487:K511 K457:K481 K427:K451 K397:K421 K367:K391 K337:K361 K307:K331 K277:K301 K247:K271 K217:K241 K187:K211 K157:K181">
    <cfRule type="cellIs" dxfId="468" priority="21" operator="equal">
      <formula>0</formula>
    </cfRule>
    <cfRule type="cellIs" dxfId="467" priority="22" operator="equal">
      <formula>1</formula>
    </cfRule>
    <cfRule type="cellIs" dxfId="466" priority="23" operator="equal">
      <formula>2</formula>
    </cfRule>
    <cfRule type="cellIs" dxfId="465" priority="24" operator="equal">
      <formula>4</formula>
    </cfRule>
    <cfRule type="cellIs" dxfId="464" priority="25" operator="greaterThan">
      <formula>4</formula>
    </cfRule>
  </conditionalFormatting>
  <conditionalFormatting sqref="M907:M931 M877:M901 M847:M871 M817:M841 M787:M811 M757:M781 M727:M751 M697:M721 M667:M691 M637:M661 M607:M631 M577:M601 M547:M571 M517:M541 M487:M511 M457:M481 M427:M451 M397:M421 M367:M391 M337:M361 M307:M331 M277:M301 M247:M271 M217:M241 M187:M211 M157:M181">
    <cfRule type="cellIs" dxfId="463" priority="16" operator="equal">
      <formula>0</formula>
    </cfRule>
    <cfRule type="cellIs" dxfId="462" priority="17" operator="equal">
      <formula>1</formula>
    </cfRule>
    <cfRule type="cellIs" dxfId="461" priority="18" operator="equal">
      <formula>2</formula>
    </cfRule>
    <cfRule type="cellIs" dxfId="460" priority="19" operator="equal">
      <formula>4</formula>
    </cfRule>
    <cfRule type="cellIs" dxfId="459" priority="20" operator="greaterThan">
      <formula>4</formula>
    </cfRule>
  </conditionalFormatting>
  <conditionalFormatting sqref="N907:N931 N877:N901 N847:N871 N817:N841 N787:N811 N757:N781 N727:N751 N697:N721 N667:N691 N637:N661 N607:N631 N577:N601 N547:N571 N517:N541 N487:N511 N457:N481 N427:N451 N397:N421 N367:N391 N337:N361 N307:N331 N277:N301 N247:N271 N217:N241 N187:N211 N157:N181">
    <cfRule type="cellIs" dxfId="458" priority="11" operator="equal">
      <formula>0</formula>
    </cfRule>
    <cfRule type="cellIs" dxfId="457" priority="12" operator="equal">
      <formula>1</formula>
    </cfRule>
    <cfRule type="cellIs" dxfId="456" priority="13" operator="equal">
      <formula>2</formula>
    </cfRule>
    <cfRule type="cellIs" dxfId="455" priority="14" operator="equal">
      <formula>4</formula>
    </cfRule>
    <cfRule type="cellIs" dxfId="454" priority="15" operator="greaterThan">
      <formula>4</formula>
    </cfRule>
  </conditionalFormatting>
  <conditionalFormatting sqref="R907:R931 R877:R901 R847:R871 R817:R841 R787:R811 R757:R781 R727:R751 R697:R721 R667:R691 R637:R661 R607:R631 R577:R601 R547:R571 R517:R541 R487:R511 R457:R481 R427:R451 R397:R421 R367:R391 R337:R361 R307:R331 R277:R301 R247:R271 R217:R241 R187:R211 R157:R181">
    <cfRule type="cellIs" dxfId="453" priority="6" operator="equal">
      <formula>0</formula>
    </cfRule>
    <cfRule type="cellIs" dxfId="452" priority="7" operator="equal">
      <formula>1</formula>
    </cfRule>
    <cfRule type="cellIs" dxfId="451" priority="8" operator="equal">
      <formula>2</formula>
    </cfRule>
    <cfRule type="cellIs" dxfId="450" priority="9" operator="equal">
      <formula>4</formula>
    </cfRule>
    <cfRule type="cellIs" dxfId="449" priority="10" operator="greaterThan">
      <formula>4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3"/>
  <sheetViews>
    <sheetView workbookViewId="0">
      <selection activeCell="B7" sqref="B7"/>
    </sheetView>
  </sheetViews>
  <sheetFormatPr defaultRowHeight="14.5" x14ac:dyDescent="0.35"/>
  <cols>
    <col min="1" max="1" width="7.81640625" customWidth="1"/>
    <col min="2" max="2" width="23.1796875" customWidth="1"/>
    <col min="3" max="3" width="7.453125" customWidth="1"/>
    <col min="4" max="21" width="6.1796875" customWidth="1"/>
    <col min="22" max="22" width="6.81640625" customWidth="1"/>
    <col min="23" max="23" width="9.453125" customWidth="1"/>
    <col min="24" max="24" width="7.7265625" hidden="1" customWidth="1"/>
    <col min="25" max="25" width="10.26953125" hidden="1" customWidth="1"/>
  </cols>
  <sheetData>
    <row r="1" spans="1:22" ht="15" thickBot="1" x14ac:dyDescent="0.4"/>
    <row r="2" spans="1:22" ht="33.5" thickBot="1" x14ac:dyDescent="0.95">
      <c r="D2" s="72" t="str">
        <f>bruto!E2</f>
        <v>BAROVŠKA LIGA 2023 - BRUTO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4" spans="1:22" ht="18.5" x14ac:dyDescent="0.45">
      <c r="D4" s="94" t="s">
        <v>22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2" x14ac:dyDescent="0.35">
      <c r="A5" s="98" t="s">
        <v>23</v>
      </c>
      <c r="B5" s="95" t="s">
        <v>44</v>
      </c>
      <c r="C5" s="96" t="s">
        <v>25</v>
      </c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79">
        <v>15</v>
      </c>
      <c r="S5" s="79">
        <v>16</v>
      </c>
      <c r="T5" s="79">
        <v>17</v>
      </c>
      <c r="U5" s="79">
        <v>18</v>
      </c>
      <c r="V5" s="93" t="s">
        <v>20</v>
      </c>
    </row>
    <row r="6" spans="1:22" x14ac:dyDescent="0.35">
      <c r="A6" s="99"/>
      <c r="B6" s="95"/>
      <c r="C6" s="97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7"/>
    </row>
    <row r="7" spans="1:22" ht="17" x14ac:dyDescent="0.4">
      <c r="A7" s="30">
        <v>1</v>
      </c>
      <c r="B7" s="32" t="str">
        <f>bruto!C7</f>
        <v>NIKO ROSTOHAR</v>
      </c>
      <c r="C7" s="61">
        <f>bruto!D7</f>
        <v>20</v>
      </c>
      <c r="D7" s="52">
        <f>bruto!E7</f>
        <v>4</v>
      </c>
      <c r="E7" s="52">
        <f>bruto!F7</f>
        <v>2</v>
      </c>
      <c r="F7" s="52">
        <f>bruto!G7</f>
        <v>3</v>
      </c>
      <c r="G7" s="52">
        <f>bruto!H7</f>
        <v>3</v>
      </c>
      <c r="H7" s="52">
        <f>bruto!I7</f>
        <v>3</v>
      </c>
      <c r="I7" s="52">
        <f>bruto!J7</f>
        <v>3</v>
      </c>
      <c r="J7" s="52">
        <f>bruto!K7</f>
        <v>2</v>
      </c>
      <c r="K7" s="52">
        <f>bruto!L7</f>
        <v>4</v>
      </c>
      <c r="L7" s="52">
        <f>bruto!M7</f>
        <v>3</v>
      </c>
      <c r="M7" s="52">
        <f>bruto!N7</f>
        <v>3</v>
      </c>
      <c r="N7" s="52">
        <f>bruto!O7</f>
        <v>2</v>
      </c>
      <c r="O7" s="52">
        <f>bruto!P7</f>
        <v>3</v>
      </c>
      <c r="P7" s="52">
        <f>bruto!Q7</f>
        <v>3</v>
      </c>
      <c r="Q7" s="52">
        <f>bruto!R7</f>
        <v>4</v>
      </c>
      <c r="R7" s="52">
        <f>bruto!S7</f>
        <v>3</v>
      </c>
      <c r="S7" s="52">
        <f>bruto!T7</f>
        <v>2</v>
      </c>
      <c r="T7" s="52">
        <f>bruto!U7</f>
        <v>3</v>
      </c>
      <c r="U7" s="52">
        <f>bruto!V7</f>
        <v>2</v>
      </c>
      <c r="V7" s="31">
        <f>bruto!W7</f>
        <v>52</v>
      </c>
    </row>
    <row r="8" spans="1:22" ht="17" x14ac:dyDescent="0.4">
      <c r="A8" s="30">
        <v>2</v>
      </c>
      <c r="B8" s="32" t="str">
        <f>bruto!C8</f>
        <v>SAŠO KRANJC</v>
      </c>
      <c r="C8" s="61">
        <f>bruto!D8</f>
        <v>7</v>
      </c>
      <c r="D8" s="52">
        <f>bruto!E8</f>
        <v>3</v>
      </c>
      <c r="E8" s="52">
        <f>bruto!F8</f>
        <v>3</v>
      </c>
      <c r="F8" s="52">
        <f>bruto!G8</f>
        <v>2</v>
      </c>
      <c r="G8" s="52">
        <f>bruto!H8</f>
        <v>4</v>
      </c>
      <c r="H8" s="52">
        <f>bruto!I8</f>
        <v>4</v>
      </c>
      <c r="I8" s="52">
        <f>bruto!J8</f>
        <v>4</v>
      </c>
      <c r="J8" s="52">
        <f>bruto!K8</f>
        <v>2</v>
      </c>
      <c r="K8" s="52">
        <f>bruto!L8</f>
        <v>4</v>
      </c>
      <c r="L8" s="52">
        <f>bruto!M8</f>
        <v>3</v>
      </c>
      <c r="M8" s="52">
        <f>bruto!N8</f>
        <v>3</v>
      </c>
      <c r="N8" s="52">
        <f>bruto!O8</f>
        <v>3</v>
      </c>
      <c r="O8" s="52">
        <f>bruto!P8</f>
        <v>2</v>
      </c>
      <c r="P8" s="52">
        <f>bruto!Q8</f>
        <v>3</v>
      </c>
      <c r="Q8" s="52">
        <f>bruto!R8</f>
        <v>4</v>
      </c>
      <c r="R8" s="52">
        <f>bruto!S8</f>
        <v>4</v>
      </c>
      <c r="S8" s="52">
        <f>bruto!T8</f>
        <v>3</v>
      </c>
      <c r="T8" s="52">
        <f>bruto!U8</f>
        <v>4</v>
      </c>
      <c r="U8" s="52">
        <f>bruto!V8</f>
        <v>3</v>
      </c>
      <c r="V8" s="31">
        <f>bruto!W8</f>
        <v>58</v>
      </c>
    </row>
    <row r="9" spans="1:22" ht="17" x14ac:dyDescent="0.4">
      <c r="A9" s="30">
        <v>3</v>
      </c>
      <c r="B9" s="32" t="str">
        <f>bruto!C9</f>
        <v>ANDREJA ROSTOHAR</v>
      </c>
      <c r="C9" s="61">
        <f>bruto!D9</f>
        <v>18</v>
      </c>
      <c r="D9" s="52">
        <f>bruto!E9</f>
        <v>4</v>
      </c>
      <c r="E9" s="52">
        <f>bruto!F9</f>
        <v>3</v>
      </c>
      <c r="F9" s="52">
        <f>bruto!G9</f>
        <v>3</v>
      </c>
      <c r="G9" s="52">
        <f>bruto!H9</f>
        <v>4</v>
      </c>
      <c r="H9" s="52">
        <f>bruto!I9</f>
        <v>4</v>
      </c>
      <c r="I9" s="52">
        <f>bruto!J9</f>
        <v>3</v>
      </c>
      <c r="J9" s="52">
        <f>bruto!K9</f>
        <v>2</v>
      </c>
      <c r="K9" s="52">
        <f>bruto!L9</f>
        <v>3</v>
      </c>
      <c r="L9" s="52">
        <f>bruto!M9</f>
        <v>3</v>
      </c>
      <c r="M9" s="52">
        <f>bruto!N9</f>
        <v>4</v>
      </c>
      <c r="N9" s="52">
        <f>bruto!O9</f>
        <v>3</v>
      </c>
      <c r="O9" s="52">
        <f>bruto!P9</f>
        <v>3</v>
      </c>
      <c r="P9" s="52">
        <f>bruto!Q9</f>
        <v>3</v>
      </c>
      <c r="Q9" s="52">
        <f>bruto!R9</f>
        <v>4</v>
      </c>
      <c r="R9" s="52">
        <f>bruto!S9</f>
        <v>4</v>
      </c>
      <c r="S9" s="52">
        <f>bruto!T9</f>
        <v>3</v>
      </c>
      <c r="T9" s="52">
        <f>bruto!U9</f>
        <v>4</v>
      </c>
      <c r="U9" s="52">
        <f>bruto!V9</f>
        <v>2</v>
      </c>
      <c r="V9" s="31">
        <f>bruto!W9</f>
        <v>59</v>
      </c>
    </row>
    <row r="10" spans="1:22" ht="17" x14ac:dyDescent="0.4">
      <c r="A10" s="30">
        <v>4</v>
      </c>
      <c r="B10" s="32" t="str">
        <f>bruto!C10</f>
        <v>BOJAN LAZAR</v>
      </c>
      <c r="C10" s="61">
        <f>bruto!D10</f>
        <v>14</v>
      </c>
      <c r="D10" s="52">
        <f>bruto!E10</f>
        <v>5</v>
      </c>
      <c r="E10" s="52">
        <f>bruto!F10</f>
        <v>3</v>
      </c>
      <c r="F10" s="52">
        <f>bruto!G10</f>
        <v>3</v>
      </c>
      <c r="G10" s="52">
        <f>bruto!H10</f>
        <v>4</v>
      </c>
      <c r="H10" s="52">
        <f>bruto!I10</f>
        <v>4</v>
      </c>
      <c r="I10" s="52">
        <f>bruto!J10</f>
        <v>3</v>
      </c>
      <c r="J10" s="52">
        <f>bruto!K10</f>
        <v>2</v>
      </c>
      <c r="K10" s="52">
        <f>bruto!L10</f>
        <v>3</v>
      </c>
      <c r="L10" s="52">
        <f>bruto!M10</f>
        <v>3</v>
      </c>
      <c r="M10" s="52">
        <f>bruto!N10</f>
        <v>4</v>
      </c>
      <c r="N10" s="52">
        <f>bruto!O10</f>
        <v>3</v>
      </c>
      <c r="O10" s="52">
        <f>bruto!P10</f>
        <v>2</v>
      </c>
      <c r="P10" s="52">
        <f>bruto!Q10</f>
        <v>4</v>
      </c>
      <c r="Q10" s="52">
        <f>bruto!R10</f>
        <v>4</v>
      </c>
      <c r="R10" s="52">
        <f>bruto!S10</f>
        <v>4</v>
      </c>
      <c r="S10" s="52">
        <f>bruto!T10</f>
        <v>2</v>
      </c>
      <c r="T10" s="52">
        <f>bruto!U10</f>
        <v>5</v>
      </c>
      <c r="U10" s="52">
        <f>bruto!V10</f>
        <v>2</v>
      </c>
      <c r="V10" s="31">
        <f>bruto!W10</f>
        <v>60</v>
      </c>
    </row>
    <row r="11" spans="1:22" ht="17" x14ac:dyDescent="0.4">
      <c r="A11" s="30">
        <v>5</v>
      </c>
      <c r="B11" s="32" t="str">
        <f>bruto!C11</f>
        <v>VITO ŠMIT</v>
      </c>
      <c r="C11" s="61">
        <f>bruto!D11</f>
        <v>12</v>
      </c>
      <c r="D11" s="52">
        <f>bruto!E11</f>
        <v>4</v>
      </c>
      <c r="E11" s="52">
        <f>bruto!F11</f>
        <v>2</v>
      </c>
      <c r="F11" s="52">
        <f>bruto!G11</f>
        <v>3</v>
      </c>
      <c r="G11" s="52">
        <f>bruto!H11</f>
        <v>4</v>
      </c>
      <c r="H11" s="52">
        <f>bruto!I11</f>
        <v>4</v>
      </c>
      <c r="I11" s="52">
        <f>bruto!J11</f>
        <v>3</v>
      </c>
      <c r="J11" s="52">
        <f>bruto!K11</f>
        <v>3</v>
      </c>
      <c r="K11" s="52">
        <f>bruto!L11</f>
        <v>4</v>
      </c>
      <c r="L11" s="52">
        <f>bruto!M11</f>
        <v>3</v>
      </c>
      <c r="M11" s="52">
        <f>bruto!N11</f>
        <v>4</v>
      </c>
      <c r="N11" s="52">
        <f>bruto!O11</f>
        <v>3</v>
      </c>
      <c r="O11" s="52">
        <f>bruto!P11</f>
        <v>3</v>
      </c>
      <c r="P11" s="52">
        <f>bruto!Q11</f>
        <v>3</v>
      </c>
      <c r="Q11" s="52">
        <f>bruto!R11</f>
        <v>4</v>
      </c>
      <c r="R11" s="52">
        <f>bruto!S11</f>
        <v>4</v>
      </c>
      <c r="S11" s="52">
        <f>bruto!T11</f>
        <v>3</v>
      </c>
      <c r="T11" s="52">
        <f>bruto!U11</f>
        <v>4</v>
      </c>
      <c r="U11" s="52">
        <f>bruto!V11</f>
        <v>2</v>
      </c>
      <c r="V11" s="31">
        <f>bruto!W11</f>
        <v>60</v>
      </c>
    </row>
    <row r="12" spans="1:22" ht="17" x14ac:dyDescent="0.4">
      <c r="A12" s="30">
        <v>6</v>
      </c>
      <c r="B12" s="32" t="str">
        <f>bruto!C12</f>
        <v>JANKO KRŽIČ</v>
      </c>
      <c r="C12" s="61">
        <f>bruto!D12</f>
        <v>17</v>
      </c>
      <c r="D12" s="52">
        <f>bruto!E12</f>
        <v>4</v>
      </c>
      <c r="E12" s="52">
        <f>bruto!F12</f>
        <v>3</v>
      </c>
      <c r="F12" s="52">
        <f>bruto!G12</f>
        <v>3</v>
      </c>
      <c r="G12" s="52">
        <f>bruto!H12</f>
        <v>3</v>
      </c>
      <c r="H12" s="52">
        <f>bruto!I12</f>
        <v>4</v>
      </c>
      <c r="I12" s="52">
        <f>bruto!J12</f>
        <v>5</v>
      </c>
      <c r="J12" s="52">
        <f>bruto!K12</f>
        <v>2</v>
      </c>
      <c r="K12" s="52">
        <f>bruto!L12</f>
        <v>4</v>
      </c>
      <c r="L12" s="52">
        <f>bruto!M12</f>
        <v>3</v>
      </c>
      <c r="M12" s="52">
        <f>bruto!N12</f>
        <v>4</v>
      </c>
      <c r="N12" s="52">
        <f>bruto!O12</f>
        <v>3</v>
      </c>
      <c r="O12" s="52">
        <f>bruto!P12</f>
        <v>4</v>
      </c>
      <c r="P12" s="52">
        <f>bruto!Q12</f>
        <v>4</v>
      </c>
      <c r="Q12" s="52">
        <f>bruto!R12</f>
        <v>3</v>
      </c>
      <c r="R12" s="52">
        <f>bruto!S12</f>
        <v>4</v>
      </c>
      <c r="S12" s="52">
        <f>bruto!T12</f>
        <v>3</v>
      </c>
      <c r="T12" s="52">
        <f>bruto!U12</f>
        <v>4</v>
      </c>
      <c r="U12" s="52">
        <f>bruto!V12</f>
        <v>3</v>
      </c>
      <c r="V12" s="31">
        <f>bruto!W12</f>
        <v>63</v>
      </c>
    </row>
    <row r="13" spans="1:22" ht="17" x14ac:dyDescent="0.4">
      <c r="A13" s="30">
        <v>7</v>
      </c>
      <c r="B13" s="32" t="str">
        <f>bruto!C13</f>
        <v>ANDREJ REBOLJ</v>
      </c>
      <c r="C13" s="61">
        <f>bruto!D13</f>
        <v>4</v>
      </c>
      <c r="D13" s="52">
        <f>bruto!E13</f>
        <v>4</v>
      </c>
      <c r="E13" s="52">
        <f>bruto!F13</f>
        <v>3</v>
      </c>
      <c r="F13" s="52">
        <f>bruto!G13</f>
        <v>4</v>
      </c>
      <c r="G13" s="52">
        <f>bruto!H13</f>
        <v>4</v>
      </c>
      <c r="H13" s="52">
        <f>bruto!I13</f>
        <v>5</v>
      </c>
      <c r="I13" s="52">
        <f>bruto!J13</f>
        <v>4</v>
      </c>
      <c r="J13" s="52">
        <f>bruto!K13</f>
        <v>2</v>
      </c>
      <c r="K13" s="52">
        <f>bruto!L13</f>
        <v>5</v>
      </c>
      <c r="L13" s="52">
        <f>bruto!M13</f>
        <v>3</v>
      </c>
      <c r="M13" s="52">
        <f>bruto!N13</f>
        <v>2</v>
      </c>
      <c r="N13" s="52">
        <f>bruto!O13</f>
        <v>3</v>
      </c>
      <c r="O13" s="52">
        <f>bruto!P13</f>
        <v>3</v>
      </c>
      <c r="P13" s="52">
        <f>bruto!Q13</f>
        <v>4</v>
      </c>
      <c r="Q13" s="52">
        <f>bruto!R13</f>
        <v>4</v>
      </c>
      <c r="R13" s="52">
        <f>bruto!S13</f>
        <v>4</v>
      </c>
      <c r="S13" s="52">
        <f>bruto!T13</f>
        <v>3</v>
      </c>
      <c r="T13" s="52">
        <f>bruto!U13</f>
        <v>4</v>
      </c>
      <c r="U13" s="52">
        <f>bruto!V13</f>
        <v>2</v>
      </c>
      <c r="V13" s="31">
        <f>bruto!W13</f>
        <v>63</v>
      </c>
    </row>
    <row r="14" spans="1:22" ht="17" x14ac:dyDescent="0.4">
      <c r="A14" s="30">
        <v>8</v>
      </c>
      <c r="B14" s="32" t="str">
        <f>bruto!C14</f>
        <v>ZORAN KLEMENČIČ</v>
      </c>
      <c r="C14" s="61">
        <f>bruto!D14</f>
        <v>4</v>
      </c>
      <c r="D14" s="52">
        <f>bruto!E14</f>
        <v>4</v>
      </c>
      <c r="E14" s="52">
        <f>bruto!F14</f>
        <v>3</v>
      </c>
      <c r="F14" s="52">
        <f>bruto!G14</f>
        <v>3</v>
      </c>
      <c r="G14" s="52">
        <f>bruto!H14</f>
        <v>4</v>
      </c>
      <c r="H14" s="52">
        <f>bruto!I14</f>
        <v>4</v>
      </c>
      <c r="I14" s="52">
        <f>bruto!J14</f>
        <v>4</v>
      </c>
      <c r="J14" s="52">
        <f>bruto!K14</f>
        <v>3</v>
      </c>
      <c r="K14" s="52">
        <f>bruto!L14</f>
        <v>4</v>
      </c>
      <c r="L14" s="52">
        <f>bruto!M14</f>
        <v>2</v>
      </c>
      <c r="M14" s="52">
        <f>bruto!N14</f>
        <v>5</v>
      </c>
      <c r="N14" s="52">
        <f>bruto!O14</f>
        <v>2</v>
      </c>
      <c r="O14" s="52">
        <f>bruto!P14</f>
        <v>3</v>
      </c>
      <c r="P14" s="52">
        <f>bruto!Q14</f>
        <v>3</v>
      </c>
      <c r="Q14" s="52">
        <f>bruto!R14</f>
        <v>4</v>
      </c>
      <c r="R14" s="52">
        <f>bruto!S14</f>
        <v>5</v>
      </c>
      <c r="S14" s="52">
        <f>bruto!T14</f>
        <v>3</v>
      </c>
      <c r="T14" s="52">
        <f>bruto!U14</f>
        <v>4</v>
      </c>
      <c r="U14" s="52">
        <f>bruto!V14</f>
        <v>4</v>
      </c>
      <c r="V14" s="31">
        <f>bruto!W14</f>
        <v>64</v>
      </c>
    </row>
    <row r="15" spans="1:22" ht="17" x14ac:dyDescent="0.4">
      <c r="A15" s="30">
        <v>9</v>
      </c>
      <c r="B15" s="32" t="str">
        <f>bruto!C15</f>
        <v>VASJA BAJC</v>
      </c>
      <c r="C15" s="61">
        <f>bruto!D15</f>
        <v>5</v>
      </c>
      <c r="D15" s="52">
        <f>bruto!E15</f>
        <v>4</v>
      </c>
      <c r="E15" s="52">
        <f>bruto!F15</f>
        <v>4</v>
      </c>
      <c r="F15" s="52">
        <f>bruto!G15</f>
        <v>3</v>
      </c>
      <c r="G15" s="52">
        <f>bruto!H15</f>
        <v>4</v>
      </c>
      <c r="H15" s="52">
        <f>bruto!I15</f>
        <v>3</v>
      </c>
      <c r="I15" s="52">
        <f>bruto!J15</f>
        <v>4</v>
      </c>
      <c r="J15" s="52">
        <f>bruto!K15</f>
        <v>3</v>
      </c>
      <c r="K15" s="52">
        <f>bruto!L15</f>
        <v>4</v>
      </c>
      <c r="L15" s="52">
        <f>bruto!M15</f>
        <v>2</v>
      </c>
      <c r="M15" s="52">
        <f>bruto!N15</f>
        <v>4</v>
      </c>
      <c r="N15" s="52">
        <f>bruto!O15</f>
        <v>2</v>
      </c>
      <c r="O15" s="52">
        <f>bruto!P15</f>
        <v>3</v>
      </c>
      <c r="P15" s="52">
        <f>bruto!Q15</f>
        <v>5</v>
      </c>
      <c r="Q15" s="52">
        <f>bruto!R15</f>
        <v>4</v>
      </c>
      <c r="R15" s="52">
        <f>bruto!S15</f>
        <v>4</v>
      </c>
      <c r="S15" s="52">
        <f>bruto!T15</f>
        <v>4</v>
      </c>
      <c r="T15" s="52">
        <f>bruto!U15</f>
        <v>4</v>
      </c>
      <c r="U15" s="52">
        <f>bruto!V15</f>
        <v>3</v>
      </c>
      <c r="V15" s="31">
        <f>bruto!W15</f>
        <v>64</v>
      </c>
    </row>
    <row r="16" spans="1:22" ht="17" x14ac:dyDescent="0.4">
      <c r="A16" s="30">
        <v>10</v>
      </c>
      <c r="B16" s="32" t="str">
        <f>bruto!C16</f>
        <v>RADO ZALAZNIK</v>
      </c>
      <c r="C16" s="61">
        <f>bruto!D16</f>
        <v>8</v>
      </c>
      <c r="D16" s="52">
        <f>bruto!E16</f>
        <v>4</v>
      </c>
      <c r="E16" s="52">
        <f>bruto!F16</f>
        <v>2</v>
      </c>
      <c r="F16" s="52">
        <f>bruto!G16</f>
        <v>3</v>
      </c>
      <c r="G16" s="52">
        <f>bruto!H16</f>
        <v>4</v>
      </c>
      <c r="H16" s="52">
        <f>bruto!I16</f>
        <v>4</v>
      </c>
      <c r="I16" s="52">
        <f>bruto!J16</f>
        <v>5</v>
      </c>
      <c r="J16" s="52">
        <f>bruto!K16</f>
        <v>2</v>
      </c>
      <c r="K16" s="52">
        <f>bruto!L16</f>
        <v>4</v>
      </c>
      <c r="L16" s="52">
        <f>bruto!M16</f>
        <v>2</v>
      </c>
      <c r="M16" s="52">
        <f>bruto!N16</f>
        <v>4</v>
      </c>
      <c r="N16" s="52">
        <f>bruto!O16</f>
        <v>3</v>
      </c>
      <c r="O16" s="52">
        <f>bruto!P16</f>
        <v>5</v>
      </c>
      <c r="P16" s="52">
        <f>bruto!Q16</f>
        <v>4</v>
      </c>
      <c r="Q16" s="52">
        <f>bruto!R16</f>
        <v>4</v>
      </c>
      <c r="R16" s="52">
        <f>bruto!S16</f>
        <v>4</v>
      </c>
      <c r="S16" s="52">
        <f>bruto!T16</f>
        <v>2</v>
      </c>
      <c r="T16" s="52">
        <f>bruto!U16</f>
        <v>5</v>
      </c>
      <c r="U16" s="52">
        <f>bruto!V16</f>
        <v>3</v>
      </c>
      <c r="V16" s="31">
        <f>bruto!W16</f>
        <v>64</v>
      </c>
    </row>
    <row r="18" spans="1:25" ht="15" thickBot="1" x14ac:dyDescent="0.4"/>
    <row r="19" spans="1:25" ht="33.5" thickBot="1" x14ac:dyDescent="0.95">
      <c r="D19" s="72" t="str">
        <f>neto!F2</f>
        <v>BAROVŠKA LIGA 2023 - NETO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1" spans="1:25" ht="18.5" x14ac:dyDescent="0.45">
      <c r="D21" s="75" t="s">
        <v>22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5" ht="14.5" customHeight="1" x14ac:dyDescent="0.35">
      <c r="A22" s="89" t="s">
        <v>23</v>
      </c>
      <c r="B22" s="76" t="s">
        <v>43</v>
      </c>
      <c r="C22" s="77" t="s">
        <v>24</v>
      </c>
      <c r="D22" s="79">
        <v>1</v>
      </c>
      <c r="E22" s="79">
        <v>2</v>
      </c>
      <c r="F22" s="79">
        <v>3</v>
      </c>
      <c r="G22" s="79">
        <v>4</v>
      </c>
      <c r="H22" s="79">
        <v>5</v>
      </c>
      <c r="I22" s="79">
        <v>6</v>
      </c>
      <c r="J22" s="79">
        <v>7</v>
      </c>
      <c r="K22" s="79">
        <v>8</v>
      </c>
      <c r="L22" s="79">
        <v>9</v>
      </c>
      <c r="M22" s="79">
        <v>10</v>
      </c>
      <c r="N22" s="79">
        <v>11</v>
      </c>
      <c r="O22" s="79">
        <v>12</v>
      </c>
      <c r="P22" s="79">
        <v>13</v>
      </c>
      <c r="Q22" s="79">
        <v>14</v>
      </c>
      <c r="R22" s="79">
        <v>15</v>
      </c>
      <c r="S22" s="79">
        <v>16</v>
      </c>
      <c r="T22" s="79">
        <v>17</v>
      </c>
      <c r="U22" s="79">
        <v>18</v>
      </c>
      <c r="V22" s="93" t="s">
        <v>1</v>
      </c>
      <c r="W22" s="144" t="s">
        <v>21</v>
      </c>
      <c r="X22" s="93" t="s">
        <v>20</v>
      </c>
      <c r="Y22" s="85" t="s">
        <v>0</v>
      </c>
    </row>
    <row r="23" spans="1:25" ht="14.5" customHeight="1" x14ac:dyDescent="0.35">
      <c r="A23" s="90"/>
      <c r="B23" s="76"/>
      <c r="C23" s="78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7"/>
      <c r="W23" s="81"/>
      <c r="X23" s="87"/>
      <c r="Y23" s="86"/>
    </row>
    <row r="24" spans="1:25" ht="17" x14ac:dyDescent="0.4">
      <c r="A24" s="62">
        <v>1</v>
      </c>
      <c r="B24" s="27" t="str">
        <f>neto!D7</f>
        <v>NIKO ROSTOHAR</v>
      </c>
      <c r="C24" s="27">
        <f>neto!E7</f>
        <v>20</v>
      </c>
      <c r="D24" s="52">
        <f>neto!F7</f>
        <v>4</v>
      </c>
      <c r="E24" s="52">
        <f>neto!G7</f>
        <v>2</v>
      </c>
      <c r="F24" s="52">
        <f>neto!H7</f>
        <v>3</v>
      </c>
      <c r="G24" s="52">
        <f>neto!I7</f>
        <v>3</v>
      </c>
      <c r="H24" s="52">
        <f>neto!J7</f>
        <v>3</v>
      </c>
      <c r="I24" s="52">
        <f>neto!K7</f>
        <v>3</v>
      </c>
      <c r="J24" s="52">
        <f>neto!L7</f>
        <v>2</v>
      </c>
      <c r="K24" s="52">
        <f>neto!M7</f>
        <v>4</v>
      </c>
      <c r="L24" s="52">
        <f>neto!N7</f>
        <v>3</v>
      </c>
      <c r="M24" s="52">
        <f>neto!O7</f>
        <v>3</v>
      </c>
      <c r="N24" s="52">
        <f>neto!P7</f>
        <v>2</v>
      </c>
      <c r="O24" s="52">
        <f>neto!Q7</f>
        <v>3</v>
      </c>
      <c r="P24" s="52">
        <f>neto!R7</f>
        <v>3</v>
      </c>
      <c r="Q24" s="52">
        <f>neto!S7</f>
        <v>4</v>
      </c>
      <c r="R24" s="52">
        <f>neto!T7</f>
        <v>3</v>
      </c>
      <c r="S24" s="52">
        <f>neto!U7</f>
        <v>2</v>
      </c>
      <c r="T24" s="52">
        <f>neto!V7</f>
        <v>3</v>
      </c>
      <c r="U24" s="52">
        <f>neto!W7</f>
        <v>2</v>
      </c>
      <c r="V24" s="20">
        <f>neto!Z7</f>
        <v>14.6</v>
      </c>
      <c r="W24" s="28">
        <f>neto!AA7</f>
        <v>44.7</v>
      </c>
      <c r="X24" s="20">
        <f>neto!X7</f>
        <v>52</v>
      </c>
      <c r="Y24" s="20">
        <f>neto!Y7</f>
        <v>52.000000700000001</v>
      </c>
    </row>
    <row r="25" spans="1:25" ht="17" x14ac:dyDescent="0.4">
      <c r="A25" s="62">
        <v>2</v>
      </c>
      <c r="B25" s="27" t="str">
        <f>neto!D8</f>
        <v>JANKO KRŽIČ</v>
      </c>
      <c r="C25" s="27">
        <f>neto!E8</f>
        <v>17</v>
      </c>
      <c r="D25" s="52">
        <f>neto!F8</f>
        <v>4</v>
      </c>
      <c r="E25" s="52">
        <f>neto!G8</f>
        <v>3</v>
      </c>
      <c r="F25" s="52">
        <f>neto!H8</f>
        <v>3</v>
      </c>
      <c r="G25" s="52">
        <f>neto!I8</f>
        <v>3</v>
      </c>
      <c r="H25" s="52">
        <f>neto!J8</f>
        <v>4</v>
      </c>
      <c r="I25" s="52">
        <f>neto!K8</f>
        <v>5</v>
      </c>
      <c r="J25" s="52">
        <f>neto!L8</f>
        <v>2</v>
      </c>
      <c r="K25" s="52">
        <f>neto!M8</f>
        <v>4</v>
      </c>
      <c r="L25" s="52">
        <f>neto!N8</f>
        <v>3</v>
      </c>
      <c r="M25" s="52">
        <f>neto!O8</f>
        <v>4</v>
      </c>
      <c r="N25" s="52">
        <f>neto!P8</f>
        <v>3</v>
      </c>
      <c r="O25" s="52">
        <f>neto!Q8</f>
        <v>4</v>
      </c>
      <c r="P25" s="52">
        <f>neto!R8</f>
        <v>4</v>
      </c>
      <c r="Q25" s="52">
        <f>neto!S8</f>
        <v>3</v>
      </c>
      <c r="R25" s="52">
        <f>neto!T8</f>
        <v>4</v>
      </c>
      <c r="S25" s="52">
        <f>neto!U8</f>
        <v>3</v>
      </c>
      <c r="T25" s="52">
        <f>neto!V8</f>
        <v>4</v>
      </c>
      <c r="U25" s="52">
        <f>neto!W8</f>
        <v>3</v>
      </c>
      <c r="V25" s="20">
        <f>neto!Z8</f>
        <v>31.9</v>
      </c>
      <c r="W25" s="28">
        <f>neto!AA8</f>
        <v>47.05</v>
      </c>
      <c r="X25" s="20">
        <f>neto!X8</f>
        <v>63</v>
      </c>
      <c r="Y25" s="20">
        <f>neto!Y8</f>
        <v>63.000001300000001</v>
      </c>
    </row>
    <row r="26" spans="1:25" ht="17" x14ac:dyDescent="0.4">
      <c r="A26" s="62">
        <v>3</v>
      </c>
      <c r="B26" s="27" t="str">
        <f>neto!D9</f>
        <v>BOJAN LAZAR</v>
      </c>
      <c r="C26" s="27">
        <f>neto!E9</f>
        <v>14</v>
      </c>
      <c r="D26" s="52">
        <f>neto!F9</f>
        <v>5</v>
      </c>
      <c r="E26" s="52">
        <f>neto!G9</f>
        <v>3</v>
      </c>
      <c r="F26" s="52">
        <f>neto!H9</f>
        <v>3</v>
      </c>
      <c r="G26" s="52">
        <f>neto!I9</f>
        <v>4</v>
      </c>
      <c r="H26" s="52">
        <f>neto!J9</f>
        <v>4</v>
      </c>
      <c r="I26" s="52">
        <f>neto!K9</f>
        <v>3</v>
      </c>
      <c r="J26" s="52">
        <f>neto!L9</f>
        <v>2</v>
      </c>
      <c r="K26" s="52">
        <f>neto!M9</f>
        <v>3</v>
      </c>
      <c r="L26" s="52">
        <f>neto!N9</f>
        <v>3</v>
      </c>
      <c r="M26" s="52">
        <f>neto!O9</f>
        <v>4</v>
      </c>
      <c r="N26" s="52">
        <f>neto!P9</f>
        <v>3</v>
      </c>
      <c r="O26" s="52">
        <f>neto!Q9</f>
        <v>2</v>
      </c>
      <c r="P26" s="52">
        <f>neto!R9</f>
        <v>4</v>
      </c>
      <c r="Q26" s="52">
        <f>neto!S9</f>
        <v>4</v>
      </c>
      <c r="R26" s="52">
        <f>neto!T9</f>
        <v>4</v>
      </c>
      <c r="S26" s="52">
        <f>neto!U9</f>
        <v>2</v>
      </c>
      <c r="T26" s="52">
        <f>neto!V9</f>
        <v>5</v>
      </c>
      <c r="U26" s="52">
        <f>neto!W9</f>
        <v>2</v>
      </c>
      <c r="V26" s="20">
        <f>neto!Z9</f>
        <v>21.8</v>
      </c>
      <c r="W26" s="28">
        <f>neto!AA9</f>
        <v>49.1</v>
      </c>
      <c r="X26" s="20">
        <f>neto!X9</f>
        <v>60</v>
      </c>
      <c r="Y26" s="20">
        <f>neto!Y9</f>
        <v>60.0000012</v>
      </c>
    </row>
    <row r="27" spans="1:25" ht="17" x14ac:dyDescent="0.4">
      <c r="A27" s="62">
        <v>4</v>
      </c>
      <c r="B27" s="27" t="str">
        <f>neto!D10</f>
        <v>NEJC ROBIČ ML.</v>
      </c>
      <c r="C27" s="27">
        <f>neto!E10</f>
        <v>12</v>
      </c>
      <c r="D27" s="52">
        <f>neto!F10</f>
        <v>5</v>
      </c>
      <c r="E27" s="52">
        <f>neto!G10</f>
        <v>3</v>
      </c>
      <c r="F27" s="52">
        <f>neto!H10</f>
        <v>4</v>
      </c>
      <c r="G27" s="52">
        <f>neto!I10</f>
        <v>5</v>
      </c>
      <c r="H27" s="52">
        <f>neto!J10</f>
        <v>4</v>
      </c>
      <c r="I27" s="52">
        <f>neto!K10</f>
        <v>4</v>
      </c>
      <c r="J27" s="52">
        <f>neto!L10</f>
        <v>3</v>
      </c>
      <c r="K27" s="52">
        <f>neto!M10</f>
        <v>4</v>
      </c>
      <c r="L27" s="52">
        <f>neto!N10</f>
        <v>3</v>
      </c>
      <c r="M27" s="52">
        <f>neto!O10</f>
        <v>5</v>
      </c>
      <c r="N27" s="52">
        <f>neto!P10</f>
        <v>3</v>
      </c>
      <c r="O27" s="52">
        <f>neto!Q10</f>
        <v>3</v>
      </c>
      <c r="P27" s="52">
        <f>neto!R10</f>
        <v>5</v>
      </c>
      <c r="Q27" s="52">
        <f>neto!S10</f>
        <v>5</v>
      </c>
      <c r="R27" s="52">
        <f>neto!T10</f>
        <v>4</v>
      </c>
      <c r="S27" s="52">
        <f>neto!U10</f>
        <v>3</v>
      </c>
      <c r="T27" s="52">
        <f>neto!V10</f>
        <v>4</v>
      </c>
      <c r="U27" s="52">
        <f>neto!W10</f>
        <v>3</v>
      </c>
      <c r="V27" s="20">
        <f>neto!Z10</f>
        <v>40.4</v>
      </c>
      <c r="W27" s="28">
        <f>neto!AA10</f>
        <v>49.8</v>
      </c>
      <c r="X27" s="20">
        <f>neto!X10</f>
        <v>70</v>
      </c>
      <c r="Y27" s="20">
        <f>neto!Y10</f>
        <v>70.000001400000002</v>
      </c>
    </row>
    <row r="28" spans="1:25" ht="17" x14ac:dyDescent="0.4">
      <c r="A28" s="62">
        <v>5</v>
      </c>
      <c r="B28" s="27" t="str">
        <f>neto!D11</f>
        <v>RADO ZALAZNIK</v>
      </c>
      <c r="C28" s="27">
        <f>neto!E11</f>
        <v>8</v>
      </c>
      <c r="D28" s="52">
        <f>neto!F11</f>
        <v>4</v>
      </c>
      <c r="E28" s="52">
        <f>neto!G11</f>
        <v>2</v>
      </c>
      <c r="F28" s="52">
        <f>neto!H11</f>
        <v>3</v>
      </c>
      <c r="G28" s="52">
        <f>neto!I11</f>
        <v>4</v>
      </c>
      <c r="H28" s="52">
        <f>neto!J11</f>
        <v>4</v>
      </c>
      <c r="I28" s="52">
        <f>neto!K11</f>
        <v>5</v>
      </c>
      <c r="J28" s="52">
        <f>neto!L11</f>
        <v>2</v>
      </c>
      <c r="K28" s="52">
        <f>neto!M11</f>
        <v>4</v>
      </c>
      <c r="L28" s="52">
        <f>neto!N11</f>
        <v>2</v>
      </c>
      <c r="M28" s="52">
        <f>neto!O11</f>
        <v>4</v>
      </c>
      <c r="N28" s="52">
        <f>neto!P11</f>
        <v>3</v>
      </c>
      <c r="O28" s="52">
        <f>neto!Q11</f>
        <v>5</v>
      </c>
      <c r="P28" s="52">
        <f>neto!R11</f>
        <v>4</v>
      </c>
      <c r="Q28" s="52">
        <f>neto!S11</f>
        <v>4</v>
      </c>
      <c r="R28" s="52">
        <f>neto!T11</f>
        <v>4</v>
      </c>
      <c r="S28" s="52">
        <f>neto!U11</f>
        <v>2</v>
      </c>
      <c r="T28" s="52">
        <f>neto!V11</f>
        <v>5</v>
      </c>
      <c r="U28" s="52">
        <f>neto!W11</f>
        <v>3</v>
      </c>
      <c r="V28" s="20">
        <f>neto!Z11</f>
        <v>26.7</v>
      </c>
      <c r="W28" s="28">
        <f>neto!AA11</f>
        <v>50.65</v>
      </c>
      <c r="X28" s="20">
        <f>neto!X11</f>
        <v>64</v>
      </c>
      <c r="Y28" s="20">
        <f>neto!Y11</f>
        <v>64.000003599999999</v>
      </c>
    </row>
    <row r="29" spans="1:25" ht="17" x14ac:dyDescent="0.4">
      <c r="A29" s="62">
        <v>6</v>
      </c>
      <c r="B29" s="27" t="str">
        <f>neto!D12</f>
        <v>EMIL TAVČAR</v>
      </c>
      <c r="C29" s="27">
        <f>neto!E12</f>
        <v>12</v>
      </c>
      <c r="D29" s="52">
        <f>neto!F12</f>
        <v>5</v>
      </c>
      <c r="E29" s="52">
        <f>neto!G12</f>
        <v>3</v>
      </c>
      <c r="F29" s="52">
        <f>neto!H12</f>
        <v>3</v>
      </c>
      <c r="G29" s="52">
        <f>neto!I12</f>
        <v>5</v>
      </c>
      <c r="H29" s="52">
        <f>neto!J12</f>
        <v>4</v>
      </c>
      <c r="I29" s="52">
        <f>neto!K12</f>
        <v>4</v>
      </c>
      <c r="J29" s="52">
        <f>neto!L12</f>
        <v>3</v>
      </c>
      <c r="K29" s="52">
        <f>neto!M12</f>
        <v>5</v>
      </c>
      <c r="L29" s="52">
        <f>neto!N12</f>
        <v>3</v>
      </c>
      <c r="M29" s="52">
        <f>neto!O12</f>
        <v>4</v>
      </c>
      <c r="N29" s="52">
        <f>neto!P12</f>
        <v>3</v>
      </c>
      <c r="O29" s="52">
        <f>neto!Q12</f>
        <v>3</v>
      </c>
      <c r="P29" s="52">
        <f>neto!R12</f>
        <v>5</v>
      </c>
      <c r="Q29" s="52">
        <f>neto!S12</f>
        <v>4</v>
      </c>
      <c r="R29" s="52">
        <f>neto!T12</f>
        <v>4</v>
      </c>
      <c r="S29" s="52">
        <f>neto!U12</f>
        <v>3</v>
      </c>
      <c r="T29" s="52">
        <f>neto!V12</f>
        <v>4</v>
      </c>
      <c r="U29" s="52">
        <f>neto!W12</f>
        <v>3</v>
      </c>
      <c r="V29" s="20">
        <f>neto!Z12</f>
        <v>34.200000000000003</v>
      </c>
      <c r="W29" s="28">
        <f>neto!AA12</f>
        <v>50.9</v>
      </c>
      <c r="X29" s="20">
        <f>neto!X12</f>
        <v>68</v>
      </c>
      <c r="Y29" s="20">
        <f>neto!Y12</f>
        <v>68.000000900000003</v>
      </c>
    </row>
    <row r="30" spans="1:25" ht="17" x14ac:dyDescent="0.4">
      <c r="A30" s="62">
        <v>7</v>
      </c>
      <c r="B30" s="27" t="str">
        <f>neto!D13</f>
        <v>ANDREJA ROSTOHAR</v>
      </c>
      <c r="C30" s="27">
        <f>neto!E13</f>
        <v>18</v>
      </c>
      <c r="D30" s="52">
        <f>neto!F13</f>
        <v>4</v>
      </c>
      <c r="E30" s="52">
        <f>neto!G13</f>
        <v>3</v>
      </c>
      <c r="F30" s="52">
        <f>neto!H13</f>
        <v>3</v>
      </c>
      <c r="G30" s="52">
        <f>neto!I13</f>
        <v>4</v>
      </c>
      <c r="H30" s="52">
        <f>neto!J13</f>
        <v>4</v>
      </c>
      <c r="I30" s="52">
        <f>neto!K13</f>
        <v>3</v>
      </c>
      <c r="J30" s="52">
        <f>neto!L13</f>
        <v>2</v>
      </c>
      <c r="K30" s="52">
        <f>neto!M13</f>
        <v>3</v>
      </c>
      <c r="L30" s="52">
        <f>neto!N13</f>
        <v>3</v>
      </c>
      <c r="M30" s="52">
        <f>neto!O13</f>
        <v>4</v>
      </c>
      <c r="N30" s="52">
        <f>neto!P13</f>
        <v>3</v>
      </c>
      <c r="O30" s="52">
        <f>neto!Q13</f>
        <v>3</v>
      </c>
      <c r="P30" s="52">
        <f>neto!R13</f>
        <v>3</v>
      </c>
      <c r="Q30" s="52">
        <f>neto!S13</f>
        <v>4</v>
      </c>
      <c r="R30" s="52">
        <f>neto!T13</f>
        <v>4</v>
      </c>
      <c r="S30" s="52">
        <f>neto!U13</f>
        <v>3</v>
      </c>
      <c r="T30" s="52">
        <f>neto!V13</f>
        <v>4</v>
      </c>
      <c r="U30" s="52">
        <f>neto!W13</f>
        <v>2</v>
      </c>
      <c r="V30" s="20">
        <f>neto!Z13</f>
        <v>16</v>
      </c>
      <c r="W30" s="28">
        <f>neto!AA13</f>
        <v>51</v>
      </c>
      <c r="X30" s="20">
        <f>neto!X13</f>
        <v>59</v>
      </c>
      <c r="Y30" s="20">
        <f>neto!Y13</f>
        <v>59.000000800000002</v>
      </c>
    </row>
    <row r="31" spans="1:25" ht="17" x14ac:dyDescent="0.4">
      <c r="A31" s="62">
        <v>8</v>
      </c>
      <c r="B31" s="27" t="str">
        <f>neto!D14</f>
        <v>SAŠO KRANJC</v>
      </c>
      <c r="C31" s="27">
        <f>neto!E14</f>
        <v>7</v>
      </c>
      <c r="D31" s="52">
        <f>neto!F14</f>
        <v>3</v>
      </c>
      <c r="E31" s="52">
        <f>neto!G14</f>
        <v>3</v>
      </c>
      <c r="F31" s="52">
        <f>neto!H14</f>
        <v>2</v>
      </c>
      <c r="G31" s="52">
        <f>neto!I14</f>
        <v>4</v>
      </c>
      <c r="H31" s="52">
        <f>neto!J14</f>
        <v>4</v>
      </c>
      <c r="I31" s="52">
        <f>neto!K14</f>
        <v>4</v>
      </c>
      <c r="J31" s="52">
        <f>neto!L14</f>
        <v>2</v>
      </c>
      <c r="K31" s="52">
        <f>neto!M14</f>
        <v>4</v>
      </c>
      <c r="L31" s="52">
        <f>neto!N14</f>
        <v>3</v>
      </c>
      <c r="M31" s="52">
        <f>neto!O14</f>
        <v>3</v>
      </c>
      <c r="N31" s="52">
        <f>neto!P14</f>
        <v>3</v>
      </c>
      <c r="O31" s="52">
        <f>neto!Q14</f>
        <v>2</v>
      </c>
      <c r="P31" s="52">
        <f>neto!R14</f>
        <v>3</v>
      </c>
      <c r="Q31" s="52">
        <f>neto!S14</f>
        <v>4</v>
      </c>
      <c r="R31" s="52">
        <f>neto!T14</f>
        <v>4</v>
      </c>
      <c r="S31" s="52">
        <f>neto!U14</f>
        <v>3</v>
      </c>
      <c r="T31" s="52">
        <f>neto!V14</f>
        <v>4</v>
      </c>
      <c r="U31" s="52">
        <f>neto!W14</f>
        <v>3</v>
      </c>
      <c r="V31" s="20">
        <f>neto!Z14</f>
        <v>13.8</v>
      </c>
      <c r="W31" s="28">
        <f>neto!AA14</f>
        <v>51.1</v>
      </c>
      <c r="X31" s="20">
        <f>neto!X14</f>
        <v>58</v>
      </c>
      <c r="Y31" s="20">
        <f>neto!Y14</f>
        <v>58.000003700000001</v>
      </c>
    </row>
    <row r="32" spans="1:25" ht="17" x14ac:dyDescent="0.4">
      <c r="A32" s="62">
        <v>9</v>
      </c>
      <c r="B32" s="27" t="str">
        <f>neto!D15</f>
        <v>VITO ŠMIT</v>
      </c>
      <c r="C32" s="27">
        <f>neto!E15</f>
        <v>12</v>
      </c>
      <c r="D32" s="52">
        <f>neto!F15</f>
        <v>4</v>
      </c>
      <c r="E32" s="52">
        <f>neto!G15</f>
        <v>2</v>
      </c>
      <c r="F32" s="52">
        <f>neto!H15</f>
        <v>3</v>
      </c>
      <c r="G32" s="52">
        <f>neto!I15</f>
        <v>4</v>
      </c>
      <c r="H32" s="52">
        <f>neto!J15</f>
        <v>4</v>
      </c>
      <c r="I32" s="52">
        <f>neto!K15</f>
        <v>3</v>
      </c>
      <c r="J32" s="52">
        <f>neto!L15</f>
        <v>3</v>
      </c>
      <c r="K32" s="52">
        <f>neto!M15</f>
        <v>4</v>
      </c>
      <c r="L32" s="52">
        <f>neto!N15</f>
        <v>3</v>
      </c>
      <c r="M32" s="52">
        <f>neto!O15</f>
        <v>4</v>
      </c>
      <c r="N32" s="52">
        <f>neto!P15</f>
        <v>3</v>
      </c>
      <c r="O32" s="52">
        <f>neto!Q15</f>
        <v>3</v>
      </c>
      <c r="P32" s="52">
        <f>neto!R15</f>
        <v>3</v>
      </c>
      <c r="Q32" s="52">
        <f>neto!S15</f>
        <v>4</v>
      </c>
      <c r="R32" s="52">
        <f>neto!T15</f>
        <v>4</v>
      </c>
      <c r="S32" s="52">
        <f>neto!U15</f>
        <v>3</v>
      </c>
      <c r="T32" s="52">
        <f>neto!V15</f>
        <v>4</v>
      </c>
      <c r="U32" s="52">
        <f>neto!W15</f>
        <v>2</v>
      </c>
      <c r="V32" s="20">
        <f>neto!Z15</f>
        <v>15.1</v>
      </c>
      <c r="W32" s="28">
        <f>neto!AA15</f>
        <v>52.45</v>
      </c>
      <c r="X32" s="20">
        <f>neto!X15</f>
        <v>60</v>
      </c>
      <c r="Y32" s="20">
        <f>neto!Y15</f>
        <v>60.000001900000001</v>
      </c>
    </row>
    <row r="33" spans="1:25" ht="17" x14ac:dyDescent="0.4">
      <c r="A33" s="62">
        <v>10</v>
      </c>
      <c r="B33" s="27" t="str">
        <f>neto!D16</f>
        <v>ZORAN KLEMENČIČ</v>
      </c>
      <c r="C33" s="27">
        <f>neto!E16</f>
        <v>4</v>
      </c>
      <c r="D33" s="52">
        <f>neto!F16</f>
        <v>4</v>
      </c>
      <c r="E33" s="52">
        <f>neto!G16</f>
        <v>3</v>
      </c>
      <c r="F33" s="52">
        <f>neto!H16</f>
        <v>3</v>
      </c>
      <c r="G33" s="52">
        <f>neto!I16</f>
        <v>4</v>
      </c>
      <c r="H33" s="52">
        <f>neto!J16</f>
        <v>4</v>
      </c>
      <c r="I33" s="52">
        <f>neto!K16</f>
        <v>4</v>
      </c>
      <c r="J33" s="52">
        <f>neto!L16</f>
        <v>3</v>
      </c>
      <c r="K33" s="52">
        <f>neto!M16</f>
        <v>4</v>
      </c>
      <c r="L33" s="52">
        <f>neto!N16</f>
        <v>2</v>
      </c>
      <c r="M33" s="52">
        <f>neto!O16</f>
        <v>5</v>
      </c>
      <c r="N33" s="52">
        <f>neto!P16</f>
        <v>2</v>
      </c>
      <c r="O33" s="52">
        <f>neto!Q16</f>
        <v>3</v>
      </c>
      <c r="P33" s="52">
        <f>neto!R16</f>
        <v>3</v>
      </c>
      <c r="Q33" s="52">
        <f>neto!S16</f>
        <v>4</v>
      </c>
      <c r="R33" s="52">
        <f>neto!T16</f>
        <v>5</v>
      </c>
      <c r="S33" s="52">
        <f>neto!U16</f>
        <v>3</v>
      </c>
      <c r="T33" s="52">
        <f>neto!V16</f>
        <v>4</v>
      </c>
      <c r="U33" s="52">
        <f>neto!W16</f>
        <v>4</v>
      </c>
      <c r="V33" s="20">
        <f>neto!Z16</f>
        <v>20.399999999999999</v>
      </c>
      <c r="W33" s="28">
        <f>neto!AA16</f>
        <v>53.8</v>
      </c>
      <c r="X33" s="20">
        <f>neto!X16</f>
        <v>64</v>
      </c>
      <c r="Y33" s="20">
        <f>neto!Y16</f>
        <v>64.000002100000003</v>
      </c>
    </row>
  </sheetData>
  <sheetProtection password="8319" sheet="1" objects="1" scenarios="1"/>
  <mergeCells count="51">
    <mergeCell ref="N5:N6"/>
    <mergeCell ref="D2:U2"/>
    <mergeCell ref="D4:U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U5:U6"/>
    <mergeCell ref="V5:V6"/>
    <mergeCell ref="D19:U19"/>
    <mergeCell ref="D21:U21"/>
    <mergeCell ref="A22:A23"/>
    <mergeCell ref="B22:B23"/>
    <mergeCell ref="C22:C23"/>
    <mergeCell ref="D22:D23"/>
    <mergeCell ref="E22:E23"/>
    <mergeCell ref="F22:F23"/>
    <mergeCell ref="O5:O6"/>
    <mergeCell ref="P5:P6"/>
    <mergeCell ref="Q5:Q6"/>
    <mergeCell ref="R5:R6"/>
    <mergeCell ref="S5:S6"/>
    <mergeCell ref="T5:T6"/>
    <mergeCell ref="R22:R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S22:S23"/>
    <mergeCell ref="T22:T23"/>
    <mergeCell ref="U22:U23"/>
    <mergeCell ref="X22:X23"/>
    <mergeCell ref="Y22:Y23"/>
    <mergeCell ref="V22:V23"/>
    <mergeCell ref="W22:W23"/>
  </mergeCells>
  <conditionalFormatting sqref="B7:B16">
    <cfRule type="cellIs" dxfId="448" priority="136" operator="greaterThan">
      <formula>0</formula>
    </cfRule>
  </conditionalFormatting>
  <conditionalFormatting sqref="B7:C16">
    <cfRule type="cellIs" dxfId="447" priority="137" operator="equal">
      <formula>0</formula>
    </cfRule>
  </conditionalFormatting>
  <conditionalFormatting sqref="B24:C33">
    <cfRule type="cellIs" dxfId="446" priority="133" operator="equal">
      <formula>0</formula>
    </cfRule>
  </conditionalFormatting>
  <conditionalFormatting sqref="C7:C16">
    <cfRule type="dataBar" priority="1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{D857CBAF-BFCF-4975-B646-733E0924D628}</x14:id>
        </ext>
      </extLst>
    </cfRule>
  </conditionalFormatting>
  <conditionalFormatting sqref="C24:C33">
    <cfRule type="dataBar" priority="1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{B3DAE870-EC0C-4C0E-8767-0220F7AC1140}</x14:id>
        </ext>
      </extLst>
    </cfRule>
  </conditionalFormatting>
  <conditionalFormatting sqref="D7:D16">
    <cfRule type="containsBlanks" dxfId="445" priority="140">
      <formula>LEN(TRIM(D7))=0</formula>
    </cfRule>
    <cfRule type="cellIs" dxfId="444" priority="129" operator="equal">
      <formula>2</formula>
    </cfRule>
    <cfRule type="cellIs" dxfId="443" priority="128" operator="equal">
      <formula>3</formula>
    </cfRule>
    <cfRule type="cellIs" dxfId="442" priority="127" operator="equal">
      <formula>5</formula>
    </cfRule>
    <cfRule type="cellIs" dxfId="441" priority="126" operator="greaterThan">
      <formula>5</formula>
    </cfRule>
  </conditionalFormatting>
  <conditionalFormatting sqref="D24:D33">
    <cfRule type="cellIs" dxfId="440" priority="61" operator="greaterThan">
      <formula>5</formula>
    </cfRule>
    <cfRule type="cellIs" dxfId="439" priority="62" operator="equal">
      <formula>5</formula>
    </cfRule>
    <cfRule type="cellIs" dxfId="438" priority="63" operator="equal">
      <formula>3</formula>
    </cfRule>
    <cfRule type="cellIs" dxfId="437" priority="64" operator="equal">
      <formula>2</formula>
    </cfRule>
  </conditionalFormatting>
  <conditionalFormatting sqref="D24:F33 L24:P33 U24:U33">
    <cfRule type="containsBlanks" dxfId="436" priority="40">
      <formula>LEN(TRIM(D24))=0</formula>
    </cfRule>
  </conditionalFormatting>
  <conditionalFormatting sqref="E7:F16 L7:L16 N7:O16 U7:U16">
    <cfRule type="cellIs" dxfId="435" priority="101" operator="greaterThan">
      <formula>4</formula>
    </cfRule>
    <cfRule type="cellIs" dxfId="434" priority="102" operator="equal">
      <formula>4</formula>
    </cfRule>
    <cfRule type="cellIs" dxfId="433" priority="103" operator="equal">
      <formula>2</formula>
    </cfRule>
    <cfRule type="cellIs" dxfId="432" priority="104" operator="equal">
      <formula>1</formula>
    </cfRule>
  </conditionalFormatting>
  <conditionalFormatting sqref="E7:F16 L7:P16 U7:U16">
    <cfRule type="containsBlanks" dxfId="431" priority="105">
      <formula>LEN(TRIM(E7))=0</formula>
    </cfRule>
  </conditionalFormatting>
  <conditionalFormatting sqref="E24:F33 L24:L33 N24:O33 U24:U33">
    <cfRule type="cellIs" dxfId="430" priority="37" operator="equal">
      <formula>4</formula>
    </cfRule>
    <cfRule type="cellIs" dxfId="429" priority="36" operator="greaterThan">
      <formula>4</formula>
    </cfRule>
    <cfRule type="cellIs" dxfId="428" priority="38" operator="equal">
      <formula>2</formula>
    </cfRule>
    <cfRule type="cellIs" dxfId="427" priority="39" operator="equal">
      <formula>1</formula>
    </cfRule>
  </conditionalFormatting>
  <conditionalFormatting sqref="G7:G16">
    <cfRule type="cellIs" dxfId="426" priority="122" stopIfTrue="1" operator="equal">
      <formula>5</formula>
    </cfRule>
    <cfRule type="containsBlanks" dxfId="425" priority="125" stopIfTrue="1">
      <formula>LEN(TRIM(G7))=0</formula>
    </cfRule>
    <cfRule type="cellIs" dxfId="424" priority="124" stopIfTrue="1" operator="equal">
      <formula>2</formula>
    </cfRule>
    <cfRule type="cellIs" dxfId="423" priority="123" stopIfTrue="1" operator="equal">
      <formula>3</formula>
    </cfRule>
  </conditionalFormatting>
  <conditionalFormatting sqref="G24:G33">
    <cfRule type="cellIs" dxfId="422" priority="58" stopIfTrue="1" operator="equal">
      <formula>3</formula>
    </cfRule>
    <cfRule type="cellIs" dxfId="421" priority="59" stopIfTrue="1" operator="equal">
      <formula>2</formula>
    </cfRule>
    <cfRule type="containsBlanks" dxfId="420" priority="60" stopIfTrue="1">
      <formula>LEN(TRIM(G24))=0</formula>
    </cfRule>
    <cfRule type="cellIs" dxfId="419" priority="57" stopIfTrue="1" operator="equal">
      <formula>5</formula>
    </cfRule>
  </conditionalFormatting>
  <conditionalFormatting sqref="G7:I16">
    <cfRule type="cellIs" dxfId="418" priority="91" stopIfTrue="1" operator="greaterThan">
      <formula>5</formula>
    </cfRule>
  </conditionalFormatting>
  <conditionalFormatting sqref="G24:I33">
    <cfRule type="cellIs" dxfId="417" priority="26" stopIfTrue="1" operator="greaterThan">
      <formula>5</formula>
    </cfRule>
  </conditionalFormatting>
  <conditionalFormatting sqref="H7:H16">
    <cfRule type="containsBlanks" dxfId="416" priority="100" stopIfTrue="1">
      <formula>LEN(TRIM(H7))=0</formula>
    </cfRule>
    <cfRule type="cellIs" dxfId="415" priority="99" stopIfTrue="1" operator="equal">
      <formula>2</formula>
    </cfRule>
    <cfRule type="cellIs" dxfId="414" priority="98" stopIfTrue="1" operator="equal">
      <formula>3</formula>
    </cfRule>
    <cfRule type="cellIs" dxfId="413" priority="97" stopIfTrue="1" operator="equal">
      <formula>5</formula>
    </cfRule>
  </conditionalFormatting>
  <conditionalFormatting sqref="H24:H33">
    <cfRule type="containsBlanks" dxfId="412" priority="35" stopIfTrue="1">
      <formula>LEN(TRIM(H24))=0</formula>
    </cfRule>
    <cfRule type="cellIs" dxfId="411" priority="32" stopIfTrue="1" operator="equal">
      <formula>5</formula>
    </cfRule>
    <cfRule type="cellIs" dxfId="410" priority="33" stopIfTrue="1" operator="equal">
      <formula>3</formula>
    </cfRule>
    <cfRule type="cellIs" dxfId="409" priority="34" stopIfTrue="1" operator="equal">
      <formula>2</formula>
    </cfRule>
  </conditionalFormatting>
  <conditionalFormatting sqref="I7:I16">
    <cfRule type="cellIs" dxfId="408" priority="94" stopIfTrue="1" operator="equal">
      <formula>2</formula>
    </cfRule>
    <cfRule type="cellIs" dxfId="407" priority="93" stopIfTrue="1" operator="equal">
      <formula>3</formula>
    </cfRule>
    <cfRule type="cellIs" dxfId="406" priority="92" stopIfTrue="1" operator="equal">
      <formula>5</formula>
    </cfRule>
    <cfRule type="containsBlanks" dxfId="405" priority="95" stopIfTrue="1">
      <formula>LEN(TRIM(I7))=0</formula>
    </cfRule>
  </conditionalFormatting>
  <conditionalFormatting sqref="I24:I33">
    <cfRule type="containsBlanks" dxfId="404" priority="30" stopIfTrue="1">
      <formula>LEN(TRIM(I24))=0</formula>
    </cfRule>
    <cfRule type="cellIs" dxfId="403" priority="29" stopIfTrue="1" operator="equal">
      <formula>2</formula>
    </cfRule>
    <cfRule type="cellIs" dxfId="402" priority="28" stopIfTrue="1" operator="equal">
      <formula>3</formula>
    </cfRule>
    <cfRule type="cellIs" dxfId="401" priority="27" stopIfTrue="1" operator="equal">
      <formula>5</formula>
    </cfRule>
  </conditionalFormatting>
  <conditionalFormatting sqref="J7:J16">
    <cfRule type="cellIs" dxfId="400" priority="117" operator="equal">
      <formula>4</formula>
    </cfRule>
    <cfRule type="cellIs" dxfId="399" priority="118" operator="equal">
      <formula>2</formula>
    </cfRule>
    <cfRule type="cellIs" dxfId="398" priority="116" operator="greaterThan">
      <formula>4</formula>
    </cfRule>
    <cfRule type="cellIs" dxfId="397" priority="119" operator="equal">
      <formula>1</formula>
    </cfRule>
    <cfRule type="containsBlanks" dxfId="396" priority="120">
      <formula>LEN(TRIM(J7))=0</formula>
    </cfRule>
  </conditionalFormatting>
  <conditionalFormatting sqref="J24:J33">
    <cfRule type="cellIs" dxfId="395" priority="51" operator="greaterThan">
      <formula>4</formula>
    </cfRule>
    <cfRule type="cellIs" dxfId="394" priority="52" operator="equal">
      <formula>4</formula>
    </cfRule>
    <cfRule type="cellIs" dxfId="393" priority="54" operator="equal">
      <formula>1</formula>
    </cfRule>
    <cfRule type="containsBlanks" dxfId="392" priority="55">
      <formula>LEN(TRIM(J24))=0</formula>
    </cfRule>
    <cfRule type="cellIs" dxfId="391" priority="53" operator="equal">
      <formula>2</formula>
    </cfRule>
  </conditionalFormatting>
  <conditionalFormatting sqref="K7:K16">
    <cfRule type="cellIs" dxfId="390" priority="88" stopIfTrue="1" operator="equal">
      <formula>3</formula>
    </cfRule>
    <cfRule type="cellIs" dxfId="389" priority="89" stopIfTrue="1" operator="equal">
      <formula>2</formula>
    </cfRule>
    <cfRule type="containsBlanks" dxfId="388" priority="90" stopIfTrue="1">
      <formula>LEN(TRIM(K7))=0</formula>
    </cfRule>
    <cfRule type="cellIs" dxfId="387" priority="86" stopIfTrue="1" operator="greaterThan">
      <formula>5</formula>
    </cfRule>
    <cfRule type="cellIs" dxfId="386" priority="87" stopIfTrue="1" operator="equal">
      <formula>5</formula>
    </cfRule>
  </conditionalFormatting>
  <conditionalFormatting sqref="K24:K33">
    <cfRule type="cellIs" dxfId="385" priority="21" stopIfTrue="1" operator="greaterThan">
      <formula>5</formula>
    </cfRule>
    <cfRule type="cellIs" dxfId="384" priority="22" stopIfTrue="1" operator="equal">
      <formula>5</formula>
    </cfRule>
    <cfRule type="cellIs" dxfId="383" priority="23" stopIfTrue="1" operator="equal">
      <formula>3</formula>
    </cfRule>
    <cfRule type="cellIs" dxfId="382" priority="24" stopIfTrue="1" operator="equal">
      <formula>2</formula>
    </cfRule>
    <cfRule type="containsBlanks" dxfId="381" priority="25" stopIfTrue="1">
      <formula>LEN(TRIM(K24))=0</formula>
    </cfRule>
  </conditionalFormatting>
  <conditionalFormatting sqref="M7:M16">
    <cfRule type="cellIs" dxfId="380" priority="112" operator="equal">
      <formula>5</formula>
    </cfRule>
    <cfRule type="cellIs" dxfId="379" priority="114" operator="equal">
      <formula>2</formula>
    </cfRule>
    <cfRule type="cellIs" dxfId="378" priority="113" operator="equal">
      <formula>3</formula>
    </cfRule>
    <cfRule type="cellIs" dxfId="377" priority="111" operator="greaterThan">
      <formula>5</formula>
    </cfRule>
  </conditionalFormatting>
  <conditionalFormatting sqref="M24:M33">
    <cfRule type="cellIs" dxfId="376" priority="46" operator="greaterThan">
      <formula>5</formula>
    </cfRule>
    <cfRule type="cellIs" dxfId="375" priority="47" operator="equal">
      <formula>5</formula>
    </cfRule>
    <cfRule type="cellIs" dxfId="374" priority="48" operator="equal">
      <formula>3</formula>
    </cfRule>
    <cfRule type="cellIs" dxfId="373" priority="49" operator="equal">
      <formula>2</formula>
    </cfRule>
  </conditionalFormatting>
  <conditionalFormatting sqref="P7:P16">
    <cfRule type="cellIs" dxfId="372" priority="107" operator="equal">
      <formula>5</formula>
    </cfRule>
    <cfRule type="cellIs" dxfId="371" priority="108" operator="equal">
      <formula>3</formula>
    </cfRule>
    <cfRule type="cellIs" dxfId="370" priority="109" operator="equal">
      <formula>2</formula>
    </cfRule>
    <cfRule type="cellIs" dxfId="369" priority="106" operator="greaterThan">
      <formula>5</formula>
    </cfRule>
  </conditionalFormatting>
  <conditionalFormatting sqref="P24:P33">
    <cfRule type="cellIs" dxfId="368" priority="41" operator="greaterThan">
      <formula>5</formula>
    </cfRule>
    <cfRule type="cellIs" dxfId="367" priority="42" operator="equal">
      <formula>5</formula>
    </cfRule>
    <cfRule type="cellIs" dxfId="366" priority="43" operator="equal">
      <formula>3</formula>
    </cfRule>
    <cfRule type="cellIs" dxfId="365" priority="44" operator="equal">
      <formula>2</formula>
    </cfRule>
  </conditionalFormatting>
  <conditionalFormatting sqref="Q7:Q16">
    <cfRule type="cellIs" dxfId="364" priority="82" stopIfTrue="1" operator="equal">
      <formula>5</formula>
    </cfRule>
    <cfRule type="cellIs" dxfId="363" priority="83" stopIfTrue="1" operator="equal">
      <formula>3</formula>
    </cfRule>
    <cfRule type="containsBlanks" dxfId="362" priority="85" stopIfTrue="1">
      <formula>LEN(TRIM(Q7))=0</formula>
    </cfRule>
    <cfRule type="cellIs" dxfId="361" priority="84" stopIfTrue="1" operator="equal">
      <formula>2</formula>
    </cfRule>
  </conditionalFormatting>
  <conditionalFormatting sqref="Q24:Q33">
    <cfRule type="cellIs" dxfId="360" priority="17" stopIfTrue="1" operator="equal">
      <formula>5</formula>
    </cfRule>
    <cfRule type="cellIs" dxfId="359" priority="18" stopIfTrue="1" operator="equal">
      <formula>3</formula>
    </cfRule>
    <cfRule type="containsBlanks" dxfId="358" priority="20" stopIfTrue="1">
      <formula>LEN(TRIM(Q24))=0</formula>
    </cfRule>
    <cfRule type="cellIs" dxfId="357" priority="19" stopIfTrue="1" operator="equal">
      <formula>2</formula>
    </cfRule>
  </conditionalFormatting>
  <conditionalFormatting sqref="Q7:R16">
    <cfRule type="cellIs" dxfId="356" priority="76" stopIfTrue="1" operator="greaterThan">
      <formula>5</formula>
    </cfRule>
  </conditionalFormatting>
  <conditionalFormatting sqref="Q24:R33">
    <cfRule type="cellIs" dxfId="355" priority="11" stopIfTrue="1" operator="greaterThan">
      <formula>5</formula>
    </cfRule>
  </conditionalFormatting>
  <conditionalFormatting sqref="R7:R16">
    <cfRule type="containsBlanks" dxfId="354" priority="80" stopIfTrue="1">
      <formula>LEN(TRIM(R7))=0</formula>
    </cfRule>
    <cfRule type="cellIs" dxfId="353" priority="79" stopIfTrue="1" operator="equal">
      <formula>2</formula>
    </cfRule>
    <cfRule type="cellIs" dxfId="352" priority="78" stopIfTrue="1" operator="equal">
      <formula>3</formula>
    </cfRule>
    <cfRule type="cellIs" dxfId="351" priority="77" stopIfTrue="1" operator="equal">
      <formula>5</formula>
    </cfRule>
  </conditionalFormatting>
  <conditionalFormatting sqref="R24:R33">
    <cfRule type="containsBlanks" dxfId="350" priority="15" stopIfTrue="1">
      <formula>LEN(TRIM(R24))=0</formula>
    </cfRule>
    <cfRule type="cellIs" dxfId="349" priority="14" stopIfTrue="1" operator="equal">
      <formula>2</formula>
    </cfRule>
    <cfRule type="cellIs" dxfId="348" priority="13" stopIfTrue="1" operator="equal">
      <formula>3</formula>
    </cfRule>
    <cfRule type="cellIs" dxfId="347" priority="12" stopIfTrue="1" operator="equal">
      <formula>5</formula>
    </cfRule>
  </conditionalFormatting>
  <conditionalFormatting sqref="S7:S16">
    <cfRule type="cellIs" dxfId="346" priority="68" operator="equal">
      <formula>2</formula>
    </cfRule>
    <cfRule type="cellIs" dxfId="345" priority="67" operator="equal">
      <formula>4</formula>
    </cfRule>
    <cfRule type="cellIs" dxfId="344" priority="66" operator="greaterThan">
      <formula>4</formula>
    </cfRule>
    <cfRule type="cellIs" dxfId="343" priority="69" operator="equal">
      <formula>1</formula>
    </cfRule>
    <cfRule type="containsBlanks" dxfId="342" priority="70">
      <formula>LEN(TRIM(S7))=0</formula>
    </cfRule>
  </conditionalFormatting>
  <conditionalFormatting sqref="S24:S33">
    <cfRule type="cellIs" dxfId="341" priority="1" operator="greaterThan">
      <formula>4</formula>
    </cfRule>
    <cfRule type="containsBlanks" dxfId="340" priority="5">
      <formula>LEN(TRIM(S24))=0</formula>
    </cfRule>
    <cfRule type="cellIs" dxfId="339" priority="4" operator="equal">
      <formula>1</formula>
    </cfRule>
    <cfRule type="cellIs" dxfId="338" priority="3" operator="equal">
      <formula>2</formula>
    </cfRule>
    <cfRule type="cellIs" dxfId="337" priority="2" operator="equal">
      <formula>4</formula>
    </cfRule>
  </conditionalFormatting>
  <conditionalFormatting sqref="T7:T16">
    <cfRule type="containsBlanks" dxfId="336" priority="75" stopIfTrue="1">
      <formula>LEN(TRIM(T7))=0</formula>
    </cfRule>
    <cfRule type="cellIs" dxfId="335" priority="74" stopIfTrue="1" operator="equal">
      <formula>2</formula>
    </cfRule>
    <cfRule type="cellIs" dxfId="334" priority="73" stopIfTrue="1" operator="equal">
      <formula>3</formula>
    </cfRule>
    <cfRule type="cellIs" dxfId="333" priority="72" stopIfTrue="1" operator="equal">
      <formula>5</formula>
    </cfRule>
    <cfRule type="cellIs" dxfId="332" priority="71" stopIfTrue="1" operator="greaterThan">
      <formula>5</formula>
    </cfRule>
  </conditionalFormatting>
  <conditionalFormatting sqref="T24:T33">
    <cfRule type="cellIs" dxfId="331" priority="9" stopIfTrue="1" operator="equal">
      <formula>2</formula>
    </cfRule>
    <cfRule type="cellIs" dxfId="330" priority="8" stopIfTrue="1" operator="equal">
      <formula>3</formula>
    </cfRule>
    <cfRule type="cellIs" dxfId="329" priority="7" stopIfTrue="1" operator="equal">
      <formula>5</formula>
    </cfRule>
    <cfRule type="cellIs" dxfId="328" priority="6" stopIfTrue="1" operator="greaterThan">
      <formula>5</formula>
    </cfRule>
    <cfRule type="containsBlanks" dxfId="327" priority="10" stopIfTrue="1">
      <formula>LEN(TRIM(T24))=0</formula>
    </cfRule>
  </conditionalFormatting>
  <conditionalFormatting sqref="V7:V16 V24:Y33">
    <cfRule type="cellIs" dxfId="326" priority="138" operator="equal">
      <formula>200</formula>
    </cfRule>
    <cfRule type="cellIs" dxfId="325" priority="139" operator="equal">
      <formula>0</formula>
    </cfRule>
  </conditionalFormatting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57CBAF-BFCF-4975-B646-733E0924D628}">
            <x14:dataBar minLength="0" maxLength="100" negativeBarColorSameAsPositive="1" axisPosition="none">
              <x14:cfvo type="min"/>
              <x14:cfvo type="max"/>
            </x14:dataBar>
          </x14:cfRule>
          <xm:sqref>C7:C16</xm:sqref>
        </x14:conditionalFormatting>
        <x14:conditionalFormatting xmlns:xm="http://schemas.microsoft.com/office/excel/2006/main">
          <x14:cfRule type="dataBar" id="{B3DAE870-EC0C-4C0E-8767-0220F7AC1140}">
            <x14:dataBar minLength="0" maxLength="100" negativeBarColorSameAsPositive="1" axisPosition="none">
              <x14:cfvo type="min"/>
              <x14:cfvo type="max"/>
            </x14:dataBar>
          </x14:cfRule>
          <xm:sqref>C24:C33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D57"/>
  <sheetViews>
    <sheetView topLeftCell="C1" workbookViewId="0">
      <selection activeCell="H2" sqref="H2:Y2"/>
    </sheetView>
  </sheetViews>
  <sheetFormatPr defaultRowHeight="14.5" x14ac:dyDescent="0.35"/>
  <cols>
    <col min="1" max="1" width="3" bestFit="1" customWidth="1"/>
    <col min="2" max="3" width="6" customWidth="1"/>
    <col min="4" max="4" width="5" customWidth="1"/>
    <col min="5" max="5" width="4.7265625" customWidth="1"/>
    <col min="6" max="6" width="20.1796875" bestFit="1" customWidth="1"/>
    <col min="7" max="7" width="9" customWidth="1"/>
    <col min="8" max="25" width="6.7265625" customWidth="1"/>
    <col min="26" max="26" width="9.1796875" customWidth="1"/>
    <col min="27" max="28" width="7.7265625" customWidth="1"/>
    <col min="29" max="29" width="8.7265625" customWidth="1"/>
    <col min="30" max="30" width="9.1796875" customWidth="1"/>
  </cols>
  <sheetData>
    <row r="1" spans="1:30" ht="15" thickBot="1" x14ac:dyDescent="0.4"/>
    <row r="2" spans="1:30" ht="33.5" thickBot="1" x14ac:dyDescent="0.95">
      <c r="H2" s="121" t="s">
        <v>46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</row>
    <row r="3" spans="1:30" ht="6.75" customHeight="1" x14ac:dyDescent="0.35"/>
    <row r="4" spans="1:30" ht="21.75" customHeight="1" x14ac:dyDescent="0.45">
      <c r="H4" s="75" t="s">
        <v>22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30" ht="15.75" customHeight="1" x14ac:dyDescent="0.35">
      <c r="B5" s="116" t="s">
        <v>3</v>
      </c>
      <c r="C5" s="116" t="s">
        <v>4</v>
      </c>
      <c r="D5" s="116" t="s">
        <v>18</v>
      </c>
      <c r="E5" s="18"/>
      <c r="F5" s="95" t="s">
        <v>44</v>
      </c>
      <c r="G5" s="96" t="s">
        <v>25</v>
      </c>
      <c r="H5" s="108">
        <v>1</v>
      </c>
      <c r="I5" s="108">
        <v>2</v>
      </c>
      <c r="J5" s="108">
        <v>3</v>
      </c>
      <c r="K5" s="108">
        <v>4</v>
      </c>
      <c r="L5" s="108">
        <v>5</v>
      </c>
      <c r="M5" s="108">
        <v>6</v>
      </c>
      <c r="N5" s="108">
        <v>7</v>
      </c>
      <c r="O5" s="108">
        <v>8</v>
      </c>
      <c r="P5" s="108">
        <v>9</v>
      </c>
      <c r="Q5" s="108">
        <v>10</v>
      </c>
      <c r="R5" s="108">
        <v>11</v>
      </c>
      <c r="S5" s="108">
        <v>12</v>
      </c>
      <c r="T5" s="108">
        <v>13</v>
      </c>
      <c r="U5" s="108">
        <v>14</v>
      </c>
      <c r="V5" s="108">
        <v>15</v>
      </c>
      <c r="W5" s="108">
        <v>16</v>
      </c>
      <c r="X5" s="108">
        <v>17</v>
      </c>
      <c r="Y5" s="108">
        <v>18</v>
      </c>
      <c r="Z5" s="118" t="s">
        <v>20</v>
      </c>
      <c r="AA5" s="112" t="s">
        <v>0</v>
      </c>
      <c r="AB5" s="119" t="s">
        <v>1</v>
      </c>
      <c r="AC5" s="114" t="s">
        <v>2</v>
      </c>
      <c r="AD5" s="110" t="s">
        <v>2</v>
      </c>
    </row>
    <row r="6" spans="1:30" ht="15.75" customHeight="1" x14ac:dyDescent="0.35">
      <c r="B6" s="117"/>
      <c r="C6" s="117"/>
      <c r="D6" s="117"/>
      <c r="E6" s="18" t="s">
        <v>19</v>
      </c>
      <c r="F6" s="95"/>
      <c r="G6" s="97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9"/>
      <c r="AA6" s="113"/>
      <c r="AB6" s="120"/>
      <c r="AC6" s="115"/>
      <c r="AD6" s="111"/>
    </row>
    <row r="7" spans="1:30" x14ac:dyDescent="0.35">
      <c r="A7" s="16">
        <v>1</v>
      </c>
      <c r="B7" s="9">
        <f>RANK($AA7,$AA$7:$AA$56,1)</f>
        <v>1</v>
      </c>
      <c r="C7" s="9">
        <f>RANK($AD7,$AD$7:$AD$56,1)</f>
        <v>1</v>
      </c>
      <c r="D7" s="12">
        <f>_xlfn.RANK.EQ($Z7,$Z$7:$Z$56,1)</f>
        <v>1</v>
      </c>
      <c r="E7" s="12">
        <f>_xlfn.RANK.EQ($AC7,$AC$7:$AC$56,1)</f>
        <v>1</v>
      </c>
      <c r="F7" s="25" t="str">
        <f>'24thR'!B7</f>
        <v>NIKO ROSTOHAR</v>
      </c>
      <c r="G7" s="19">
        <f>'24thR'!W7</f>
        <v>20</v>
      </c>
      <c r="H7" s="7">
        <f>MIN('1stR'!C7,'2ndR'!C7,'3rdR'!C7,'4thR'!C7,'5thR'!C7,'6thR'!C7,'7thR'!C7,'8thR'!C7,'9thR'!C7,'10thR'!C7,'11thR'!C7,'12thR'!C7,'13thR'!C7,'14thR'!C7,'15thR'!C7,'16thR'!C7,'17thR'!C7,'18thR'!C7,'19thR'!C7,'20thR'!C7,'21thR'!C7,'22thR'!C7,'23thR'!C7,'24thR'!C7)</f>
        <v>4</v>
      </c>
      <c r="I7" s="7">
        <f>MIN('1stR'!D7,'2ndR'!D7,'3rdR'!D7,'4thR'!D7,'5thR'!D7,'6thR'!D7,'7thR'!D7,'8thR'!D7,'9thR'!D7,'10thR'!D7,'11thR'!D7,'12thR'!D7,'13thR'!D7,'14thR'!D7,'15thR'!D7,'16thR'!D7,'17thR'!D7,'18thR'!D7,'19thR'!D7,'20thR'!D7,'21thR'!D7,'22thR'!D7,'23thR'!D7,'24thR'!D7)</f>
        <v>2</v>
      </c>
      <c r="J7" s="7">
        <f>MIN('1stR'!E7,'2ndR'!E7,'3rdR'!E7,'4thR'!E7,'5thR'!E7,'6thR'!E7,'7thR'!E7,'8thR'!E7,'9thR'!E7,'10thR'!E7,'11thR'!E7,'12thR'!E7,'13thR'!E7,'14thR'!E7,'15thR'!E7,'16thR'!E7,'17thR'!E7,'18thR'!E7,'19thR'!E7,'20thR'!E7,'21thR'!E7,'22thR'!E7,'23thR'!E7,'24thR'!E7)</f>
        <v>3</v>
      </c>
      <c r="K7" s="7">
        <f>MIN('1stR'!F7,'2ndR'!F7,'3rdR'!F7,'4thR'!F7,'5thR'!F7,'6thR'!F7,'7thR'!F7,'8thR'!F7,'9thR'!F7,'10thR'!F7,'11thR'!F7,'12thR'!F7,'13thR'!F7,'14thR'!F7,'15thR'!F7,'16thR'!F7,'17thR'!F7,'18thR'!F7,'19thR'!F7,'20thR'!F7,'21thR'!F7,'22thR'!F7,'23thR'!F7,'24thR'!F7)</f>
        <v>3</v>
      </c>
      <c r="L7" s="7">
        <f>MIN('1stR'!G7,'2ndR'!G7,'3rdR'!G7,'4thR'!G7,'5thR'!G7,'6thR'!G7,'7thR'!G7,'8thR'!G7,'9thR'!G7,'10thR'!G7,'11thR'!G7,'12thR'!G7,'13thR'!G7,'14thR'!G7,'15thR'!G7,'16thR'!G7,'17thR'!G7,'18thR'!G7,'19thR'!G7,'20thR'!G7,'21thR'!G7,'22thR'!G7,'23thR'!G7,'24thR'!G7)</f>
        <v>3</v>
      </c>
      <c r="M7" s="7">
        <f>MIN('1stR'!H7,'2ndR'!H7,'3rdR'!H7,'4thR'!H7,'5thR'!H7,'6thR'!H7,'7thR'!H7,'8thR'!H7,'9thR'!H7,'10thR'!H7,'11thR'!H7,'12thR'!H7,'13thR'!H7,'14thR'!H7,'15thR'!H7,'16thR'!H7,'17thR'!H7,'18thR'!H7,'19thR'!H7,'20thR'!H7,'21thR'!H7,'22thR'!H7,'23thR'!H7,'24thR'!H7)</f>
        <v>3</v>
      </c>
      <c r="N7" s="7">
        <f>MIN('1stR'!I7,'2ndR'!I7,'3rdR'!I7,'4thR'!I7,'5thR'!I7,'6thR'!I7,'7thR'!I7,'8thR'!I7,'9thR'!I7,'10thR'!I7,'11thR'!I7,'12thR'!I7,'13thR'!I7,'14thR'!I7,'15thR'!I7,'16thR'!I7,'17thR'!I7,'18thR'!I7,'19thR'!I7,'20thR'!I7,'21thR'!I7,'22thR'!I7,'23thR'!I7,'24thR'!I7)</f>
        <v>2</v>
      </c>
      <c r="O7" s="7">
        <f>MIN('1stR'!J7,'2ndR'!J7,'3rdR'!J7,'4thR'!J7,'5thR'!J7,'6thR'!J7,'7thR'!J7,'8thR'!J7,'9thR'!J7,'10thR'!J7,'11thR'!J7,'12thR'!J7,'13thR'!J7,'14thR'!J7,'15thR'!J7,'16thR'!J7,'17thR'!J7,'18thR'!J7,'19thR'!J7,'20thR'!J7,'21thR'!J7,'22thR'!J7,'23thR'!J7,'24thR'!J7)</f>
        <v>4</v>
      </c>
      <c r="P7" s="7">
        <f>MIN('1stR'!K7,'2ndR'!K7,'3rdR'!K7,'4thR'!K7,'5thR'!K7,'6thR'!K7,'7thR'!K7,'8thR'!K7,'9thR'!K7,'10thR'!K7,'11thR'!K7,'12thR'!K7,'13thR'!K7,'14thR'!K7,'15thR'!K7,'16thR'!K7,'17thR'!K7,'18thR'!K7,'19thR'!K7,'20thR'!K7,'21thR'!K7,'22thR'!K7,'23thR'!K7,'24thR'!K7)</f>
        <v>3</v>
      </c>
      <c r="Q7" s="7">
        <f>MIN('1stR'!L7,'2ndR'!L7,'3rdR'!L7,'4thR'!L7,'5thR'!L7,'6thR'!L7,'7thR'!L7,'8thR'!L7,'9thR'!L7,'10thR'!L7,'11thR'!L7,'12thR'!L7,'13thR'!L7,'14thR'!L7,'15thR'!L7,'16thR'!L7,'17thR'!L7,'18thR'!L7,'19thR'!L7,'20thR'!L7,'21thR'!L7,'22thR'!L7,'23thR'!L7,'24thR'!L7)</f>
        <v>3</v>
      </c>
      <c r="R7" s="7">
        <f>MIN('1stR'!M7,'2ndR'!M7,'3rdR'!M7,'4thR'!M7,'5thR'!M7,'6thR'!M7,'7thR'!M7,'8thR'!M7,'9thR'!M7,'10thR'!M7,'11thR'!M7,'12thR'!M7,'13thR'!M7,'14thR'!M7,'15thR'!M7,'16thR'!M7,'17thR'!M7,'18thR'!M7,'19thR'!M7,'20thR'!M7,'21thR'!M7,'22thR'!M7,'23thR'!M7,'24thR'!M7)</f>
        <v>2</v>
      </c>
      <c r="S7" s="7">
        <f>MIN('1stR'!N7,'2ndR'!N7,'3rdR'!N7,'4thR'!N7,'5thR'!N7,'6thR'!N7,'7thR'!N7,'8thR'!N7,'9thR'!N7,'10thR'!N7,'11thR'!N7,'12thR'!N7,'13thR'!N7,'14thR'!N7,'15thR'!N7,'16thR'!N7,'17thR'!N7,'18thR'!N7,'19thR'!N7,'20thR'!N7,'21thR'!N7,'22thR'!N7,'23thR'!N7,'24thR'!N7)</f>
        <v>3</v>
      </c>
      <c r="T7" s="7">
        <f>MIN('1stR'!O7,'2ndR'!O7,'3rdR'!O7,'4thR'!O7,'5thR'!O7,'6thR'!O7,'7thR'!O7,'8thR'!O7,'9thR'!O7,'10thR'!O7,'11thR'!O7,'12thR'!O7,'13thR'!O7,'14thR'!O7,'15thR'!O7,'16thR'!O7,'17thR'!O7,'18thR'!O7,'19thR'!O7,'20thR'!O7,'21thR'!O7,'22thR'!O7,'23thR'!O7,'24thR'!O7)</f>
        <v>3</v>
      </c>
      <c r="U7" s="7">
        <f>MIN('1stR'!P7,'2ndR'!P7,'3rdR'!P7,'4thR'!P7,'5thR'!P7,'6thR'!P7,'7thR'!P7,'8thR'!P7,'9thR'!P7,'10thR'!P7,'11thR'!P7,'12thR'!P7,'13thR'!P7,'14thR'!P7,'15thR'!P7,'16thR'!P7,'17thR'!P7,'18thR'!P7,'19thR'!P7,'20thR'!P7,'21thR'!P7,'22thR'!P7,'23thR'!P7,'24thR'!P7)</f>
        <v>4</v>
      </c>
      <c r="V7" s="7">
        <f>MIN('1stR'!Q7,'2ndR'!Q7,'3rdR'!Q7,'4thR'!Q7,'5thR'!Q7,'6thR'!Q7,'7thR'!Q7,'8thR'!Q7,'9thR'!Q7,'10thR'!Q7,'11thR'!Q7,'12thR'!Q7,'13thR'!Q7,'14thR'!Q7,'15thR'!Q7,'16thR'!Q7,'17thR'!Q7,'18thR'!Q7,'19thR'!Q7,'20thR'!Q7,'21thR'!Q7,'22thR'!Q7,'23thR'!Q7,'24thR'!Q7)</f>
        <v>3</v>
      </c>
      <c r="W7" s="7">
        <f>MIN('1stR'!R7,'2ndR'!R7,'3rdR'!R7,'4thR'!R7,'5thR'!R7,'6thR'!R7,'7thR'!R7,'8thR'!R7,'9thR'!R7,'10thR'!R7,'11thR'!R7,'12thR'!R7,'13thR'!R7,'14thR'!R7,'15thR'!R7,'16thR'!R7,'17thR'!R7,'18thR'!R7,'19thR'!R7,'20thR'!R7,'21thR'!R7,'22thR'!R7,'23thR'!R7,'24thR'!R7)</f>
        <v>2</v>
      </c>
      <c r="X7" s="7">
        <f>MIN('1stR'!S7,'2ndR'!S7,'3rdR'!S7,'4thR'!S7,'5thR'!S7,'6thR'!S7,'7thR'!S7,'8thR'!S7,'9thR'!S7,'10thR'!S7,'11thR'!S7,'12thR'!S7,'13thR'!S7,'14thR'!S7,'15thR'!S7,'16thR'!S7,'17thR'!S7,'18thR'!S7,'19thR'!S7,'20thR'!S7,'21thR'!S7,'22thR'!S7,'23thR'!S7,'24thR'!S7)</f>
        <v>3</v>
      </c>
      <c r="Y7" s="7">
        <f>MIN('1stR'!T7,'2ndR'!T7,'3rdR'!T7,'4thR'!T7,'5thR'!T7,'6thR'!T7,'7thR'!T7,'8thR'!T7,'9thR'!T7,'10thR'!T7,'11thR'!T7,'12thR'!T7,'13thR'!T7,'14thR'!T7,'15thR'!T7,'16thR'!T7,'17thR'!T7,'18thR'!T7,'19thR'!T7,'20thR'!T7,'21thR'!T7,'22thR'!T7,'23thR'!T7,'24thR'!T7)</f>
        <v>2</v>
      </c>
      <c r="Z7" s="20">
        <f>IF($G7&gt;0,SUM($H7:$Y7),200)</f>
        <v>52</v>
      </c>
      <c r="AA7" s="21">
        <f>Z7+0.0000001*ROW()</f>
        <v>52.000000700000001</v>
      </c>
      <c r="AB7" s="20">
        <f>'24thR'!V7</f>
        <v>14.6</v>
      </c>
      <c r="AC7" s="22">
        <f>Z7-0.5*AB7</f>
        <v>44.7</v>
      </c>
      <c r="AD7" s="21">
        <f>AC7+0.0000001*ROW()</f>
        <v>44.700000700000004</v>
      </c>
    </row>
    <row r="8" spans="1:30" x14ac:dyDescent="0.35">
      <c r="A8" s="16">
        <v>2</v>
      </c>
      <c r="B8" s="9">
        <f t="shared" ref="B8:B56" si="0">RANK($AA8,$AA$7:$AA$56,1)</f>
        <v>3</v>
      </c>
      <c r="C8" s="9">
        <f t="shared" ref="C8:C56" si="1">RANK($AD8,$AD$7:$AD$56,1)</f>
        <v>7</v>
      </c>
      <c r="D8" s="12">
        <f t="shared" ref="D8:D56" si="2">_xlfn.RANK.EQ($Z8,$Z$7:$Z$56,1)</f>
        <v>3</v>
      </c>
      <c r="E8" s="12">
        <f t="shared" ref="E8:E56" si="3">_xlfn.RANK.EQ($AC8,$AC$7:$AC$56,1)</f>
        <v>7</v>
      </c>
      <c r="F8" s="25" t="str">
        <f>'24thR'!B8</f>
        <v>ANDREJA ROSTOHAR</v>
      </c>
      <c r="G8" s="19">
        <f>'24thR'!W8</f>
        <v>18</v>
      </c>
      <c r="H8" s="7">
        <f>MIN('1stR'!C8,'2ndR'!C8,'3rdR'!C8,'4thR'!C8,'5thR'!C8,'6thR'!C8,'7thR'!C8,'8thR'!C8,'9thR'!C8,'10thR'!C8,'11thR'!C8,'12thR'!C8,'13thR'!C8,'14thR'!C8,'15thR'!C8,'16thR'!C8,'17thR'!C8,'18thR'!C8,'19thR'!C8,'20thR'!C8,'21thR'!C8,'22thR'!C8,'23thR'!C8,'24thR'!C8)</f>
        <v>4</v>
      </c>
      <c r="I8" s="7">
        <f>MIN('1stR'!D8,'2ndR'!D8,'3rdR'!D8,'4thR'!D8,'5thR'!D8,'6thR'!D8,'7thR'!D8,'8thR'!D8,'9thR'!D8,'10thR'!D8,'11thR'!D8,'12thR'!D8,'13thR'!D8,'14thR'!D8,'15thR'!D8,'16thR'!D8,'17thR'!D8,'18thR'!D8,'19thR'!D8,'20thR'!D8,'21thR'!D8,'22thR'!D8,'23thR'!D8,'24thR'!D8)</f>
        <v>3</v>
      </c>
      <c r="J8" s="7">
        <f>MIN('1stR'!E8,'2ndR'!E8,'3rdR'!E8,'4thR'!E8,'5thR'!E8,'6thR'!E8,'7thR'!E8,'8thR'!E8,'9thR'!E8,'10thR'!E8,'11thR'!E8,'12thR'!E8,'13thR'!E8,'14thR'!E8,'15thR'!E8,'16thR'!E8,'17thR'!E8,'18thR'!E8,'19thR'!E8,'20thR'!E8,'21thR'!E8,'22thR'!E8,'23thR'!E8,'24thR'!E8)</f>
        <v>3</v>
      </c>
      <c r="K8" s="7">
        <f>MIN('1stR'!F8,'2ndR'!F8,'3rdR'!F8,'4thR'!F8,'5thR'!F8,'6thR'!F8,'7thR'!F8,'8thR'!F8,'9thR'!F8,'10thR'!F8,'11thR'!F8,'12thR'!F8,'13thR'!F8,'14thR'!F8,'15thR'!F8,'16thR'!F8,'17thR'!F8,'18thR'!F8,'19thR'!F8,'20thR'!F8,'21thR'!F8,'22thR'!F8,'23thR'!F8,'24thR'!F8)</f>
        <v>4</v>
      </c>
      <c r="L8" s="7">
        <f>MIN('1stR'!G8,'2ndR'!G8,'3rdR'!G8,'4thR'!G8,'5thR'!G8,'6thR'!G8,'7thR'!G8,'8thR'!G8,'9thR'!G8,'10thR'!G8,'11thR'!G8,'12thR'!G8,'13thR'!G8,'14thR'!G8,'15thR'!G8,'16thR'!G8,'17thR'!G8,'18thR'!G8,'19thR'!G8,'20thR'!G8,'21thR'!G8,'22thR'!G8,'23thR'!G8,'24thR'!G8)</f>
        <v>4</v>
      </c>
      <c r="M8" s="7">
        <f>MIN('1stR'!H8,'2ndR'!H8,'3rdR'!H8,'4thR'!H8,'5thR'!H8,'6thR'!H8,'7thR'!H8,'8thR'!H8,'9thR'!H8,'10thR'!H8,'11thR'!H8,'12thR'!H8,'13thR'!H8,'14thR'!H8,'15thR'!H8,'16thR'!H8,'17thR'!H8,'18thR'!H8,'19thR'!H8,'20thR'!H8,'21thR'!H8,'22thR'!H8,'23thR'!H8,'24thR'!H8)</f>
        <v>3</v>
      </c>
      <c r="N8" s="7">
        <f>MIN('1stR'!I8,'2ndR'!I8,'3rdR'!I8,'4thR'!I8,'5thR'!I8,'6thR'!I8,'7thR'!I8,'8thR'!I8,'9thR'!I8,'10thR'!I8,'11thR'!I8,'12thR'!I8,'13thR'!I8,'14thR'!I8,'15thR'!I8,'16thR'!I8,'17thR'!I8,'18thR'!I8,'19thR'!I8,'20thR'!I8,'21thR'!I8,'22thR'!I8,'23thR'!I8,'24thR'!I8)</f>
        <v>2</v>
      </c>
      <c r="O8" s="7">
        <f>MIN('1stR'!J8,'2ndR'!J8,'3rdR'!J8,'4thR'!J8,'5thR'!J8,'6thR'!J8,'7thR'!J8,'8thR'!J8,'9thR'!J8,'10thR'!J8,'11thR'!J8,'12thR'!J8,'13thR'!J8,'14thR'!J8,'15thR'!J8,'16thR'!J8,'17thR'!J8,'18thR'!J8,'19thR'!J8,'20thR'!J8,'21thR'!J8,'22thR'!J8,'23thR'!J8,'24thR'!J8)</f>
        <v>3</v>
      </c>
      <c r="P8" s="7">
        <f>MIN('1stR'!K8,'2ndR'!K8,'3rdR'!K8,'4thR'!K8,'5thR'!K8,'6thR'!K8,'7thR'!K8,'8thR'!K8,'9thR'!K8,'10thR'!K8,'11thR'!K8,'12thR'!K8,'13thR'!K8,'14thR'!K8,'15thR'!K8,'16thR'!K8,'17thR'!K8,'18thR'!K8,'19thR'!K8,'20thR'!K8,'21thR'!K8,'22thR'!K8,'23thR'!K8,'24thR'!K8)</f>
        <v>3</v>
      </c>
      <c r="Q8" s="7">
        <f>MIN('1stR'!L8,'2ndR'!L8,'3rdR'!L8,'4thR'!L8,'5thR'!L8,'6thR'!L8,'7thR'!L8,'8thR'!L8,'9thR'!L8,'10thR'!L8,'11thR'!L8,'12thR'!L8,'13thR'!L8,'14thR'!L8,'15thR'!L8,'16thR'!L8,'17thR'!L8,'18thR'!L8,'19thR'!L8,'20thR'!L8,'21thR'!L8,'22thR'!L8,'23thR'!L8,'24thR'!L8)</f>
        <v>4</v>
      </c>
      <c r="R8" s="7">
        <f>MIN('1stR'!M8,'2ndR'!M8,'3rdR'!M8,'4thR'!M8,'5thR'!M8,'6thR'!M8,'7thR'!M8,'8thR'!M8,'9thR'!M8,'10thR'!M8,'11thR'!M8,'12thR'!M8,'13thR'!M8,'14thR'!M8,'15thR'!M8,'16thR'!M8,'17thR'!M8,'18thR'!M8,'19thR'!M8,'20thR'!M8,'21thR'!M8,'22thR'!M8,'23thR'!M8,'24thR'!M8)</f>
        <v>3</v>
      </c>
      <c r="S8" s="7">
        <f>MIN('1stR'!N8,'2ndR'!N8,'3rdR'!N8,'4thR'!N8,'5thR'!N8,'6thR'!N8,'7thR'!N8,'8thR'!N8,'9thR'!N8,'10thR'!N8,'11thR'!N8,'12thR'!N8,'13thR'!N8,'14thR'!N8,'15thR'!N8,'16thR'!N8,'17thR'!N8,'18thR'!N8,'19thR'!N8,'20thR'!N8,'21thR'!N8,'22thR'!N8,'23thR'!N8,'24thR'!N8)</f>
        <v>3</v>
      </c>
      <c r="T8" s="7">
        <f>MIN('1stR'!O8,'2ndR'!O8,'3rdR'!O8,'4thR'!O8,'5thR'!O8,'6thR'!O8,'7thR'!O8,'8thR'!O8,'9thR'!O8,'10thR'!O8,'11thR'!O8,'12thR'!O8,'13thR'!O8,'14thR'!O8,'15thR'!O8,'16thR'!O8,'17thR'!O8,'18thR'!O8,'19thR'!O8,'20thR'!O8,'21thR'!O8,'22thR'!O8,'23thR'!O8,'24thR'!O8)</f>
        <v>3</v>
      </c>
      <c r="U8" s="7">
        <f>MIN('1stR'!P8,'2ndR'!P8,'3rdR'!P8,'4thR'!P8,'5thR'!P8,'6thR'!P8,'7thR'!P8,'8thR'!P8,'9thR'!P8,'10thR'!P8,'11thR'!P8,'12thR'!P8,'13thR'!P8,'14thR'!P8,'15thR'!P8,'16thR'!P8,'17thR'!P8,'18thR'!P8,'19thR'!P8,'20thR'!P8,'21thR'!P8,'22thR'!P8,'23thR'!P8,'24thR'!P8)</f>
        <v>4</v>
      </c>
      <c r="V8" s="7">
        <f>MIN('1stR'!Q8,'2ndR'!Q8,'3rdR'!Q8,'4thR'!Q8,'5thR'!Q8,'6thR'!Q8,'7thR'!Q8,'8thR'!Q8,'9thR'!Q8,'10thR'!Q8,'11thR'!Q8,'12thR'!Q8,'13thR'!Q8,'14thR'!Q8,'15thR'!Q8,'16thR'!Q8,'17thR'!Q8,'18thR'!Q8,'19thR'!Q8,'20thR'!Q8,'21thR'!Q8,'22thR'!Q8,'23thR'!Q8,'24thR'!Q8)</f>
        <v>4</v>
      </c>
      <c r="W8" s="7">
        <f>MIN('1stR'!R8,'2ndR'!R8,'3rdR'!R8,'4thR'!R8,'5thR'!R8,'6thR'!R8,'7thR'!R8,'8thR'!R8,'9thR'!R8,'10thR'!R8,'11thR'!R8,'12thR'!R8,'13thR'!R8,'14thR'!R8,'15thR'!R8,'16thR'!R8,'17thR'!R8,'18thR'!R8,'19thR'!R8,'20thR'!R8,'21thR'!R8,'22thR'!R8,'23thR'!R8,'24thR'!R8)</f>
        <v>3</v>
      </c>
      <c r="X8" s="7">
        <f>MIN('1stR'!S8,'2ndR'!S8,'3rdR'!S8,'4thR'!S8,'5thR'!S8,'6thR'!S8,'7thR'!S8,'8thR'!S8,'9thR'!S8,'10thR'!S8,'11thR'!S8,'12thR'!S8,'13thR'!S8,'14thR'!S8,'15thR'!S8,'16thR'!S8,'17thR'!S8,'18thR'!S8,'19thR'!S8,'20thR'!S8,'21thR'!S8,'22thR'!S8,'23thR'!S8,'24thR'!S8)</f>
        <v>4</v>
      </c>
      <c r="Y8" s="7">
        <f>MIN('1stR'!T8,'2ndR'!T8,'3rdR'!T8,'4thR'!T8,'5thR'!T8,'6thR'!T8,'7thR'!T8,'8thR'!T8,'9thR'!T8,'10thR'!T8,'11thR'!T8,'12thR'!T8,'13thR'!T8,'14thR'!T8,'15thR'!T8,'16thR'!T8,'17thR'!T8,'18thR'!T8,'19thR'!T8,'20thR'!T8,'21thR'!T8,'22thR'!T8,'23thR'!T8,'24thR'!T8)</f>
        <v>2</v>
      </c>
      <c r="Z8" s="20">
        <f t="shared" ref="Z8:Z56" si="4">IF($G8&gt;0,SUM($H8:$Y8),200)</f>
        <v>59</v>
      </c>
      <c r="AA8" s="21">
        <f t="shared" ref="AA8:AA14" si="5">Z8+0.0000001*ROW()</f>
        <v>59.000000800000002</v>
      </c>
      <c r="AB8" s="20">
        <f>'24thR'!V8</f>
        <v>16</v>
      </c>
      <c r="AC8" s="22">
        <f t="shared" ref="AC8:AC14" si="6">Z8-0.5*AB8</f>
        <v>51</v>
      </c>
      <c r="AD8" s="21">
        <f t="shared" ref="AD8:AD14" si="7">AC8+0.0000001*ROW()</f>
        <v>51.000000800000002</v>
      </c>
    </row>
    <row r="9" spans="1:30" x14ac:dyDescent="0.35">
      <c r="A9" s="16">
        <v>3</v>
      </c>
      <c r="B9" s="9">
        <f t="shared" si="0"/>
        <v>14</v>
      </c>
      <c r="C9" s="9">
        <f t="shared" si="1"/>
        <v>6</v>
      </c>
      <c r="D9" s="12">
        <f t="shared" si="2"/>
        <v>14</v>
      </c>
      <c r="E9" s="12">
        <f t="shared" si="3"/>
        <v>6</v>
      </c>
      <c r="F9" s="25" t="str">
        <f>'24thR'!B9</f>
        <v>EMIL TAVČAR</v>
      </c>
      <c r="G9" s="19">
        <f>'24thR'!W9</f>
        <v>12</v>
      </c>
      <c r="H9" s="7">
        <f>MIN('1stR'!C9,'2ndR'!C9,'3rdR'!C9,'4thR'!C9,'5thR'!C9,'6thR'!C9,'7thR'!C9,'8thR'!C9,'9thR'!C9,'10thR'!C9,'11thR'!C9,'12thR'!C9,'13thR'!C9,'14thR'!C9,'15thR'!C9,'16thR'!C9,'17thR'!C9,'18thR'!C9,'19thR'!C9,'20thR'!C9,'21thR'!C9,'22thR'!C9,'23thR'!C9,'24thR'!C9)</f>
        <v>5</v>
      </c>
      <c r="I9" s="7">
        <f>MIN('1stR'!D9,'2ndR'!D9,'3rdR'!D9,'4thR'!D9,'5thR'!D9,'6thR'!D9,'7thR'!D9,'8thR'!D9,'9thR'!D9,'10thR'!D9,'11thR'!D9,'12thR'!D9,'13thR'!D9,'14thR'!D9,'15thR'!D9,'16thR'!D9,'17thR'!D9,'18thR'!D9,'19thR'!D9,'20thR'!D9,'21thR'!D9,'22thR'!D9,'23thR'!D9,'24thR'!D9)</f>
        <v>3</v>
      </c>
      <c r="J9" s="7">
        <f>MIN('1stR'!E9,'2ndR'!E9,'3rdR'!E9,'4thR'!E9,'5thR'!E9,'6thR'!E9,'7thR'!E9,'8thR'!E9,'9thR'!E9,'10thR'!E9,'11thR'!E9,'12thR'!E9,'13thR'!E9,'14thR'!E9,'15thR'!E9,'16thR'!E9,'17thR'!E9,'18thR'!E9,'19thR'!E9,'20thR'!E9,'21thR'!E9,'22thR'!E9,'23thR'!E9,'24thR'!E9)</f>
        <v>3</v>
      </c>
      <c r="K9" s="7">
        <f>MIN('1stR'!F9,'2ndR'!F9,'3rdR'!F9,'4thR'!F9,'5thR'!F9,'6thR'!F9,'7thR'!F9,'8thR'!F9,'9thR'!F9,'10thR'!F9,'11thR'!F9,'12thR'!F9,'13thR'!F9,'14thR'!F9,'15thR'!F9,'16thR'!F9,'17thR'!F9,'18thR'!F9,'19thR'!F9,'20thR'!F9,'21thR'!F9,'22thR'!F9,'23thR'!F9,'24thR'!F9)</f>
        <v>5</v>
      </c>
      <c r="L9" s="7">
        <f>MIN('1stR'!G9,'2ndR'!G9,'3rdR'!G9,'4thR'!G9,'5thR'!G9,'6thR'!G9,'7thR'!G9,'8thR'!G9,'9thR'!G9,'10thR'!G9,'11thR'!G9,'12thR'!G9,'13thR'!G9,'14thR'!G9,'15thR'!G9,'16thR'!G9,'17thR'!G9,'18thR'!G9,'19thR'!G9,'20thR'!G9,'21thR'!G9,'22thR'!G9,'23thR'!G9,'24thR'!G9)</f>
        <v>4</v>
      </c>
      <c r="M9" s="7">
        <f>MIN('1stR'!H9,'2ndR'!H9,'3rdR'!H9,'4thR'!H9,'5thR'!H9,'6thR'!H9,'7thR'!H9,'8thR'!H9,'9thR'!H9,'10thR'!H9,'11thR'!H9,'12thR'!H9,'13thR'!H9,'14thR'!H9,'15thR'!H9,'16thR'!H9,'17thR'!H9,'18thR'!H9,'19thR'!H9,'20thR'!H9,'21thR'!H9,'22thR'!H9,'23thR'!H9,'24thR'!H9)</f>
        <v>4</v>
      </c>
      <c r="N9" s="7">
        <f>MIN('1stR'!I9,'2ndR'!I9,'3rdR'!I9,'4thR'!I9,'5thR'!I9,'6thR'!I9,'7thR'!I9,'8thR'!I9,'9thR'!I9,'10thR'!I9,'11thR'!I9,'12thR'!I9,'13thR'!I9,'14thR'!I9,'15thR'!I9,'16thR'!I9,'17thR'!I9,'18thR'!I9,'19thR'!I9,'20thR'!I9,'21thR'!I9,'22thR'!I9,'23thR'!I9,'24thR'!I9)</f>
        <v>3</v>
      </c>
      <c r="O9" s="7">
        <f>MIN('1stR'!J9,'2ndR'!J9,'3rdR'!J9,'4thR'!J9,'5thR'!J9,'6thR'!J9,'7thR'!J9,'8thR'!J9,'9thR'!J9,'10thR'!J9,'11thR'!J9,'12thR'!J9,'13thR'!J9,'14thR'!J9,'15thR'!J9,'16thR'!J9,'17thR'!J9,'18thR'!J9,'19thR'!J9,'20thR'!J9,'21thR'!J9,'22thR'!J9,'23thR'!J9,'24thR'!J9)</f>
        <v>5</v>
      </c>
      <c r="P9" s="7">
        <f>MIN('1stR'!K9,'2ndR'!K9,'3rdR'!K9,'4thR'!K9,'5thR'!K9,'6thR'!K9,'7thR'!K9,'8thR'!K9,'9thR'!K9,'10thR'!K9,'11thR'!K9,'12thR'!K9,'13thR'!K9,'14thR'!K9,'15thR'!K9,'16thR'!K9,'17thR'!K9,'18thR'!K9,'19thR'!K9,'20thR'!K9,'21thR'!K9,'22thR'!K9,'23thR'!K9,'24thR'!K9)</f>
        <v>3</v>
      </c>
      <c r="Q9" s="7">
        <f>MIN('1stR'!L9,'2ndR'!L9,'3rdR'!L9,'4thR'!L9,'5thR'!L9,'6thR'!L9,'7thR'!L9,'8thR'!L9,'9thR'!L9,'10thR'!L9,'11thR'!L9,'12thR'!L9,'13thR'!L9,'14thR'!L9,'15thR'!L9,'16thR'!L9,'17thR'!L9,'18thR'!L9,'19thR'!L9,'20thR'!L9,'21thR'!L9,'22thR'!L9,'23thR'!L9,'24thR'!L9)</f>
        <v>4</v>
      </c>
      <c r="R9" s="7">
        <f>MIN('1stR'!M9,'2ndR'!M9,'3rdR'!M9,'4thR'!M9,'5thR'!M9,'6thR'!M9,'7thR'!M9,'8thR'!M9,'9thR'!M9,'10thR'!M9,'11thR'!M9,'12thR'!M9,'13thR'!M9,'14thR'!M9,'15thR'!M9,'16thR'!M9,'17thR'!M9,'18thR'!M9,'19thR'!M9,'20thR'!M9,'21thR'!M9,'22thR'!M9,'23thR'!M9,'24thR'!M9)</f>
        <v>3</v>
      </c>
      <c r="S9" s="7">
        <f>MIN('1stR'!N9,'2ndR'!N9,'3rdR'!N9,'4thR'!N9,'5thR'!N9,'6thR'!N9,'7thR'!N9,'8thR'!N9,'9thR'!N9,'10thR'!N9,'11thR'!N9,'12thR'!N9,'13thR'!N9,'14thR'!N9,'15thR'!N9,'16thR'!N9,'17thR'!N9,'18thR'!N9,'19thR'!N9,'20thR'!N9,'21thR'!N9,'22thR'!N9,'23thR'!N9,'24thR'!N9)</f>
        <v>3</v>
      </c>
      <c r="T9" s="7">
        <f>MIN('1stR'!O9,'2ndR'!O9,'3rdR'!O9,'4thR'!O9,'5thR'!O9,'6thR'!O9,'7thR'!O9,'8thR'!O9,'9thR'!O9,'10thR'!O9,'11thR'!O9,'12thR'!O9,'13thR'!O9,'14thR'!O9,'15thR'!O9,'16thR'!O9,'17thR'!O9,'18thR'!O9,'19thR'!O9,'20thR'!O9,'21thR'!O9,'22thR'!O9,'23thR'!O9,'24thR'!O9)</f>
        <v>5</v>
      </c>
      <c r="U9" s="7">
        <f>MIN('1stR'!P9,'2ndR'!P9,'3rdR'!P9,'4thR'!P9,'5thR'!P9,'6thR'!P9,'7thR'!P9,'8thR'!P9,'9thR'!P9,'10thR'!P9,'11thR'!P9,'12thR'!P9,'13thR'!P9,'14thR'!P9,'15thR'!P9,'16thR'!P9,'17thR'!P9,'18thR'!P9,'19thR'!P9,'20thR'!P9,'21thR'!P9,'22thR'!P9,'23thR'!P9,'24thR'!P9)</f>
        <v>4</v>
      </c>
      <c r="V9" s="7">
        <f>MIN('1stR'!Q9,'2ndR'!Q9,'3rdR'!Q9,'4thR'!Q9,'5thR'!Q9,'6thR'!Q9,'7thR'!Q9,'8thR'!Q9,'9thR'!Q9,'10thR'!Q9,'11thR'!Q9,'12thR'!Q9,'13thR'!Q9,'14thR'!Q9,'15thR'!Q9,'16thR'!Q9,'17thR'!Q9,'18thR'!Q9,'19thR'!Q9,'20thR'!Q9,'21thR'!Q9,'22thR'!Q9,'23thR'!Q9,'24thR'!Q9)</f>
        <v>4</v>
      </c>
      <c r="W9" s="7">
        <f>MIN('1stR'!R9,'2ndR'!R9,'3rdR'!R9,'4thR'!R9,'5thR'!R9,'6thR'!R9,'7thR'!R9,'8thR'!R9,'9thR'!R9,'10thR'!R9,'11thR'!R9,'12thR'!R9,'13thR'!R9,'14thR'!R9,'15thR'!R9,'16thR'!R9,'17thR'!R9,'18thR'!R9,'19thR'!R9,'20thR'!R9,'21thR'!R9,'22thR'!R9,'23thR'!R9,'24thR'!R9)</f>
        <v>3</v>
      </c>
      <c r="X9" s="7">
        <f>MIN('1stR'!S9,'2ndR'!S9,'3rdR'!S9,'4thR'!S9,'5thR'!S9,'6thR'!S9,'7thR'!S9,'8thR'!S9,'9thR'!S9,'10thR'!S9,'11thR'!S9,'12thR'!S9,'13thR'!S9,'14thR'!S9,'15thR'!S9,'16thR'!S9,'17thR'!S9,'18thR'!S9,'19thR'!S9,'20thR'!S9,'21thR'!S9,'22thR'!S9,'23thR'!S9,'24thR'!S9)</f>
        <v>4</v>
      </c>
      <c r="Y9" s="7">
        <f>MIN('1stR'!T9,'2ndR'!T9,'3rdR'!T9,'4thR'!T9,'5thR'!T9,'6thR'!T9,'7thR'!T9,'8thR'!T9,'9thR'!T9,'10thR'!T9,'11thR'!T9,'12thR'!T9,'13thR'!T9,'14thR'!T9,'15thR'!T9,'16thR'!T9,'17thR'!T9,'18thR'!T9,'19thR'!T9,'20thR'!T9,'21thR'!T9,'22thR'!T9,'23thR'!T9,'24thR'!T9)</f>
        <v>3</v>
      </c>
      <c r="Z9" s="20">
        <f t="shared" si="4"/>
        <v>68</v>
      </c>
      <c r="AA9" s="21">
        <f t="shared" si="5"/>
        <v>68.000000900000003</v>
      </c>
      <c r="AB9" s="20">
        <f>'24thR'!V9</f>
        <v>34.200000000000003</v>
      </c>
      <c r="AC9" s="22">
        <f t="shared" si="6"/>
        <v>50.9</v>
      </c>
      <c r="AD9" s="21">
        <f t="shared" si="7"/>
        <v>50.900000900000002</v>
      </c>
    </row>
    <row r="10" spans="1:30" x14ac:dyDescent="0.35">
      <c r="A10" s="16">
        <v>4</v>
      </c>
      <c r="B10" s="9">
        <f t="shared" si="0"/>
        <v>15</v>
      </c>
      <c r="C10" s="9">
        <f t="shared" si="1"/>
        <v>12</v>
      </c>
      <c r="D10" s="12">
        <f t="shared" si="2"/>
        <v>15</v>
      </c>
      <c r="E10" s="12">
        <f t="shared" si="3"/>
        <v>12</v>
      </c>
      <c r="F10" s="25" t="str">
        <f>'24thR'!B10</f>
        <v>SVIT KOREN</v>
      </c>
      <c r="G10" s="19">
        <f>'24thR'!W10</f>
        <v>6</v>
      </c>
      <c r="H10" s="7">
        <f>MIN('1stR'!C10,'2ndR'!C10,'3rdR'!C10,'4thR'!C10,'5thR'!C10,'6thR'!C10,'7thR'!C10,'8thR'!C10,'9thR'!C10,'10thR'!C10,'11thR'!C10,'12thR'!C10,'13thR'!C10,'14thR'!C10,'15thR'!C10,'16thR'!C10,'17thR'!C10,'18thR'!C10,'19thR'!C10,'20thR'!C10,'21thR'!C10,'22thR'!C10,'23thR'!C10,'24thR'!C10)</f>
        <v>5</v>
      </c>
      <c r="I10" s="7">
        <f>MIN('1stR'!D10,'2ndR'!D10,'3rdR'!D10,'4thR'!D10,'5thR'!D10,'6thR'!D10,'7thR'!D10,'8thR'!D10,'9thR'!D10,'10thR'!D10,'11thR'!D10,'12thR'!D10,'13thR'!D10,'14thR'!D10,'15thR'!D10,'16thR'!D10,'17thR'!D10,'18thR'!D10,'19thR'!D10,'20thR'!D10,'21thR'!D10,'22thR'!D10,'23thR'!D10,'24thR'!D10)</f>
        <v>3</v>
      </c>
      <c r="J10" s="7">
        <f>MIN('1stR'!E10,'2ndR'!E10,'3rdR'!E10,'4thR'!E10,'5thR'!E10,'6thR'!E10,'7thR'!E10,'8thR'!E10,'9thR'!E10,'10thR'!E10,'11thR'!E10,'12thR'!E10,'13thR'!E10,'14thR'!E10,'15thR'!E10,'16thR'!E10,'17thR'!E10,'18thR'!E10,'19thR'!E10,'20thR'!E10,'21thR'!E10,'22thR'!E10,'23thR'!E10,'24thR'!E10)</f>
        <v>3</v>
      </c>
      <c r="K10" s="7">
        <f>MIN('1stR'!F10,'2ndR'!F10,'3rdR'!F10,'4thR'!F10,'5thR'!F10,'6thR'!F10,'7thR'!F10,'8thR'!F10,'9thR'!F10,'10thR'!F10,'11thR'!F10,'12thR'!F10,'13thR'!F10,'14thR'!F10,'15thR'!F10,'16thR'!F10,'17thR'!F10,'18thR'!F10,'19thR'!F10,'20thR'!F10,'21thR'!F10,'22thR'!F10,'23thR'!F10,'24thR'!F10)</f>
        <v>5</v>
      </c>
      <c r="L10" s="7">
        <f>MIN('1stR'!G10,'2ndR'!G10,'3rdR'!G10,'4thR'!G10,'5thR'!G10,'6thR'!G10,'7thR'!G10,'8thR'!G10,'9thR'!G10,'10thR'!G10,'11thR'!G10,'12thR'!G10,'13thR'!G10,'14thR'!G10,'15thR'!G10,'16thR'!G10,'17thR'!G10,'18thR'!G10,'19thR'!G10,'20thR'!G10,'21thR'!G10,'22thR'!G10,'23thR'!G10,'24thR'!G10)</f>
        <v>4</v>
      </c>
      <c r="M10" s="7">
        <f>MIN('1stR'!H10,'2ndR'!H10,'3rdR'!H10,'4thR'!H10,'5thR'!H10,'6thR'!H10,'7thR'!H10,'8thR'!H10,'9thR'!H10,'10thR'!H10,'11thR'!H10,'12thR'!H10,'13thR'!H10,'14thR'!H10,'15thR'!H10,'16thR'!H10,'17thR'!H10,'18thR'!H10,'19thR'!H10,'20thR'!H10,'21thR'!H10,'22thR'!H10,'23thR'!H10,'24thR'!H10)</f>
        <v>5</v>
      </c>
      <c r="N10" s="7">
        <f>MIN('1stR'!I10,'2ndR'!I10,'3rdR'!I10,'4thR'!I10,'5thR'!I10,'6thR'!I10,'7thR'!I10,'8thR'!I10,'9thR'!I10,'10thR'!I10,'11thR'!I10,'12thR'!I10,'13thR'!I10,'14thR'!I10,'15thR'!I10,'16thR'!I10,'17thR'!I10,'18thR'!I10,'19thR'!I10,'20thR'!I10,'21thR'!I10,'22thR'!I10,'23thR'!I10,'24thR'!I10)</f>
        <v>4</v>
      </c>
      <c r="O10" s="7">
        <f>MIN('1stR'!J10,'2ndR'!J10,'3rdR'!J10,'4thR'!J10,'5thR'!J10,'6thR'!J10,'7thR'!J10,'8thR'!J10,'9thR'!J10,'10thR'!J10,'11thR'!J10,'12thR'!J10,'13thR'!J10,'14thR'!J10,'15thR'!J10,'16thR'!J10,'17thR'!J10,'18thR'!J10,'19thR'!J10,'20thR'!J10,'21thR'!J10,'22thR'!J10,'23thR'!J10,'24thR'!J10)</f>
        <v>5</v>
      </c>
      <c r="P10" s="7">
        <f>MIN('1stR'!K10,'2ndR'!K10,'3rdR'!K10,'4thR'!K10,'5thR'!K10,'6thR'!K10,'7thR'!K10,'8thR'!K10,'9thR'!K10,'10thR'!K10,'11thR'!K10,'12thR'!K10,'13thR'!K10,'14thR'!K10,'15thR'!K10,'16thR'!K10,'17thR'!K10,'18thR'!K10,'19thR'!K10,'20thR'!K10,'21thR'!K10,'22thR'!K10,'23thR'!K10,'24thR'!K10)</f>
        <v>3</v>
      </c>
      <c r="Q10" s="7">
        <f>MIN('1stR'!L10,'2ndR'!L10,'3rdR'!L10,'4thR'!L10,'5thR'!L10,'6thR'!L10,'7thR'!L10,'8thR'!L10,'9thR'!L10,'10thR'!L10,'11thR'!L10,'12thR'!L10,'13thR'!L10,'14thR'!L10,'15thR'!L10,'16thR'!L10,'17thR'!L10,'18thR'!L10,'19thR'!L10,'20thR'!L10,'21thR'!L10,'22thR'!L10,'23thR'!L10,'24thR'!L10)</f>
        <v>5</v>
      </c>
      <c r="R10" s="7">
        <f>MIN('1stR'!M10,'2ndR'!M10,'3rdR'!M10,'4thR'!M10,'5thR'!M10,'6thR'!M10,'7thR'!M10,'8thR'!M10,'9thR'!M10,'10thR'!M10,'11thR'!M10,'12thR'!M10,'13thR'!M10,'14thR'!M10,'15thR'!M10,'16thR'!M10,'17thR'!M10,'18thR'!M10,'19thR'!M10,'20thR'!M10,'21thR'!M10,'22thR'!M10,'23thR'!M10,'24thR'!M10)</f>
        <v>4</v>
      </c>
      <c r="S10" s="7">
        <f>MIN('1stR'!N10,'2ndR'!N10,'3rdR'!N10,'4thR'!N10,'5thR'!N10,'6thR'!N10,'7thR'!N10,'8thR'!N10,'9thR'!N10,'10thR'!N10,'11thR'!N10,'12thR'!N10,'13thR'!N10,'14thR'!N10,'15thR'!N10,'16thR'!N10,'17thR'!N10,'18thR'!N10,'19thR'!N10,'20thR'!N10,'21thR'!N10,'22thR'!N10,'23thR'!N10,'24thR'!N10)</f>
        <v>3</v>
      </c>
      <c r="T10" s="7">
        <f>MIN('1stR'!O10,'2ndR'!O10,'3rdR'!O10,'4thR'!O10,'5thR'!O10,'6thR'!O10,'7thR'!O10,'8thR'!O10,'9thR'!O10,'10thR'!O10,'11thR'!O10,'12thR'!O10,'13thR'!O10,'14thR'!O10,'15thR'!O10,'16thR'!O10,'17thR'!O10,'18thR'!O10,'19thR'!O10,'20thR'!O10,'21thR'!O10,'22thR'!O10,'23thR'!O10,'24thR'!O10)</f>
        <v>3</v>
      </c>
      <c r="U10" s="7">
        <f>MIN('1stR'!P10,'2ndR'!P10,'3rdR'!P10,'4thR'!P10,'5thR'!P10,'6thR'!P10,'7thR'!P10,'8thR'!P10,'9thR'!P10,'10thR'!P10,'11thR'!P10,'12thR'!P10,'13thR'!P10,'14thR'!P10,'15thR'!P10,'16thR'!P10,'17thR'!P10,'18thR'!P10,'19thR'!P10,'20thR'!P10,'21thR'!P10,'22thR'!P10,'23thR'!P10,'24thR'!P10)</f>
        <v>4</v>
      </c>
      <c r="V10" s="7">
        <f>MIN('1stR'!Q10,'2ndR'!Q10,'3rdR'!Q10,'4thR'!Q10,'5thR'!Q10,'6thR'!Q10,'7thR'!Q10,'8thR'!Q10,'9thR'!Q10,'10thR'!Q10,'11thR'!Q10,'12thR'!Q10,'13thR'!Q10,'14thR'!Q10,'15thR'!Q10,'16thR'!Q10,'17thR'!Q10,'18thR'!Q10,'19thR'!Q10,'20thR'!Q10,'21thR'!Q10,'22thR'!Q10,'23thR'!Q10,'24thR'!Q10)</f>
        <v>3</v>
      </c>
      <c r="W10" s="7">
        <f>MIN('1stR'!R10,'2ndR'!R10,'3rdR'!R10,'4thR'!R10,'5thR'!R10,'6thR'!R10,'7thR'!R10,'8thR'!R10,'9thR'!R10,'10thR'!R10,'11thR'!R10,'12thR'!R10,'13thR'!R10,'14thR'!R10,'15thR'!R10,'16thR'!R10,'17thR'!R10,'18thR'!R10,'19thR'!R10,'20thR'!R10,'21thR'!R10,'22thR'!R10,'23thR'!R10,'24thR'!R10)</f>
        <v>3</v>
      </c>
      <c r="X10" s="7">
        <f>MIN('1stR'!S10,'2ndR'!S10,'3rdR'!S10,'4thR'!S10,'5thR'!S10,'6thR'!S10,'7thR'!S10,'8thR'!S10,'9thR'!S10,'10thR'!S10,'11thR'!S10,'12thR'!S10,'13thR'!S10,'14thR'!S10,'15thR'!S10,'16thR'!S10,'17thR'!S10,'18thR'!S10,'19thR'!S10,'20thR'!S10,'21thR'!S10,'22thR'!S10,'23thR'!S10,'24thR'!S10)</f>
        <v>5</v>
      </c>
      <c r="Y10" s="7">
        <f>MIN('1stR'!T10,'2ndR'!T10,'3rdR'!T10,'4thR'!T10,'5thR'!T10,'6thR'!T10,'7thR'!T10,'8thR'!T10,'9thR'!T10,'10thR'!T10,'11thR'!T10,'12thR'!T10,'13thR'!T10,'14thR'!T10,'15thR'!T10,'16thR'!T10,'17thR'!T10,'18thR'!T10,'19thR'!T10,'20thR'!T10,'21thR'!T10,'22thR'!T10,'23thR'!T10,'24thR'!T10)</f>
        <v>3</v>
      </c>
      <c r="Z10" s="20">
        <f t="shared" si="4"/>
        <v>70</v>
      </c>
      <c r="AA10" s="21">
        <f t="shared" si="5"/>
        <v>70.000000999999997</v>
      </c>
      <c r="AB10" s="20">
        <f>'24thR'!V10</f>
        <v>30.8</v>
      </c>
      <c r="AC10" s="22">
        <f t="shared" si="6"/>
        <v>54.6</v>
      </c>
      <c r="AD10" s="21">
        <f t="shared" si="7"/>
        <v>54.600000999999999</v>
      </c>
    </row>
    <row r="11" spans="1:30" x14ac:dyDescent="0.35">
      <c r="A11" s="16">
        <v>5</v>
      </c>
      <c r="B11" s="9">
        <f t="shared" si="0"/>
        <v>29</v>
      </c>
      <c r="C11" s="9">
        <f t="shared" si="1"/>
        <v>26</v>
      </c>
      <c r="D11" s="12">
        <f t="shared" si="2"/>
        <v>29</v>
      </c>
      <c r="E11" s="12">
        <f t="shared" si="3"/>
        <v>26</v>
      </c>
      <c r="F11" s="25" t="str">
        <f>'24thR'!B11</f>
        <v>LUCIJA ZALOKAR</v>
      </c>
      <c r="G11" s="19">
        <f>'24thR'!W11</f>
        <v>5</v>
      </c>
      <c r="H11" s="7">
        <f>MIN('1stR'!C11,'2ndR'!C11,'3rdR'!C11,'4thR'!C11,'5thR'!C11,'6thR'!C11,'7thR'!C11,'8thR'!C11,'9thR'!C11,'10thR'!C11,'11thR'!C11,'12thR'!C11,'13thR'!C11,'14thR'!C11,'15thR'!C11,'16thR'!C11,'17thR'!C11,'18thR'!C11,'19thR'!C11,'20thR'!C11,'21thR'!C11,'22thR'!C11,'23thR'!C11,'24thR'!C11)</f>
        <v>4</v>
      </c>
      <c r="I11" s="7">
        <f>MIN('1stR'!D11,'2ndR'!D11,'3rdR'!D11,'4thR'!D11,'5thR'!D11,'6thR'!D11,'7thR'!D11,'8thR'!D11,'9thR'!D11,'10thR'!D11,'11thR'!D11,'12thR'!D11,'13thR'!D11,'14thR'!D11,'15thR'!D11,'16thR'!D11,'17thR'!D11,'18thR'!D11,'19thR'!D11,'20thR'!D11,'21thR'!D11,'22thR'!D11,'23thR'!D11,'24thR'!D11)</f>
        <v>5</v>
      </c>
      <c r="J11" s="7">
        <f>MIN('1stR'!E11,'2ndR'!E11,'3rdR'!E11,'4thR'!E11,'5thR'!E11,'6thR'!E11,'7thR'!E11,'8thR'!E11,'9thR'!E11,'10thR'!E11,'11thR'!E11,'12thR'!E11,'13thR'!E11,'14thR'!E11,'15thR'!E11,'16thR'!E11,'17thR'!E11,'18thR'!E11,'19thR'!E11,'20thR'!E11,'21thR'!E11,'22thR'!E11,'23thR'!E11,'24thR'!E11)</f>
        <v>4</v>
      </c>
      <c r="K11" s="7">
        <f>MIN('1stR'!F11,'2ndR'!F11,'3rdR'!F11,'4thR'!F11,'5thR'!F11,'6thR'!F11,'7thR'!F11,'8thR'!F11,'9thR'!F11,'10thR'!F11,'11thR'!F11,'12thR'!F11,'13thR'!F11,'14thR'!F11,'15thR'!F11,'16thR'!F11,'17thR'!F11,'18thR'!F11,'19thR'!F11,'20thR'!F11,'21thR'!F11,'22thR'!F11,'23thR'!F11,'24thR'!F11)</f>
        <v>4</v>
      </c>
      <c r="L11" s="7">
        <f>MIN('1stR'!G11,'2ndR'!G11,'3rdR'!G11,'4thR'!G11,'5thR'!G11,'6thR'!G11,'7thR'!G11,'8thR'!G11,'9thR'!G11,'10thR'!G11,'11thR'!G11,'12thR'!G11,'13thR'!G11,'14thR'!G11,'15thR'!G11,'16thR'!G11,'17thR'!G11,'18thR'!G11,'19thR'!G11,'20thR'!G11,'21thR'!G11,'22thR'!G11,'23thR'!G11,'24thR'!G11)</f>
        <v>5</v>
      </c>
      <c r="M11" s="7">
        <f>MIN('1stR'!H11,'2ndR'!H11,'3rdR'!H11,'4thR'!H11,'5thR'!H11,'6thR'!H11,'7thR'!H11,'8thR'!H11,'9thR'!H11,'10thR'!H11,'11thR'!H11,'12thR'!H11,'13thR'!H11,'14thR'!H11,'15thR'!H11,'16thR'!H11,'17thR'!H11,'18thR'!H11,'19thR'!H11,'20thR'!H11,'21thR'!H11,'22thR'!H11,'23thR'!H11,'24thR'!H11)</f>
        <v>5</v>
      </c>
      <c r="N11" s="7">
        <f>MIN('1stR'!I11,'2ndR'!I11,'3rdR'!I11,'4thR'!I11,'5thR'!I11,'6thR'!I11,'7thR'!I11,'8thR'!I11,'9thR'!I11,'10thR'!I11,'11thR'!I11,'12thR'!I11,'13thR'!I11,'14thR'!I11,'15thR'!I11,'16thR'!I11,'17thR'!I11,'18thR'!I11,'19thR'!I11,'20thR'!I11,'21thR'!I11,'22thR'!I11,'23thR'!I11,'24thR'!I11)</f>
        <v>2</v>
      </c>
      <c r="O11" s="7">
        <f>MIN('1stR'!J11,'2ndR'!J11,'3rdR'!J11,'4thR'!J11,'5thR'!J11,'6thR'!J11,'7thR'!J11,'8thR'!J11,'9thR'!J11,'10thR'!J11,'11thR'!J11,'12thR'!J11,'13thR'!J11,'14thR'!J11,'15thR'!J11,'16thR'!J11,'17thR'!J11,'18thR'!J11,'19thR'!J11,'20thR'!J11,'21thR'!J11,'22thR'!J11,'23thR'!J11,'24thR'!J11)</f>
        <v>7</v>
      </c>
      <c r="P11" s="7">
        <f>MIN('1stR'!K11,'2ndR'!K11,'3rdR'!K11,'4thR'!K11,'5thR'!K11,'6thR'!K11,'7thR'!K11,'8thR'!K11,'9thR'!K11,'10thR'!K11,'11thR'!K11,'12thR'!K11,'13thR'!K11,'14thR'!K11,'15thR'!K11,'16thR'!K11,'17thR'!K11,'18thR'!K11,'19thR'!K11,'20thR'!K11,'21thR'!K11,'22thR'!K11,'23thR'!K11,'24thR'!K11)</f>
        <v>4</v>
      </c>
      <c r="Q11" s="7">
        <f>MIN('1stR'!L11,'2ndR'!L11,'3rdR'!L11,'4thR'!L11,'5thR'!L11,'6thR'!L11,'7thR'!L11,'8thR'!L11,'9thR'!L11,'10thR'!L11,'11thR'!L11,'12thR'!L11,'13thR'!L11,'14thR'!L11,'15thR'!L11,'16thR'!L11,'17thR'!L11,'18thR'!L11,'19thR'!L11,'20thR'!L11,'21thR'!L11,'22thR'!L11,'23thR'!L11,'24thR'!L11)</f>
        <v>6</v>
      </c>
      <c r="R11" s="7">
        <f>MIN('1stR'!M11,'2ndR'!M11,'3rdR'!M11,'4thR'!M11,'5thR'!M11,'6thR'!M11,'7thR'!M11,'8thR'!M11,'9thR'!M11,'10thR'!M11,'11thR'!M11,'12thR'!M11,'13thR'!M11,'14thR'!M11,'15thR'!M11,'16thR'!M11,'17thR'!M11,'18thR'!M11,'19thR'!M11,'20thR'!M11,'21thR'!M11,'22thR'!M11,'23thR'!M11,'24thR'!M11)</f>
        <v>4</v>
      </c>
      <c r="S11" s="7">
        <f>MIN('1stR'!N11,'2ndR'!N11,'3rdR'!N11,'4thR'!N11,'5thR'!N11,'6thR'!N11,'7thR'!N11,'8thR'!N11,'9thR'!N11,'10thR'!N11,'11thR'!N11,'12thR'!N11,'13thR'!N11,'14thR'!N11,'15thR'!N11,'16thR'!N11,'17thR'!N11,'18thR'!N11,'19thR'!N11,'20thR'!N11,'21thR'!N11,'22thR'!N11,'23thR'!N11,'24thR'!N11)</f>
        <v>4</v>
      </c>
      <c r="T11" s="7">
        <f>MIN('1stR'!O11,'2ndR'!O11,'3rdR'!O11,'4thR'!O11,'5thR'!O11,'6thR'!O11,'7thR'!O11,'8thR'!O11,'9thR'!O11,'10thR'!O11,'11thR'!O11,'12thR'!O11,'13thR'!O11,'14thR'!O11,'15thR'!O11,'16thR'!O11,'17thR'!O11,'18thR'!O11,'19thR'!O11,'20thR'!O11,'21thR'!O11,'22thR'!O11,'23thR'!O11,'24thR'!O11)</f>
        <v>4</v>
      </c>
      <c r="U11" s="7">
        <f>MIN('1stR'!P11,'2ndR'!P11,'3rdR'!P11,'4thR'!P11,'5thR'!P11,'6thR'!P11,'7thR'!P11,'8thR'!P11,'9thR'!P11,'10thR'!P11,'11thR'!P11,'12thR'!P11,'13thR'!P11,'14thR'!P11,'15thR'!P11,'16thR'!P11,'17thR'!P11,'18thR'!P11,'19thR'!P11,'20thR'!P11,'21thR'!P11,'22thR'!P11,'23thR'!P11,'24thR'!P11)</f>
        <v>4</v>
      </c>
      <c r="V11" s="7">
        <f>MIN('1stR'!Q11,'2ndR'!Q11,'3rdR'!Q11,'4thR'!Q11,'5thR'!Q11,'6thR'!Q11,'7thR'!Q11,'8thR'!Q11,'9thR'!Q11,'10thR'!Q11,'11thR'!Q11,'12thR'!Q11,'13thR'!Q11,'14thR'!Q11,'15thR'!Q11,'16thR'!Q11,'17thR'!Q11,'18thR'!Q11,'19thR'!Q11,'20thR'!Q11,'21thR'!Q11,'22thR'!Q11,'23thR'!Q11,'24thR'!Q11)</f>
        <v>4</v>
      </c>
      <c r="W11" s="7">
        <f>MIN('1stR'!R11,'2ndR'!R11,'3rdR'!R11,'4thR'!R11,'5thR'!R11,'6thR'!R11,'7thR'!R11,'8thR'!R11,'9thR'!R11,'10thR'!R11,'11thR'!R11,'12thR'!R11,'13thR'!R11,'14thR'!R11,'15thR'!R11,'16thR'!R11,'17thR'!R11,'18thR'!R11,'19thR'!R11,'20thR'!R11,'21thR'!R11,'22thR'!R11,'23thR'!R11,'24thR'!R11)</f>
        <v>4</v>
      </c>
      <c r="X11" s="7">
        <f>MIN('1stR'!S11,'2ndR'!S11,'3rdR'!S11,'4thR'!S11,'5thR'!S11,'6thR'!S11,'7thR'!S11,'8thR'!S11,'9thR'!S11,'10thR'!S11,'11thR'!S11,'12thR'!S11,'13thR'!S11,'14thR'!S11,'15thR'!S11,'16thR'!S11,'17thR'!S11,'18thR'!S11,'19thR'!S11,'20thR'!S11,'21thR'!S11,'22thR'!S11,'23thR'!S11,'24thR'!S11)</f>
        <v>6</v>
      </c>
      <c r="Y11" s="7">
        <f>MIN('1stR'!T11,'2ndR'!T11,'3rdR'!T11,'4thR'!T11,'5thR'!T11,'6thR'!T11,'7thR'!T11,'8thR'!T11,'9thR'!T11,'10thR'!T11,'11thR'!T11,'12thR'!T11,'13thR'!T11,'14thR'!T11,'15thR'!T11,'16thR'!T11,'17thR'!T11,'18thR'!T11,'19thR'!T11,'20thR'!T11,'21thR'!T11,'22thR'!T11,'23thR'!T11,'24thR'!T11)</f>
        <v>3</v>
      </c>
      <c r="Z11" s="20">
        <f t="shared" si="4"/>
        <v>79</v>
      </c>
      <c r="AA11" s="21">
        <f t="shared" si="5"/>
        <v>79.000001100000006</v>
      </c>
      <c r="AB11" s="20">
        <f>'24thR'!V11</f>
        <v>32.200000000000003</v>
      </c>
      <c r="AC11" s="22">
        <f t="shared" si="6"/>
        <v>62.9</v>
      </c>
      <c r="AD11" s="21">
        <f t="shared" si="7"/>
        <v>62.900001099999997</v>
      </c>
    </row>
    <row r="12" spans="1:30" x14ac:dyDescent="0.35">
      <c r="A12" s="16">
        <v>6</v>
      </c>
      <c r="B12" s="9">
        <f t="shared" si="0"/>
        <v>4</v>
      </c>
      <c r="C12" s="9">
        <f t="shared" si="1"/>
        <v>3</v>
      </c>
      <c r="D12" s="12">
        <f t="shared" si="2"/>
        <v>4</v>
      </c>
      <c r="E12" s="12">
        <f t="shared" si="3"/>
        <v>3</v>
      </c>
      <c r="F12" s="25" t="str">
        <f>'24thR'!B12</f>
        <v>BOJAN LAZAR</v>
      </c>
      <c r="G12" s="19">
        <f>'24thR'!W12</f>
        <v>14</v>
      </c>
      <c r="H12" s="7">
        <f>MIN('1stR'!C12,'2ndR'!C12,'3rdR'!C12,'4thR'!C12,'5thR'!C12,'6thR'!C12,'7thR'!C12,'8thR'!C12,'9thR'!C12,'10thR'!C12,'11thR'!C12,'12thR'!C12,'13thR'!C12,'14thR'!C12,'15thR'!C12,'16thR'!C12,'17thR'!C12,'18thR'!C12,'19thR'!C12,'20thR'!C12,'21thR'!C12,'22thR'!C12,'23thR'!C12,'24thR'!C12)</f>
        <v>5</v>
      </c>
      <c r="I12" s="7">
        <f>MIN('1stR'!D12,'2ndR'!D12,'3rdR'!D12,'4thR'!D12,'5thR'!D12,'6thR'!D12,'7thR'!D12,'8thR'!D12,'9thR'!D12,'10thR'!D12,'11thR'!D12,'12thR'!D12,'13thR'!D12,'14thR'!D12,'15thR'!D12,'16thR'!D12,'17thR'!D12,'18thR'!D12,'19thR'!D12,'20thR'!D12,'21thR'!D12,'22thR'!D12,'23thR'!D12,'24thR'!D12)</f>
        <v>3</v>
      </c>
      <c r="J12" s="7">
        <f>MIN('1stR'!E12,'2ndR'!E12,'3rdR'!E12,'4thR'!E12,'5thR'!E12,'6thR'!E12,'7thR'!E12,'8thR'!E12,'9thR'!E12,'10thR'!E12,'11thR'!E12,'12thR'!E12,'13thR'!E12,'14thR'!E12,'15thR'!E12,'16thR'!E12,'17thR'!E12,'18thR'!E12,'19thR'!E12,'20thR'!E12,'21thR'!E12,'22thR'!E12,'23thR'!E12,'24thR'!E12)</f>
        <v>3</v>
      </c>
      <c r="K12" s="7">
        <f>MIN('1stR'!F12,'2ndR'!F12,'3rdR'!F12,'4thR'!F12,'5thR'!F12,'6thR'!F12,'7thR'!F12,'8thR'!F12,'9thR'!F12,'10thR'!F12,'11thR'!F12,'12thR'!F12,'13thR'!F12,'14thR'!F12,'15thR'!F12,'16thR'!F12,'17thR'!F12,'18thR'!F12,'19thR'!F12,'20thR'!F12,'21thR'!F12,'22thR'!F12,'23thR'!F12,'24thR'!F12)</f>
        <v>4</v>
      </c>
      <c r="L12" s="7">
        <f>MIN('1stR'!G12,'2ndR'!G12,'3rdR'!G12,'4thR'!G12,'5thR'!G12,'6thR'!G12,'7thR'!G12,'8thR'!G12,'9thR'!G12,'10thR'!G12,'11thR'!G12,'12thR'!G12,'13thR'!G12,'14thR'!G12,'15thR'!G12,'16thR'!G12,'17thR'!G12,'18thR'!G12,'19thR'!G12,'20thR'!G12,'21thR'!G12,'22thR'!G12,'23thR'!G12,'24thR'!G12)</f>
        <v>4</v>
      </c>
      <c r="M12" s="7">
        <f>MIN('1stR'!H12,'2ndR'!H12,'3rdR'!H12,'4thR'!H12,'5thR'!H12,'6thR'!H12,'7thR'!H12,'8thR'!H12,'9thR'!H12,'10thR'!H12,'11thR'!H12,'12thR'!H12,'13thR'!H12,'14thR'!H12,'15thR'!H12,'16thR'!H12,'17thR'!H12,'18thR'!H12,'19thR'!H12,'20thR'!H12,'21thR'!H12,'22thR'!H12,'23thR'!H12,'24thR'!H12)</f>
        <v>3</v>
      </c>
      <c r="N12" s="7">
        <f>MIN('1stR'!I12,'2ndR'!I12,'3rdR'!I12,'4thR'!I12,'5thR'!I12,'6thR'!I12,'7thR'!I12,'8thR'!I12,'9thR'!I12,'10thR'!I12,'11thR'!I12,'12thR'!I12,'13thR'!I12,'14thR'!I12,'15thR'!I12,'16thR'!I12,'17thR'!I12,'18thR'!I12,'19thR'!I12,'20thR'!I12,'21thR'!I12,'22thR'!I12,'23thR'!I12,'24thR'!I12)</f>
        <v>2</v>
      </c>
      <c r="O12" s="7">
        <f>MIN('1stR'!J12,'2ndR'!J12,'3rdR'!J12,'4thR'!J12,'5thR'!J12,'6thR'!J12,'7thR'!J12,'8thR'!J12,'9thR'!J12,'10thR'!J12,'11thR'!J12,'12thR'!J12,'13thR'!J12,'14thR'!J12,'15thR'!J12,'16thR'!J12,'17thR'!J12,'18thR'!J12,'19thR'!J12,'20thR'!J12,'21thR'!J12,'22thR'!J12,'23thR'!J12,'24thR'!J12)</f>
        <v>3</v>
      </c>
      <c r="P12" s="7">
        <f>MIN('1stR'!K12,'2ndR'!K12,'3rdR'!K12,'4thR'!K12,'5thR'!K12,'6thR'!K12,'7thR'!K12,'8thR'!K12,'9thR'!K12,'10thR'!K12,'11thR'!K12,'12thR'!K12,'13thR'!K12,'14thR'!K12,'15thR'!K12,'16thR'!K12,'17thR'!K12,'18thR'!K12,'19thR'!K12,'20thR'!K12,'21thR'!K12,'22thR'!K12,'23thR'!K12,'24thR'!K12)</f>
        <v>3</v>
      </c>
      <c r="Q12" s="7">
        <f>MIN('1stR'!L12,'2ndR'!L12,'3rdR'!L12,'4thR'!L12,'5thR'!L12,'6thR'!L12,'7thR'!L12,'8thR'!L12,'9thR'!L12,'10thR'!L12,'11thR'!L12,'12thR'!L12,'13thR'!L12,'14thR'!L12,'15thR'!L12,'16thR'!L12,'17thR'!L12,'18thR'!L12,'19thR'!L12,'20thR'!L12,'21thR'!L12,'22thR'!L12,'23thR'!L12,'24thR'!L12)</f>
        <v>4</v>
      </c>
      <c r="R12" s="7">
        <f>MIN('1stR'!M12,'2ndR'!M12,'3rdR'!M12,'4thR'!M12,'5thR'!M12,'6thR'!M12,'7thR'!M12,'8thR'!M12,'9thR'!M12,'10thR'!M12,'11thR'!M12,'12thR'!M12,'13thR'!M12,'14thR'!M12,'15thR'!M12,'16thR'!M12,'17thR'!M12,'18thR'!M12,'19thR'!M12,'20thR'!M12,'21thR'!M12,'22thR'!M12,'23thR'!M12,'24thR'!M12)</f>
        <v>3</v>
      </c>
      <c r="S12" s="7">
        <f>MIN('1stR'!N12,'2ndR'!N12,'3rdR'!N12,'4thR'!N12,'5thR'!N12,'6thR'!N12,'7thR'!N12,'8thR'!N12,'9thR'!N12,'10thR'!N12,'11thR'!N12,'12thR'!N12,'13thR'!N12,'14thR'!N12,'15thR'!N12,'16thR'!N12,'17thR'!N12,'18thR'!N12,'19thR'!N12,'20thR'!N12,'21thR'!N12,'22thR'!N12,'23thR'!N12,'24thR'!N12)</f>
        <v>2</v>
      </c>
      <c r="T12" s="7">
        <f>MIN('1stR'!O12,'2ndR'!O12,'3rdR'!O12,'4thR'!O12,'5thR'!O12,'6thR'!O12,'7thR'!O12,'8thR'!O12,'9thR'!O12,'10thR'!O12,'11thR'!O12,'12thR'!O12,'13thR'!O12,'14thR'!O12,'15thR'!O12,'16thR'!O12,'17thR'!O12,'18thR'!O12,'19thR'!O12,'20thR'!O12,'21thR'!O12,'22thR'!O12,'23thR'!O12,'24thR'!O12)</f>
        <v>4</v>
      </c>
      <c r="U12" s="7">
        <f>MIN('1stR'!P12,'2ndR'!P12,'3rdR'!P12,'4thR'!P12,'5thR'!P12,'6thR'!P12,'7thR'!P12,'8thR'!P12,'9thR'!P12,'10thR'!P12,'11thR'!P12,'12thR'!P12,'13thR'!P12,'14thR'!P12,'15thR'!P12,'16thR'!P12,'17thR'!P12,'18thR'!P12,'19thR'!P12,'20thR'!P12,'21thR'!P12,'22thR'!P12,'23thR'!P12,'24thR'!P12)</f>
        <v>4</v>
      </c>
      <c r="V12" s="7">
        <f>MIN('1stR'!Q12,'2ndR'!Q12,'3rdR'!Q12,'4thR'!Q12,'5thR'!Q12,'6thR'!Q12,'7thR'!Q12,'8thR'!Q12,'9thR'!Q12,'10thR'!Q12,'11thR'!Q12,'12thR'!Q12,'13thR'!Q12,'14thR'!Q12,'15thR'!Q12,'16thR'!Q12,'17thR'!Q12,'18thR'!Q12,'19thR'!Q12,'20thR'!Q12,'21thR'!Q12,'22thR'!Q12,'23thR'!Q12,'24thR'!Q12)</f>
        <v>4</v>
      </c>
      <c r="W12" s="7">
        <f>MIN('1stR'!R12,'2ndR'!R12,'3rdR'!R12,'4thR'!R12,'5thR'!R12,'6thR'!R12,'7thR'!R12,'8thR'!R12,'9thR'!R12,'10thR'!R12,'11thR'!R12,'12thR'!R12,'13thR'!R12,'14thR'!R12,'15thR'!R12,'16thR'!R12,'17thR'!R12,'18thR'!R12,'19thR'!R12,'20thR'!R12,'21thR'!R12,'22thR'!R12,'23thR'!R12,'24thR'!R12)</f>
        <v>2</v>
      </c>
      <c r="X12" s="7">
        <f>MIN('1stR'!S12,'2ndR'!S12,'3rdR'!S12,'4thR'!S12,'5thR'!S12,'6thR'!S12,'7thR'!S12,'8thR'!S12,'9thR'!S12,'10thR'!S12,'11thR'!S12,'12thR'!S12,'13thR'!S12,'14thR'!S12,'15thR'!S12,'16thR'!S12,'17thR'!S12,'18thR'!S12,'19thR'!S12,'20thR'!S12,'21thR'!S12,'22thR'!S12,'23thR'!S12,'24thR'!S12)</f>
        <v>5</v>
      </c>
      <c r="Y12" s="7">
        <f>MIN('1stR'!T12,'2ndR'!T12,'3rdR'!T12,'4thR'!T12,'5thR'!T12,'6thR'!T12,'7thR'!T12,'8thR'!T12,'9thR'!T12,'10thR'!T12,'11thR'!T12,'12thR'!T12,'13thR'!T12,'14thR'!T12,'15thR'!T12,'16thR'!T12,'17thR'!T12,'18thR'!T12,'19thR'!T12,'20thR'!T12,'21thR'!T12,'22thR'!T12,'23thR'!T12,'24thR'!T12)</f>
        <v>2</v>
      </c>
      <c r="Z12" s="20">
        <f t="shared" si="4"/>
        <v>60</v>
      </c>
      <c r="AA12" s="21">
        <f t="shared" si="5"/>
        <v>60.0000012</v>
      </c>
      <c r="AB12" s="20">
        <f>'24thR'!V12</f>
        <v>21.8</v>
      </c>
      <c r="AC12" s="22">
        <f t="shared" si="6"/>
        <v>49.1</v>
      </c>
      <c r="AD12" s="21">
        <f t="shared" si="7"/>
        <v>49.100001200000001</v>
      </c>
    </row>
    <row r="13" spans="1:30" x14ac:dyDescent="0.35">
      <c r="A13" s="16">
        <v>7</v>
      </c>
      <c r="B13" s="9">
        <f t="shared" si="0"/>
        <v>6</v>
      </c>
      <c r="C13" s="9">
        <f t="shared" si="1"/>
        <v>2</v>
      </c>
      <c r="D13" s="12">
        <f t="shared" si="2"/>
        <v>6</v>
      </c>
      <c r="E13" s="12">
        <f t="shared" si="3"/>
        <v>2</v>
      </c>
      <c r="F13" s="25" t="str">
        <f>'24thR'!B13</f>
        <v>JANKO KRŽIČ</v>
      </c>
      <c r="G13" s="19">
        <f>'24thR'!W13</f>
        <v>17</v>
      </c>
      <c r="H13" s="7">
        <f>MIN('1stR'!C13,'2ndR'!C13,'3rdR'!C13,'4thR'!C13,'5thR'!C13,'6thR'!C13,'7thR'!C13,'8thR'!C13,'9thR'!C13,'10thR'!C13,'11thR'!C13,'12thR'!C13,'13thR'!C13,'14thR'!C13,'15thR'!C13,'16thR'!C13,'17thR'!C13,'18thR'!C13,'19thR'!C13,'20thR'!C13,'21thR'!C13,'22thR'!C13,'23thR'!C13,'24thR'!C13)</f>
        <v>4</v>
      </c>
      <c r="I13" s="7">
        <f>MIN('1stR'!D13,'2ndR'!D13,'3rdR'!D13,'4thR'!D13,'5thR'!D13,'6thR'!D13,'7thR'!D13,'8thR'!D13,'9thR'!D13,'10thR'!D13,'11thR'!D13,'12thR'!D13,'13thR'!D13,'14thR'!D13,'15thR'!D13,'16thR'!D13,'17thR'!D13,'18thR'!D13,'19thR'!D13,'20thR'!D13,'21thR'!D13,'22thR'!D13,'23thR'!D13,'24thR'!D13)</f>
        <v>3</v>
      </c>
      <c r="J13" s="7">
        <f>MIN('1stR'!E13,'2ndR'!E13,'3rdR'!E13,'4thR'!E13,'5thR'!E13,'6thR'!E13,'7thR'!E13,'8thR'!E13,'9thR'!E13,'10thR'!E13,'11thR'!E13,'12thR'!E13,'13thR'!E13,'14thR'!E13,'15thR'!E13,'16thR'!E13,'17thR'!E13,'18thR'!E13,'19thR'!E13,'20thR'!E13,'21thR'!E13,'22thR'!E13,'23thR'!E13,'24thR'!E13)</f>
        <v>3</v>
      </c>
      <c r="K13" s="7">
        <f>MIN('1stR'!F13,'2ndR'!F13,'3rdR'!F13,'4thR'!F13,'5thR'!F13,'6thR'!F13,'7thR'!F13,'8thR'!F13,'9thR'!F13,'10thR'!F13,'11thR'!F13,'12thR'!F13,'13thR'!F13,'14thR'!F13,'15thR'!F13,'16thR'!F13,'17thR'!F13,'18thR'!F13,'19thR'!F13,'20thR'!F13,'21thR'!F13,'22thR'!F13,'23thR'!F13,'24thR'!F13)</f>
        <v>3</v>
      </c>
      <c r="L13" s="7">
        <f>MIN('1stR'!G13,'2ndR'!G13,'3rdR'!G13,'4thR'!G13,'5thR'!G13,'6thR'!G13,'7thR'!G13,'8thR'!G13,'9thR'!G13,'10thR'!G13,'11thR'!G13,'12thR'!G13,'13thR'!G13,'14thR'!G13,'15thR'!G13,'16thR'!G13,'17thR'!G13,'18thR'!G13,'19thR'!G13,'20thR'!G13,'21thR'!G13,'22thR'!G13,'23thR'!G13,'24thR'!G13)</f>
        <v>4</v>
      </c>
      <c r="M13" s="7">
        <f>MIN('1stR'!H13,'2ndR'!H13,'3rdR'!H13,'4thR'!H13,'5thR'!H13,'6thR'!H13,'7thR'!H13,'8thR'!H13,'9thR'!H13,'10thR'!H13,'11thR'!H13,'12thR'!H13,'13thR'!H13,'14thR'!H13,'15thR'!H13,'16thR'!H13,'17thR'!H13,'18thR'!H13,'19thR'!H13,'20thR'!H13,'21thR'!H13,'22thR'!H13,'23thR'!H13,'24thR'!H13)</f>
        <v>5</v>
      </c>
      <c r="N13" s="7">
        <f>MIN('1stR'!I13,'2ndR'!I13,'3rdR'!I13,'4thR'!I13,'5thR'!I13,'6thR'!I13,'7thR'!I13,'8thR'!I13,'9thR'!I13,'10thR'!I13,'11thR'!I13,'12thR'!I13,'13thR'!I13,'14thR'!I13,'15thR'!I13,'16thR'!I13,'17thR'!I13,'18thR'!I13,'19thR'!I13,'20thR'!I13,'21thR'!I13,'22thR'!I13,'23thR'!I13,'24thR'!I13)</f>
        <v>2</v>
      </c>
      <c r="O13" s="7">
        <f>MIN('1stR'!J13,'2ndR'!J13,'3rdR'!J13,'4thR'!J13,'5thR'!J13,'6thR'!J13,'7thR'!J13,'8thR'!J13,'9thR'!J13,'10thR'!J13,'11thR'!J13,'12thR'!J13,'13thR'!J13,'14thR'!J13,'15thR'!J13,'16thR'!J13,'17thR'!J13,'18thR'!J13,'19thR'!J13,'20thR'!J13,'21thR'!J13,'22thR'!J13,'23thR'!J13,'24thR'!J13)</f>
        <v>4</v>
      </c>
      <c r="P13" s="7">
        <f>MIN('1stR'!K13,'2ndR'!K13,'3rdR'!K13,'4thR'!K13,'5thR'!K13,'6thR'!K13,'7thR'!K13,'8thR'!K13,'9thR'!K13,'10thR'!K13,'11thR'!K13,'12thR'!K13,'13thR'!K13,'14thR'!K13,'15thR'!K13,'16thR'!K13,'17thR'!K13,'18thR'!K13,'19thR'!K13,'20thR'!K13,'21thR'!K13,'22thR'!K13,'23thR'!K13,'24thR'!K13)</f>
        <v>3</v>
      </c>
      <c r="Q13" s="7">
        <f>MIN('1stR'!L13,'2ndR'!L13,'3rdR'!L13,'4thR'!L13,'5thR'!L13,'6thR'!L13,'7thR'!L13,'8thR'!L13,'9thR'!L13,'10thR'!L13,'11thR'!L13,'12thR'!L13,'13thR'!L13,'14thR'!L13,'15thR'!L13,'16thR'!L13,'17thR'!L13,'18thR'!L13,'19thR'!L13,'20thR'!L13,'21thR'!L13,'22thR'!L13,'23thR'!L13,'24thR'!L13)</f>
        <v>4</v>
      </c>
      <c r="R13" s="7">
        <f>MIN('1stR'!M13,'2ndR'!M13,'3rdR'!M13,'4thR'!M13,'5thR'!M13,'6thR'!M13,'7thR'!M13,'8thR'!M13,'9thR'!M13,'10thR'!M13,'11thR'!M13,'12thR'!M13,'13thR'!M13,'14thR'!M13,'15thR'!M13,'16thR'!M13,'17thR'!M13,'18thR'!M13,'19thR'!M13,'20thR'!M13,'21thR'!M13,'22thR'!M13,'23thR'!M13,'24thR'!M13)</f>
        <v>3</v>
      </c>
      <c r="S13" s="7">
        <f>MIN('1stR'!N13,'2ndR'!N13,'3rdR'!N13,'4thR'!N13,'5thR'!N13,'6thR'!N13,'7thR'!N13,'8thR'!N13,'9thR'!N13,'10thR'!N13,'11thR'!N13,'12thR'!N13,'13thR'!N13,'14thR'!N13,'15thR'!N13,'16thR'!N13,'17thR'!N13,'18thR'!N13,'19thR'!N13,'20thR'!N13,'21thR'!N13,'22thR'!N13,'23thR'!N13,'24thR'!N13)</f>
        <v>4</v>
      </c>
      <c r="T13" s="7">
        <f>MIN('1stR'!O13,'2ndR'!O13,'3rdR'!O13,'4thR'!O13,'5thR'!O13,'6thR'!O13,'7thR'!O13,'8thR'!O13,'9thR'!O13,'10thR'!O13,'11thR'!O13,'12thR'!O13,'13thR'!O13,'14thR'!O13,'15thR'!O13,'16thR'!O13,'17thR'!O13,'18thR'!O13,'19thR'!O13,'20thR'!O13,'21thR'!O13,'22thR'!O13,'23thR'!O13,'24thR'!O13)</f>
        <v>4</v>
      </c>
      <c r="U13" s="7">
        <f>MIN('1stR'!P13,'2ndR'!P13,'3rdR'!P13,'4thR'!P13,'5thR'!P13,'6thR'!P13,'7thR'!P13,'8thR'!P13,'9thR'!P13,'10thR'!P13,'11thR'!P13,'12thR'!P13,'13thR'!P13,'14thR'!P13,'15thR'!P13,'16thR'!P13,'17thR'!P13,'18thR'!P13,'19thR'!P13,'20thR'!P13,'21thR'!P13,'22thR'!P13,'23thR'!P13,'24thR'!P13)</f>
        <v>3</v>
      </c>
      <c r="V13" s="7">
        <f>MIN('1stR'!Q13,'2ndR'!Q13,'3rdR'!Q13,'4thR'!Q13,'5thR'!Q13,'6thR'!Q13,'7thR'!Q13,'8thR'!Q13,'9thR'!Q13,'10thR'!Q13,'11thR'!Q13,'12thR'!Q13,'13thR'!Q13,'14thR'!Q13,'15thR'!Q13,'16thR'!Q13,'17thR'!Q13,'18thR'!Q13,'19thR'!Q13,'20thR'!Q13,'21thR'!Q13,'22thR'!Q13,'23thR'!Q13,'24thR'!Q13)</f>
        <v>4</v>
      </c>
      <c r="W13" s="7">
        <f>MIN('1stR'!R13,'2ndR'!R13,'3rdR'!R13,'4thR'!R13,'5thR'!R13,'6thR'!R13,'7thR'!R13,'8thR'!R13,'9thR'!R13,'10thR'!R13,'11thR'!R13,'12thR'!R13,'13thR'!R13,'14thR'!R13,'15thR'!R13,'16thR'!R13,'17thR'!R13,'18thR'!R13,'19thR'!R13,'20thR'!R13,'21thR'!R13,'22thR'!R13,'23thR'!R13,'24thR'!R13)</f>
        <v>3</v>
      </c>
      <c r="X13" s="7">
        <f>MIN('1stR'!S13,'2ndR'!S13,'3rdR'!S13,'4thR'!S13,'5thR'!S13,'6thR'!S13,'7thR'!S13,'8thR'!S13,'9thR'!S13,'10thR'!S13,'11thR'!S13,'12thR'!S13,'13thR'!S13,'14thR'!S13,'15thR'!S13,'16thR'!S13,'17thR'!S13,'18thR'!S13,'19thR'!S13,'20thR'!S13,'21thR'!S13,'22thR'!S13,'23thR'!S13,'24thR'!S13)</f>
        <v>4</v>
      </c>
      <c r="Y13" s="7">
        <f>MIN('1stR'!T13,'2ndR'!T13,'3rdR'!T13,'4thR'!T13,'5thR'!T13,'6thR'!T13,'7thR'!T13,'8thR'!T13,'9thR'!T13,'10thR'!T13,'11thR'!T13,'12thR'!T13,'13thR'!T13,'14thR'!T13,'15thR'!T13,'16thR'!T13,'17thR'!T13,'18thR'!T13,'19thR'!T13,'20thR'!T13,'21thR'!T13,'22thR'!T13,'23thR'!T13,'24thR'!T13)</f>
        <v>3</v>
      </c>
      <c r="Z13" s="20">
        <f t="shared" si="4"/>
        <v>63</v>
      </c>
      <c r="AA13" s="21">
        <f t="shared" si="5"/>
        <v>63.000001300000001</v>
      </c>
      <c r="AB13" s="20">
        <f>'24thR'!V13</f>
        <v>31.9</v>
      </c>
      <c r="AC13" s="22">
        <f t="shared" si="6"/>
        <v>47.05</v>
      </c>
      <c r="AD13" s="21">
        <f t="shared" si="7"/>
        <v>47.050001299999998</v>
      </c>
    </row>
    <row r="14" spans="1:30" x14ac:dyDescent="0.35">
      <c r="A14" s="16">
        <v>8</v>
      </c>
      <c r="B14" s="9">
        <f t="shared" si="0"/>
        <v>16</v>
      </c>
      <c r="C14" s="9">
        <f t="shared" si="1"/>
        <v>4</v>
      </c>
      <c r="D14" s="12">
        <f t="shared" si="2"/>
        <v>15</v>
      </c>
      <c r="E14" s="12">
        <f t="shared" si="3"/>
        <v>4</v>
      </c>
      <c r="F14" s="25" t="str">
        <f>'24thR'!B14</f>
        <v>NEJC ROBIČ ML.</v>
      </c>
      <c r="G14" s="19">
        <f>'24thR'!W14</f>
        <v>12</v>
      </c>
      <c r="H14" s="7">
        <f>MIN('1stR'!C14,'2ndR'!C14,'3rdR'!C14,'4thR'!C14,'5thR'!C14,'6thR'!C14,'7thR'!C14,'8thR'!C14,'9thR'!C14,'10thR'!C14,'11thR'!C14,'12thR'!C14,'13thR'!C14,'14thR'!C14,'15thR'!C14,'16thR'!C14,'17thR'!C14,'18thR'!C14,'19thR'!C14,'20thR'!C14,'21thR'!C14,'22thR'!C14,'23thR'!C14,'24thR'!C14)</f>
        <v>5</v>
      </c>
      <c r="I14" s="7">
        <f>MIN('1stR'!D14,'2ndR'!D14,'3rdR'!D14,'4thR'!D14,'5thR'!D14,'6thR'!D14,'7thR'!D14,'8thR'!D14,'9thR'!D14,'10thR'!D14,'11thR'!D14,'12thR'!D14,'13thR'!D14,'14thR'!D14,'15thR'!D14,'16thR'!D14,'17thR'!D14,'18thR'!D14,'19thR'!D14,'20thR'!D14,'21thR'!D14,'22thR'!D14,'23thR'!D14,'24thR'!D14)</f>
        <v>3</v>
      </c>
      <c r="J14" s="7">
        <f>MIN('1stR'!E14,'2ndR'!E14,'3rdR'!E14,'4thR'!E14,'5thR'!E14,'6thR'!E14,'7thR'!E14,'8thR'!E14,'9thR'!E14,'10thR'!E14,'11thR'!E14,'12thR'!E14,'13thR'!E14,'14thR'!E14,'15thR'!E14,'16thR'!E14,'17thR'!E14,'18thR'!E14,'19thR'!E14,'20thR'!E14,'21thR'!E14,'22thR'!E14,'23thR'!E14,'24thR'!E14)</f>
        <v>4</v>
      </c>
      <c r="K14" s="7">
        <f>MIN('1stR'!F14,'2ndR'!F14,'3rdR'!F14,'4thR'!F14,'5thR'!F14,'6thR'!F14,'7thR'!F14,'8thR'!F14,'9thR'!F14,'10thR'!F14,'11thR'!F14,'12thR'!F14,'13thR'!F14,'14thR'!F14,'15thR'!F14,'16thR'!F14,'17thR'!F14,'18thR'!F14,'19thR'!F14,'20thR'!F14,'21thR'!F14,'22thR'!F14,'23thR'!F14,'24thR'!F14)</f>
        <v>5</v>
      </c>
      <c r="L14" s="7">
        <f>MIN('1stR'!G14,'2ndR'!G14,'3rdR'!G14,'4thR'!G14,'5thR'!G14,'6thR'!G14,'7thR'!G14,'8thR'!G14,'9thR'!G14,'10thR'!G14,'11thR'!G14,'12thR'!G14,'13thR'!G14,'14thR'!G14,'15thR'!G14,'16thR'!G14,'17thR'!G14,'18thR'!G14,'19thR'!G14,'20thR'!G14,'21thR'!G14,'22thR'!G14,'23thR'!G14,'24thR'!G14)</f>
        <v>4</v>
      </c>
      <c r="M14" s="7">
        <f>MIN('1stR'!H14,'2ndR'!H14,'3rdR'!H14,'4thR'!H14,'5thR'!H14,'6thR'!H14,'7thR'!H14,'8thR'!H14,'9thR'!H14,'10thR'!H14,'11thR'!H14,'12thR'!H14,'13thR'!H14,'14thR'!H14,'15thR'!H14,'16thR'!H14,'17thR'!H14,'18thR'!H14,'19thR'!H14,'20thR'!H14,'21thR'!H14,'22thR'!H14,'23thR'!H14,'24thR'!H14)</f>
        <v>4</v>
      </c>
      <c r="N14" s="7">
        <f>MIN('1stR'!I14,'2ndR'!I14,'3rdR'!I14,'4thR'!I14,'5thR'!I14,'6thR'!I14,'7thR'!I14,'8thR'!I14,'9thR'!I14,'10thR'!I14,'11thR'!I14,'12thR'!I14,'13thR'!I14,'14thR'!I14,'15thR'!I14,'16thR'!I14,'17thR'!I14,'18thR'!I14,'19thR'!I14,'20thR'!I14,'21thR'!I14,'22thR'!I14,'23thR'!I14,'24thR'!I14)</f>
        <v>3</v>
      </c>
      <c r="O14" s="7">
        <f>MIN('1stR'!J14,'2ndR'!J14,'3rdR'!J14,'4thR'!J14,'5thR'!J14,'6thR'!J14,'7thR'!J14,'8thR'!J14,'9thR'!J14,'10thR'!J14,'11thR'!J14,'12thR'!J14,'13thR'!J14,'14thR'!J14,'15thR'!J14,'16thR'!J14,'17thR'!J14,'18thR'!J14,'19thR'!J14,'20thR'!J14,'21thR'!J14,'22thR'!J14,'23thR'!J14,'24thR'!J14)</f>
        <v>4</v>
      </c>
      <c r="P14" s="7">
        <f>MIN('1stR'!K14,'2ndR'!K14,'3rdR'!K14,'4thR'!K14,'5thR'!K14,'6thR'!K14,'7thR'!K14,'8thR'!K14,'9thR'!K14,'10thR'!K14,'11thR'!K14,'12thR'!K14,'13thR'!K14,'14thR'!K14,'15thR'!K14,'16thR'!K14,'17thR'!K14,'18thR'!K14,'19thR'!K14,'20thR'!K14,'21thR'!K14,'22thR'!K14,'23thR'!K14,'24thR'!K14)</f>
        <v>3</v>
      </c>
      <c r="Q14" s="7">
        <f>MIN('1stR'!L14,'2ndR'!L14,'3rdR'!L14,'4thR'!L14,'5thR'!L14,'6thR'!L14,'7thR'!L14,'8thR'!L14,'9thR'!L14,'10thR'!L14,'11thR'!L14,'12thR'!L14,'13thR'!L14,'14thR'!L14,'15thR'!L14,'16thR'!L14,'17thR'!L14,'18thR'!L14,'19thR'!L14,'20thR'!L14,'21thR'!L14,'22thR'!L14,'23thR'!L14,'24thR'!L14)</f>
        <v>5</v>
      </c>
      <c r="R14" s="7">
        <f>MIN('1stR'!M14,'2ndR'!M14,'3rdR'!M14,'4thR'!M14,'5thR'!M14,'6thR'!M14,'7thR'!M14,'8thR'!M14,'9thR'!M14,'10thR'!M14,'11thR'!M14,'12thR'!M14,'13thR'!M14,'14thR'!M14,'15thR'!M14,'16thR'!M14,'17thR'!M14,'18thR'!M14,'19thR'!M14,'20thR'!M14,'21thR'!M14,'22thR'!M14,'23thR'!M14,'24thR'!M14)</f>
        <v>3</v>
      </c>
      <c r="S14" s="7">
        <f>MIN('1stR'!N14,'2ndR'!N14,'3rdR'!N14,'4thR'!N14,'5thR'!N14,'6thR'!N14,'7thR'!N14,'8thR'!N14,'9thR'!N14,'10thR'!N14,'11thR'!N14,'12thR'!N14,'13thR'!N14,'14thR'!N14,'15thR'!N14,'16thR'!N14,'17thR'!N14,'18thR'!N14,'19thR'!N14,'20thR'!N14,'21thR'!N14,'22thR'!N14,'23thR'!N14,'24thR'!N14)</f>
        <v>3</v>
      </c>
      <c r="T14" s="7">
        <f>MIN('1stR'!O14,'2ndR'!O14,'3rdR'!O14,'4thR'!O14,'5thR'!O14,'6thR'!O14,'7thR'!O14,'8thR'!O14,'9thR'!O14,'10thR'!O14,'11thR'!O14,'12thR'!O14,'13thR'!O14,'14thR'!O14,'15thR'!O14,'16thR'!O14,'17thR'!O14,'18thR'!O14,'19thR'!O14,'20thR'!O14,'21thR'!O14,'22thR'!O14,'23thR'!O14,'24thR'!O14)</f>
        <v>5</v>
      </c>
      <c r="U14" s="7">
        <f>MIN('1stR'!P14,'2ndR'!P14,'3rdR'!P14,'4thR'!P14,'5thR'!P14,'6thR'!P14,'7thR'!P14,'8thR'!P14,'9thR'!P14,'10thR'!P14,'11thR'!P14,'12thR'!P14,'13thR'!P14,'14thR'!P14,'15thR'!P14,'16thR'!P14,'17thR'!P14,'18thR'!P14,'19thR'!P14,'20thR'!P14,'21thR'!P14,'22thR'!P14,'23thR'!P14,'24thR'!P14)</f>
        <v>5</v>
      </c>
      <c r="V14" s="7">
        <f>MIN('1stR'!Q14,'2ndR'!Q14,'3rdR'!Q14,'4thR'!Q14,'5thR'!Q14,'6thR'!Q14,'7thR'!Q14,'8thR'!Q14,'9thR'!Q14,'10thR'!Q14,'11thR'!Q14,'12thR'!Q14,'13thR'!Q14,'14thR'!Q14,'15thR'!Q14,'16thR'!Q14,'17thR'!Q14,'18thR'!Q14,'19thR'!Q14,'20thR'!Q14,'21thR'!Q14,'22thR'!Q14,'23thR'!Q14,'24thR'!Q14)</f>
        <v>4</v>
      </c>
      <c r="W14" s="7">
        <f>MIN('1stR'!R14,'2ndR'!R14,'3rdR'!R14,'4thR'!R14,'5thR'!R14,'6thR'!R14,'7thR'!R14,'8thR'!R14,'9thR'!R14,'10thR'!R14,'11thR'!R14,'12thR'!R14,'13thR'!R14,'14thR'!R14,'15thR'!R14,'16thR'!R14,'17thR'!R14,'18thR'!R14,'19thR'!R14,'20thR'!R14,'21thR'!R14,'22thR'!R14,'23thR'!R14,'24thR'!R14)</f>
        <v>3</v>
      </c>
      <c r="X14" s="7">
        <f>MIN('1stR'!S14,'2ndR'!S14,'3rdR'!S14,'4thR'!S14,'5thR'!S14,'6thR'!S14,'7thR'!S14,'8thR'!S14,'9thR'!S14,'10thR'!S14,'11thR'!S14,'12thR'!S14,'13thR'!S14,'14thR'!S14,'15thR'!S14,'16thR'!S14,'17thR'!S14,'18thR'!S14,'19thR'!S14,'20thR'!S14,'21thR'!S14,'22thR'!S14,'23thR'!S14,'24thR'!S14)</f>
        <v>4</v>
      </c>
      <c r="Y14" s="7">
        <f>MIN('1stR'!T14,'2ndR'!T14,'3rdR'!T14,'4thR'!T14,'5thR'!T14,'6thR'!T14,'7thR'!T14,'8thR'!T14,'9thR'!T14,'10thR'!T14,'11thR'!T14,'12thR'!T14,'13thR'!T14,'14thR'!T14,'15thR'!T14,'16thR'!T14,'17thR'!T14,'18thR'!T14,'19thR'!T14,'20thR'!T14,'21thR'!T14,'22thR'!T14,'23thR'!T14,'24thR'!T14)</f>
        <v>3</v>
      </c>
      <c r="Z14" s="20">
        <f t="shared" si="4"/>
        <v>70</v>
      </c>
      <c r="AA14" s="21">
        <f t="shared" si="5"/>
        <v>70.000001400000002</v>
      </c>
      <c r="AB14" s="20">
        <f>'24thR'!V14</f>
        <v>40.4</v>
      </c>
      <c r="AC14" s="22">
        <f t="shared" si="6"/>
        <v>49.8</v>
      </c>
      <c r="AD14" s="21">
        <f t="shared" si="7"/>
        <v>49.800001399999999</v>
      </c>
    </row>
    <row r="15" spans="1:30" x14ac:dyDescent="0.35">
      <c r="A15" s="16">
        <v>9</v>
      </c>
      <c r="B15" s="9">
        <f t="shared" si="0"/>
        <v>11</v>
      </c>
      <c r="C15" s="9">
        <f t="shared" si="1"/>
        <v>14</v>
      </c>
      <c r="D15" s="12">
        <f t="shared" si="2"/>
        <v>11</v>
      </c>
      <c r="E15" s="12">
        <f t="shared" si="3"/>
        <v>14</v>
      </c>
      <c r="F15" s="25" t="str">
        <f>'24thR'!B15</f>
        <v>MARINA RAVNIKAR</v>
      </c>
      <c r="G15" s="19">
        <f>'24thR'!W15</f>
        <v>15</v>
      </c>
      <c r="H15" s="7">
        <f>MIN('1stR'!C15,'2ndR'!C15,'3rdR'!C15,'4thR'!C15,'5thR'!C15,'6thR'!C15,'7thR'!C15,'8thR'!C15,'9thR'!C15,'10thR'!C15,'11thR'!C15,'12thR'!C15,'13thR'!C15,'14thR'!C15,'15thR'!C15,'16thR'!C15,'17thR'!C15,'18thR'!C15,'19thR'!C15,'20thR'!C15,'21thR'!C15,'22thR'!C15,'23thR'!C15,'24thR'!C15)</f>
        <v>5</v>
      </c>
      <c r="I15" s="7">
        <f>MIN('1stR'!D15,'2ndR'!D15,'3rdR'!D15,'4thR'!D15,'5thR'!D15,'6thR'!D15,'7thR'!D15,'8thR'!D15,'9thR'!D15,'10thR'!D15,'11thR'!D15,'12thR'!D15,'13thR'!D15,'14thR'!D15,'15thR'!D15,'16thR'!D15,'17thR'!D15,'18thR'!D15,'19thR'!D15,'20thR'!D15,'21thR'!D15,'22thR'!D15,'23thR'!D15,'24thR'!D15)</f>
        <v>3</v>
      </c>
      <c r="J15" s="7">
        <f>MIN('1stR'!E15,'2ndR'!E15,'3rdR'!E15,'4thR'!E15,'5thR'!E15,'6thR'!E15,'7thR'!E15,'8thR'!E15,'9thR'!E15,'10thR'!E15,'11thR'!E15,'12thR'!E15,'13thR'!E15,'14thR'!E15,'15thR'!E15,'16thR'!E15,'17thR'!E15,'18thR'!E15,'19thR'!E15,'20thR'!E15,'21thR'!E15,'22thR'!E15,'23thR'!E15,'24thR'!E15)</f>
        <v>3</v>
      </c>
      <c r="K15" s="7">
        <f>MIN('1stR'!F15,'2ndR'!F15,'3rdR'!F15,'4thR'!F15,'5thR'!F15,'6thR'!F15,'7thR'!F15,'8thR'!F15,'9thR'!F15,'10thR'!F15,'11thR'!F15,'12thR'!F15,'13thR'!F15,'14thR'!F15,'15thR'!F15,'16thR'!F15,'17thR'!F15,'18thR'!F15,'19thR'!F15,'20thR'!F15,'21thR'!F15,'22thR'!F15,'23thR'!F15,'24thR'!F15)</f>
        <v>4</v>
      </c>
      <c r="L15" s="7">
        <f>MIN('1stR'!G15,'2ndR'!G15,'3rdR'!G15,'4thR'!G15,'5thR'!G15,'6thR'!G15,'7thR'!G15,'8thR'!G15,'9thR'!G15,'10thR'!G15,'11thR'!G15,'12thR'!G15,'13thR'!G15,'14thR'!G15,'15thR'!G15,'16thR'!G15,'17thR'!G15,'18thR'!G15,'19thR'!G15,'20thR'!G15,'21thR'!G15,'22thR'!G15,'23thR'!G15,'24thR'!G15)</f>
        <v>5</v>
      </c>
      <c r="M15" s="7">
        <f>MIN('1stR'!H15,'2ndR'!H15,'3rdR'!H15,'4thR'!H15,'5thR'!H15,'6thR'!H15,'7thR'!H15,'8thR'!H15,'9thR'!H15,'10thR'!H15,'11thR'!H15,'12thR'!H15,'13thR'!H15,'14thR'!H15,'15thR'!H15,'16thR'!H15,'17thR'!H15,'18thR'!H15,'19thR'!H15,'20thR'!H15,'21thR'!H15,'22thR'!H15,'23thR'!H15,'24thR'!H15)</f>
        <v>5</v>
      </c>
      <c r="N15" s="7">
        <f>MIN('1stR'!I15,'2ndR'!I15,'3rdR'!I15,'4thR'!I15,'5thR'!I15,'6thR'!I15,'7thR'!I15,'8thR'!I15,'9thR'!I15,'10thR'!I15,'11thR'!I15,'12thR'!I15,'13thR'!I15,'14thR'!I15,'15thR'!I15,'16thR'!I15,'17thR'!I15,'18thR'!I15,'19thR'!I15,'20thR'!I15,'21thR'!I15,'22thR'!I15,'23thR'!I15,'24thR'!I15)</f>
        <v>3</v>
      </c>
      <c r="O15" s="7">
        <f>MIN('1stR'!J15,'2ndR'!J15,'3rdR'!J15,'4thR'!J15,'5thR'!J15,'6thR'!J15,'7thR'!J15,'8thR'!J15,'9thR'!J15,'10thR'!J15,'11thR'!J15,'12thR'!J15,'13thR'!J15,'14thR'!J15,'15thR'!J15,'16thR'!J15,'17thR'!J15,'18thR'!J15,'19thR'!J15,'20thR'!J15,'21thR'!J15,'22thR'!J15,'23thR'!J15,'24thR'!J15)</f>
        <v>4</v>
      </c>
      <c r="P15" s="7">
        <f>MIN('1stR'!K15,'2ndR'!K15,'3rdR'!K15,'4thR'!K15,'5thR'!K15,'6thR'!K15,'7thR'!K15,'8thR'!K15,'9thR'!K15,'10thR'!K15,'11thR'!K15,'12thR'!K15,'13thR'!K15,'14thR'!K15,'15thR'!K15,'16thR'!K15,'17thR'!K15,'18thR'!K15,'19thR'!K15,'20thR'!K15,'21thR'!K15,'22thR'!K15,'23thR'!K15,'24thR'!K15)</f>
        <v>2</v>
      </c>
      <c r="Q15" s="7">
        <f>MIN('1stR'!L15,'2ndR'!L15,'3rdR'!L15,'4thR'!L15,'5thR'!L15,'6thR'!L15,'7thR'!L15,'8thR'!L15,'9thR'!L15,'10thR'!L15,'11thR'!L15,'12thR'!L15,'13thR'!L15,'14thR'!L15,'15thR'!L15,'16thR'!L15,'17thR'!L15,'18thR'!L15,'19thR'!L15,'20thR'!L15,'21thR'!L15,'22thR'!L15,'23thR'!L15,'24thR'!L15)</f>
        <v>4</v>
      </c>
      <c r="R15" s="7">
        <f>MIN('1stR'!M15,'2ndR'!M15,'3rdR'!M15,'4thR'!M15,'5thR'!M15,'6thR'!M15,'7thR'!M15,'8thR'!M15,'9thR'!M15,'10thR'!M15,'11thR'!M15,'12thR'!M15,'13thR'!M15,'14thR'!M15,'15thR'!M15,'16thR'!M15,'17thR'!M15,'18thR'!M15,'19thR'!M15,'20thR'!M15,'21thR'!M15,'22thR'!M15,'23thR'!M15,'24thR'!M15)</f>
        <v>3</v>
      </c>
      <c r="S15" s="7">
        <f>MIN('1stR'!N15,'2ndR'!N15,'3rdR'!N15,'4thR'!N15,'5thR'!N15,'6thR'!N15,'7thR'!N15,'8thR'!N15,'9thR'!N15,'10thR'!N15,'11thR'!N15,'12thR'!N15,'13thR'!N15,'14thR'!N15,'15thR'!N15,'16thR'!N15,'17thR'!N15,'18thR'!N15,'19thR'!N15,'20thR'!N15,'21thR'!N15,'22thR'!N15,'23thR'!N15,'24thR'!N15)</f>
        <v>3</v>
      </c>
      <c r="T15" s="7">
        <f>MIN('1stR'!O15,'2ndR'!O15,'3rdR'!O15,'4thR'!O15,'5thR'!O15,'6thR'!O15,'7thR'!O15,'8thR'!O15,'9thR'!O15,'10thR'!O15,'11thR'!O15,'12thR'!O15,'13thR'!O15,'14thR'!O15,'15thR'!O15,'16thR'!O15,'17thR'!O15,'18thR'!O15,'19thR'!O15,'20thR'!O15,'21thR'!O15,'22thR'!O15,'23thR'!O15,'24thR'!O15)</f>
        <v>4</v>
      </c>
      <c r="U15" s="7">
        <f>MIN('1stR'!P15,'2ndR'!P15,'3rdR'!P15,'4thR'!P15,'5thR'!P15,'6thR'!P15,'7thR'!P15,'8thR'!P15,'9thR'!P15,'10thR'!P15,'11thR'!P15,'12thR'!P15,'13thR'!P15,'14thR'!P15,'15thR'!P15,'16thR'!P15,'17thR'!P15,'18thR'!P15,'19thR'!P15,'20thR'!P15,'21thR'!P15,'22thR'!P15,'23thR'!P15,'24thR'!P15)</f>
        <v>4</v>
      </c>
      <c r="V15" s="7">
        <f>MIN('1stR'!Q15,'2ndR'!Q15,'3rdR'!Q15,'4thR'!Q15,'5thR'!Q15,'6thR'!Q15,'7thR'!Q15,'8thR'!Q15,'9thR'!Q15,'10thR'!Q15,'11thR'!Q15,'12thR'!Q15,'13thR'!Q15,'14thR'!Q15,'15thR'!Q15,'16thR'!Q15,'17thR'!Q15,'18thR'!Q15,'19thR'!Q15,'20thR'!Q15,'21thR'!Q15,'22thR'!Q15,'23thR'!Q15,'24thR'!Q15)</f>
        <v>4</v>
      </c>
      <c r="W15" s="7">
        <f>MIN('1stR'!R15,'2ndR'!R15,'3rdR'!R15,'4thR'!R15,'5thR'!R15,'6thR'!R15,'7thR'!R15,'8thR'!R15,'9thR'!R15,'10thR'!R15,'11thR'!R15,'12thR'!R15,'13thR'!R15,'14thR'!R15,'15thR'!R15,'16thR'!R15,'17thR'!R15,'18thR'!R15,'19thR'!R15,'20thR'!R15,'21thR'!R15,'22thR'!R15,'23thR'!R15,'24thR'!R15)</f>
        <v>2</v>
      </c>
      <c r="X15" s="7">
        <f>MIN('1stR'!S15,'2ndR'!S15,'3rdR'!S15,'4thR'!S15,'5thR'!S15,'6thR'!S15,'7thR'!S15,'8thR'!S15,'9thR'!S15,'10thR'!S15,'11thR'!S15,'12thR'!S15,'13thR'!S15,'14thR'!S15,'15thR'!S15,'16thR'!S15,'17thR'!S15,'18thR'!S15,'19thR'!S15,'20thR'!S15,'21thR'!S15,'22thR'!S15,'23thR'!S15,'24thR'!S15)</f>
        <v>4</v>
      </c>
      <c r="Y15" s="7">
        <f>MIN('1stR'!T15,'2ndR'!T15,'3rdR'!T15,'4thR'!T15,'5thR'!T15,'6thR'!T15,'7thR'!T15,'8thR'!T15,'9thR'!T15,'10thR'!T15,'11thR'!T15,'12thR'!T15,'13thR'!T15,'14thR'!T15,'15thR'!T15,'16thR'!T15,'17thR'!T15,'18thR'!T15,'19thR'!T15,'20thR'!T15,'21thR'!T15,'22thR'!T15,'23thR'!T15,'24thR'!T15)</f>
        <v>3</v>
      </c>
      <c r="Z15" s="20">
        <f t="shared" si="4"/>
        <v>65</v>
      </c>
      <c r="AA15" s="21">
        <f t="shared" ref="AA15:AA56" si="8">Z15+0.0000001*ROW()</f>
        <v>65.000001499999996</v>
      </c>
      <c r="AB15" s="20">
        <f>'24thR'!V15</f>
        <v>20</v>
      </c>
      <c r="AC15" s="22">
        <f t="shared" ref="AC15:AC56" si="9">Z15-0.5*AB15</f>
        <v>55</v>
      </c>
      <c r="AD15" s="21">
        <f t="shared" ref="AD15:AD56" si="10">AC15+0.0000001*ROW()</f>
        <v>55.000001500000003</v>
      </c>
    </row>
    <row r="16" spans="1:30" x14ac:dyDescent="0.35">
      <c r="A16" s="16">
        <v>10</v>
      </c>
      <c r="B16" s="9">
        <f t="shared" si="0"/>
        <v>19</v>
      </c>
      <c r="C16" s="9">
        <f t="shared" si="1"/>
        <v>15</v>
      </c>
      <c r="D16" s="12">
        <f t="shared" si="2"/>
        <v>19</v>
      </c>
      <c r="E16" s="12">
        <f t="shared" si="3"/>
        <v>15</v>
      </c>
      <c r="F16" s="25" t="str">
        <f>'24thR'!B16</f>
        <v>CVETKA BURJA</v>
      </c>
      <c r="G16" s="19">
        <f>'24thR'!W16</f>
        <v>9</v>
      </c>
      <c r="H16" s="7">
        <f>MIN('1stR'!C16,'2ndR'!C16,'3rdR'!C16,'4thR'!C16,'5thR'!C16,'6thR'!C16,'7thR'!C16,'8thR'!C16,'9thR'!C16,'10thR'!C16,'11thR'!C16,'12thR'!C16,'13thR'!C16,'14thR'!C16,'15thR'!C16,'16thR'!C16,'17thR'!C16,'18thR'!C16,'19thR'!C16,'20thR'!C16,'21thR'!C16,'22thR'!C16,'23thR'!C16,'24thR'!C16)</f>
        <v>5</v>
      </c>
      <c r="I16" s="7">
        <f>MIN('1stR'!D16,'2ndR'!D16,'3rdR'!D16,'4thR'!D16,'5thR'!D16,'6thR'!D16,'7thR'!D16,'8thR'!D16,'9thR'!D16,'10thR'!D16,'11thR'!D16,'12thR'!D16,'13thR'!D16,'14thR'!D16,'15thR'!D16,'16thR'!D16,'17thR'!D16,'18thR'!D16,'19thR'!D16,'20thR'!D16,'21thR'!D16,'22thR'!D16,'23thR'!D16,'24thR'!D16)</f>
        <v>3</v>
      </c>
      <c r="J16" s="7">
        <f>MIN('1stR'!E16,'2ndR'!E16,'3rdR'!E16,'4thR'!E16,'5thR'!E16,'6thR'!E16,'7thR'!E16,'8thR'!E16,'9thR'!E16,'10thR'!E16,'11thR'!E16,'12thR'!E16,'13thR'!E16,'14thR'!E16,'15thR'!E16,'16thR'!E16,'17thR'!E16,'18thR'!E16,'19thR'!E16,'20thR'!E16,'21thR'!E16,'22thR'!E16,'23thR'!E16,'24thR'!E16)</f>
        <v>3</v>
      </c>
      <c r="K16" s="7">
        <f>MIN('1stR'!F16,'2ndR'!F16,'3rdR'!F16,'4thR'!F16,'5thR'!F16,'6thR'!F16,'7thR'!F16,'8thR'!F16,'9thR'!F16,'10thR'!F16,'11thR'!F16,'12thR'!F16,'13thR'!F16,'14thR'!F16,'15thR'!F16,'16thR'!F16,'17thR'!F16,'18thR'!F16,'19thR'!F16,'20thR'!F16,'21thR'!F16,'22thR'!F16,'23thR'!F16,'24thR'!F16)</f>
        <v>5</v>
      </c>
      <c r="L16" s="7">
        <f>MIN('1stR'!G16,'2ndR'!G16,'3rdR'!G16,'4thR'!G16,'5thR'!G16,'6thR'!G16,'7thR'!G16,'8thR'!G16,'9thR'!G16,'10thR'!G16,'11thR'!G16,'12thR'!G16,'13thR'!G16,'14thR'!G16,'15thR'!G16,'16thR'!G16,'17thR'!G16,'18thR'!G16,'19thR'!G16,'20thR'!G16,'21thR'!G16,'22thR'!G16,'23thR'!G16,'24thR'!G16)</f>
        <v>5</v>
      </c>
      <c r="M16" s="7">
        <f>MIN('1stR'!H16,'2ndR'!H16,'3rdR'!H16,'4thR'!H16,'5thR'!H16,'6thR'!H16,'7thR'!H16,'8thR'!H16,'9thR'!H16,'10thR'!H16,'11thR'!H16,'12thR'!H16,'13thR'!H16,'14thR'!H16,'15thR'!H16,'16thR'!H16,'17thR'!H16,'18thR'!H16,'19thR'!H16,'20thR'!H16,'21thR'!H16,'22thR'!H16,'23thR'!H16,'24thR'!H16)</f>
        <v>5</v>
      </c>
      <c r="N16" s="7">
        <f>MIN('1stR'!I16,'2ndR'!I16,'3rdR'!I16,'4thR'!I16,'5thR'!I16,'6thR'!I16,'7thR'!I16,'8thR'!I16,'9thR'!I16,'10thR'!I16,'11thR'!I16,'12thR'!I16,'13thR'!I16,'14thR'!I16,'15thR'!I16,'16thR'!I16,'17thR'!I16,'18thR'!I16,'19thR'!I16,'20thR'!I16,'21thR'!I16,'22thR'!I16,'23thR'!I16,'24thR'!I16)</f>
        <v>3</v>
      </c>
      <c r="O16" s="7">
        <f>MIN('1stR'!J16,'2ndR'!J16,'3rdR'!J16,'4thR'!J16,'5thR'!J16,'6thR'!J16,'7thR'!J16,'8thR'!J16,'9thR'!J16,'10thR'!J16,'11thR'!J16,'12thR'!J16,'13thR'!J16,'14thR'!J16,'15thR'!J16,'16thR'!J16,'17thR'!J16,'18thR'!J16,'19thR'!J16,'20thR'!J16,'21thR'!J16,'22thR'!J16,'23thR'!J16,'24thR'!J16)</f>
        <v>6</v>
      </c>
      <c r="P16" s="7">
        <f>MIN('1stR'!K16,'2ndR'!K16,'3rdR'!K16,'4thR'!K16,'5thR'!K16,'6thR'!K16,'7thR'!K16,'8thR'!K16,'9thR'!K16,'10thR'!K16,'11thR'!K16,'12thR'!K16,'13thR'!K16,'14thR'!K16,'15thR'!K16,'16thR'!K16,'17thR'!K16,'18thR'!K16,'19thR'!K16,'20thR'!K16,'21thR'!K16,'22thR'!K16,'23thR'!K16,'24thR'!K16)</f>
        <v>2</v>
      </c>
      <c r="Q16" s="7">
        <f>MIN('1stR'!L16,'2ndR'!L16,'3rdR'!L16,'4thR'!L16,'5thR'!L16,'6thR'!L16,'7thR'!L16,'8thR'!L16,'9thR'!L16,'10thR'!L16,'11thR'!L16,'12thR'!L16,'13thR'!L16,'14thR'!L16,'15thR'!L16,'16thR'!L16,'17thR'!L16,'18thR'!L16,'19thR'!L16,'20thR'!L16,'21thR'!L16,'22thR'!L16,'23thR'!L16,'24thR'!L16)</f>
        <v>6</v>
      </c>
      <c r="R16" s="7">
        <f>MIN('1stR'!M16,'2ndR'!M16,'3rdR'!M16,'4thR'!M16,'5thR'!M16,'6thR'!M16,'7thR'!M16,'8thR'!M16,'9thR'!M16,'10thR'!M16,'11thR'!M16,'12thR'!M16,'13thR'!M16,'14thR'!M16,'15thR'!M16,'16thR'!M16,'17thR'!M16,'18thR'!M16,'19thR'!M16,'20thR'!M16,'21thR'!M16,'22thR'!M16,'23thR'!M16,'24thR'!M16)</f>
        <v>3</v>
      </c>
      <c r="S16" s="7">
        <f>MIN('1stR'!N16,'2ndR'!N16,'3rdR'!N16,'4thR'!N16,'5thR'!N16,'6thR'!N16,'7thR'!N16,'8thR'!N16,'9thR'!N16,'10thR'!N16,'11thR'!N16,'12thR'!N16,'13thR'!N16,'14thR'!N16,'15thR'!N16,'16thR'!N16,'17thR'!N16,'18thR'!N16,'19thR'!N16,'20thR'!N16,'21thR'!N16,'22thR'!N16,'23thR'!N16,'24thR'!N16)</f>
        <v>3</v>
      </c>
      <c r="T16" s="7">
        <f>MIN('1stR'!O16,'2ndR'!O16,'3rdR'!O16,'4thR'!O16,'5thR'!O16,'6thR'!O16,'7thR'!O16,'8thR'!O16,'9thR'!O16,'10thR'!O16,'11thR'!O16,'12thR'!O16,'13thR'!O16,'14thR'!O16,'15thR'!O16,'16thR'!O16,'17thR'!O16,'18thR'!O16,'19thR'!O16,'20thR'!O16,'21thR'!O16,'22thR'!O16,'23thR'!O16,'24thR'!O16)</f>
        <v>4</v>
      </c>
      <c r="U16" s="7">
        <f>MIN('1stR'!P16,'2ndR'!P16,'3rdR'!P16,'4thR'!P16,'5thR'!P16,'6thR'!P16,'7thR'!P16,'8thR'!P16,'9thR'!P16,'10thR'!P16,'11thR'!P16,'12thR'!P16,'13thR'!P16,'14thR'!P16,'15thR'!P16,'16thR'!P16,'17thR'!P16,'18thR'!P16,'19thR'!P16,'20thR'!P16,'21thR'!P16,'22thR'!P16,'23thR'!P16,'24thR'!P16)</f>
        <v>4</v>
      </c>
      <c r="V16" s="7">
        <f>MIN('1stR'!Q16,'2ndR'!Q16,'3rdR'!Q16,'4thR'!Q16,'5thR'!Q16,'6thR'!Q16,'7thR'!Q16,'8thR'!Q16,'9thR'!Q16,'10thR'!Q16,'11thR'!Q16,'12thR'!Q16,'13thR'!Q16,'14thR'!Q16,'15thR'!Q16,'16thR'!Q16,'17thR'!Q16,'18thR'!Q16,'19thR'!Q16,'20thR'!Q16,'21thR'!Q16,'22thR'!Q16,'23thR'!Q16,'24thR'!Q16)</f>
        <v>5</v>
      </c>
      <c r="W16" s="7">
        <f>MIN('1stR'!R16,'2ndR'!R16,'3rdR'!R16,'4thR'!R16,'5thR'!R16,'6thR'!R16,'7thR'!R16,'8thR'!R16,'9thR'!R16,'10thR'!R16,'11thR'!R16,'12thR'!R16,'13thR'!R16,'14thR'!R16,'15thR'!R16,'16thR'!R16,'17thR'!R16,'18thR'!R16,'19thR'!R16,'20thR'!R16,'21thR'!R16,'22thR'!R16,'23thR'!R16,'24thR'!R16)</f>
        <v>3</v>
      </c>
      <c r="X16" s="7">
        <f>MIN('1stR'!S16,'2ndR'!S16,'3rdR'!S16,'4thR'!S16,'5thR'!S16,'6thR'!S16,'7thR'!S16,'8thR'!S16,'9thR'!S16,'10thR'!S16,'11thR'!S16,'12thR'!S16,'13thR'!S16,'14thR'!S16,'15thR'!S16,'16thR'!S16,'17thR'!S16,'18thR'!S16,'19thR'!S16,'20thR'!S16,'21thR'!S16,'22thR'!S16,'23thR'!S16,'24thR'!S16)</f>
        <v>5</v>
      </c>
      <c r="Y16" s="7">
        <f>MIN('1stR'!T16,'2ndR'!T16,'3rdR'!T16,'4thR'!T16,'5thR'!T16,'6thR'!T16,'7thR'!T16,'8thR'!T16,'9thR'!T16,'10thR'!T16,'11thR'!T16,'12thR'!T16,'13thR'!T16,'14thR'!T16,'15thR'!T16,'16thR'!T16,'17thR'!T16,'18thR'!T16,'19thR'!T16,'20thR'!T16,'21thR'!T16,'22thR'!T16,'23thR'!T16,'24thR'!T16)</f>
        <v>3</v>
      </c>
      <c r="Z16" s="20">
        <f t="shared" si="4"/>
        <v>73</v>
      </c>
      <c r="AA16" s="21">
        <f t="shared" si="8"/>
        <v>73.000001600000004</v>
      </c>
      <c r="AB16" s="20">
        <f>'24thR'!V16</f>
        <v>32.799999999999997</v>
      </c>
      <c r="AC16" s="22">
        <f t="shared" si="9"/>
        <v>56.6</v>
      </c>
      <c r="AD16" s="21">
        <f t="shared" si="10"/>
        <v>56.600001599999999</v>
      </c>
    </row>
    <row r="17" spans="1:30" x14ac:dyDescent="0.35">
      <c r="A17" s="16">
        <v>11</v>
      </c>
      <c r="B17" s="9">
        <f t="shared" si="0"/>
        <v>28</v>
      </c>
      <c r="C17" s="9">
        <f t="shared" si="1"/>
        <v>25</v>
      </c>
      <c r="D17" s="12">
        <f t="shared" si="2"/>
        <v>28</v>
      </c>
      <c r="E17" s="12">
        <f t="shared" si="3"/>
        <v>25</v>
      </c>
      <c r="F17" s="25" t="str">
        <f>'24thR'!B17</f>
        <v>IRENA MUSTER</v>
      </c>
      <c r="G17" s="19">
        <f>'24thR'!W17</f>
        <v>7</v>
      </c>
      <c r="H17" s="7">
        <f>MIN('1stR'!C17,'2ndR'!C17,'3rdR'!C17,'4thR'!C17,'5thR'!C17,'6thR'!C17,'7thR'!C17,'8thR'!C17,'9thR'!C17,'10thR'!C17,'11thR'!C17,'12thR'!C17,'13thR'!C17,'14thR'!C17,'15thR'!C17,'16thR'!C17,'17thR'!C17,'18thR'!C17,'19thR'!C17,'20thR'!C17,'21thR'!C17,'22thR'!C17,'23thR'!C17,'24thR'!C17)</f>
        <v>5</v>
      </c>
      <c r="I17" s="7">
        <f>MIN('1stR'!D17,'2ndR'!D17,'3rdR'!D17,'4thR'!D17,'5thR'!D17,'6thR'!D17,'7thR'!D17,'8thR'!D17,'9thR'!D17,'10thR'!D17,'11thR'!D17,'12thR'!D17,'13thR'!D17,'14thR'!D17,'15thR'!D17,'16thR'!D17,'17thR'!D17,'18thR'!D17,'19thR'!D17,'20thR'!D17,'21thR'!D17,'22thR'!D17,'23thR'!D17,'24thR'!D17)</f>
        <v>3</v>
      </c>
      <c r="J17" s="7">
        <f>MIN('1stR'!E17,'2ndR'!E17,'3rdR'!E17,'4thR'!E17,'5thR'!E17,'6thR'!E17,'7thR'!E17,'8thR'!E17,'9thR'!E17,'10thR'!E17,'11thR'!E17,'12thR'!E17,'13thR'!E17,'14thR'!E17,'15thR'!E17,'16thR'!E17,'17thR'!E17,'18thR'!E17,'19thR'!E17,'20thR'!E17,'21thR'!E17,'22thR'!E17,'23thR'!E17,'24thR'!E17)</f>
        <v>3</v>
      </c>
      <c r="K17" s="7">
        <f>MIN('1stR'!F17,'2ndR'!F17,'3rdR'!F17,'4thR'!F17,'5thR'!F17,'6thR'!F17,'7thR'!F17,'8thR'!F17,'9thR'!F17,'10thR'!F17,'11thR'!F17,'12thR'!F17,'13thR'!F17,'14thR'!F17,'15thR'!F17,'16thR'!F17,'17thR'!F17,'18thR'!F17,'19thR'!F17,'20thR'!F17,'21thR'!F17,'22thR'!F17,'23thR'!F17,'24thR'!F17)</f>
        <v>4</v>
      </c>
      <c r="L17" s="7">
        <f>MIN('1stR'!G17,'2ndR'!G17,'3rdR'!G17,'4thR'!G17,'5thR'!G17,'6thR'!G17,'7thR'!G17,'8thR'!G17,'9thR'!G17,'10thR'!G17,'11thR'!G17,'12thR'!G17,'13thR'!G17,'14thR'!G17,'15thR'!G17,'16thR'!G17,'17thR'!G17,'18thR'!G17,'19thR'!G17,'20thR'!G17,'21thR'!G17,'22thR'!G17,'23thR'!G17,'24thR'!G17)</f>
        <v>5</v>
      </c>
      <c r="M17" s="7">
        <f>MIN('1stR'!H17,'2ndR'!H17,'3rdR'!H17,'4thR'!H17,'5thR'!H17,'6thR'!H17,'7thR'!H17,'8thR'!H17,'9thR'!H17,'10thR'!H17,'11thR'!H17,'12thR'!H17,'13thR'!H17,'14thR'!H17,'15thR'!H17,'16thR'!H17,'17thR'!H17,'18thR'!H17,'19thR'!H17,'20thR'!H17,'21thR'!H17,'22thR'!H17,'23thR'!H17,'24thR'!H17)</f>
        <v>5</v>
      </c>
      <c r="N17" s="7">
        <f>MIN('1stR'!I17,'2ndR'!I17,'3rdR'!I17,'4thR'!I17,'5thR'!I17,'6thR'!I17,'7thR'!I17,'8thR'!I17,'9thR'!I17,'10thR'!I17,'11thR'!I17,'12thR'!I17,'13thR'!I17,'14thR'!I17,'15thR'!I17,'16thR'!I17,'17thR'!I17,'18thR'!I17,'19thR'!I17,'20thR'!I17,'21thR'!I17,'22thR'!I17,'23thR'!I17,'24thR'!I17)</f>
        <v>4</v>
      </c>
      <c r="O17" s="7">
        <f>MIN('1stR'!J17,'2ndR'!J17,'3rdR'!J17,'4thR'!J17,'5thR'!J17,'6thR'!J17,'7thR'!J17,'8thR'!J17,'9thR'!J17,'10thR'!J17,'11thR'!J17,'12thR'!J17,'13thR'!J17,'14thR'!J17,'15thR'!J17,'16thR'!J17,'17thR'!J17,'18thR'!J17,'19thR'!J17,'20thR'!J17,'21thR'!J17,'22thR'!J17,'23thR'!J17,'24thR'!J17)</f>
        <v>6</v>
      </c>
      <c r="P17" s="7">
        <f>MIN('1stR'!K17,'2ndR'!K17,'3rdR'!K17,'4thR'!K17,'5thR'!K17,'6thR'!K17,'7thR'!K17,'8thR'!K17,'9thR'!K17,'10thR'!K17,'11thR'!K17,'12thR'!K17,'13thR'!K17,'14thR'!K17,'15thR'!K17,'16thR'!K17,'17thR'!K17,'18thR'!K17,'19thR'!K17,'20thR'!K17,'21thR'!K17,'22thR'!K17,'23thR'!K17,'24thR'!K17)</f>
        <v>3</v>
      </c>
      <c r="Q17" s="7">
        <f>MIN('1stR'!L17,'2ndR'!L17,'3rdR'!L17,'4thR'!L17,'5thR'!L17,'6thR'!L17,'7thR'!L17,'8thR'!L17,'9thR'!L17,'10thR'!L17,'11thR'!L17,'12thR'!L17,'13thR'!L17,'14thR'!L17,'15thR'!L17,'16thR'!L17,'17thR'!L17,'18thR'!L17,'19thR'!L17,'20thR'!L17,'21thR'!L17,'22thR'!L17,'23thR'!L17,'24thR'!L17)</f>
        <v>5</v>
      </c>
      <c r="R17" s="7">
        <f>MIN('1stR'!M17,'2ndR'!M17,'3rdR'!M17,'4thR'!M17,'5thR'!M17,'6thR'!M17,'7thR'!M17,'8thR'!M17,'9thR'!M17,'10thR'!M17,'11thR'!M17,'12thR'!M17,'13thR'!M17,'14thR'!M17,'15thR'!M17,'16thR'!M17,'17thR'!M17,'18thR'!M17,'19thR'!M17,'20thR'!M17,'21thR'!M17,'22thR'!M17,'23thR'!M17,'24thR'!M17)</f>
        <v>2</v>
      </c>
      <c r="S17" s="7">
        <f>MIN('1stR'!N17,'2ndR'!N17,'3rdR'!N17,'4thR'!N17,'5thR'!N17,'6thR'!N17,'7thR'!N17,'8thR'!N17,'9thR'!N17,'10thR'!N17,'11thR'!N17,'12thR'!N17,'13thR'!N17,'14thR'!N17,'15thR'!N17,'16thR'!N17,'17thR'!N17,'18thR'!N17,'19thR'!N17,'20thR'!N17,'21thR'!N17,'22thR'!N17,'23thR'!N17,'24thR'!N17)</f>
        <v>3</v>
      </c>
      <c r="T17" s="7">
        <f>MIN('1stR'!O17,'2ndR'!O17,'3rdR'!O17,'4thR'!O17,'5thR'!O17,'6thR'!O17,'7thR'!O17,'8thR'!O17,'9thR'!O17,'10thR'!O17,'11thR'!O17,'12thR'!O17,'13thR'!O17,'14thR'!O17,'15thR'!O17,'16thR'!O17,'17thR'!O17,'18thR'!O17,'19thR'!O17,'20thR'!O17,'21thR'!O17,'22thR'!O17,'23thR'!O17,'24thR'!O17)</f>
        <v>6</v>
      </c>
      <c r="U17" s="7">
        <f>MIN('1stR'!P17,'2ndR'!P17,'3rdR'!P17,'4thR'!P17,'5thR'!P17,'6thR'!P17,'7thR'!P17,'8thR'!P17,'9thR'!P17,'10thR'!P17,'11thR'!P17,'12thR'!P17,'13thR'!P17,'14thR'!P17,'15thR'!P17,'16thR'!P17,'17thR'!P17,'18thR'!P17,'19thR'!P17,'20thR'!P17,'21thR'!P17,'22thR'!P17,'23thR'!P17,'24thR'!P17)</f>
        <v>5</v>
      </c>
      <c r="V17" s="7">
        <f>MIN('1stR'!Q17,'2ndR'!Q17,'3rdR'!Q17,'4thR'!Q17,'5thR'!Q17,'6thR'!Q17,'7thR'!Q17,'8thR'!Q17,'9thR'!Q17,'10thR'!Q17,'11thR'!Q17,'12thR'!Q17,'13thR'!Q17,'14thR'!Q17,'15thR'!Q17,'16thR'!Q17,'17thR'!Q17,'18thR'!Q17,'19thR'!Q17,'20thR'!Q17,'21thR'!Q17,'22thR'!Q17,'23thR'!Q17,'24thR'!Q17)</f>
        <v>5</v>
      </c>
      <c r="W17" s="7">
        <f>MIN('1stR'!R17,'2ndR'!R17,'3rdR'!R17,'4thR'!R17,'5thR'!R17,'6thR'!R17,'7thR'!R17,'8thR'!R17,'9thR'!R17,'10thR'!R17,'11thR'!R17,'12thR'!R17,'13thR'!R17,'14thR'!R17,'15thR'!R17,'16thR'!R17,'17thR'!R17,'18thR'!R17,'19thR'!R17,'20thR'!R17,'21thR'!R17,'22thR'!R17,'23thR'!R17,'24thR'!R17)</f>
        <v>4</v>
      </c>
      <c r="X17" s="7">
        <f>MIN('1stR'!S17,'2ndR'!S17,'3rdR'!S17,'4thR'!S17,'5thR'!S17,'6thR'!S17,'7thR'!S17,'8thR'!S17,'9thR'!S17,'10thR'!S17,'11thR'!S17,'12thR'!S17,'13thR'!S17,'14thR'!S17,'15thR'!S17,'16thR'!S17,'17thR'!S17,'18thR'!S17,'19thR'!S17,'20thR'!S17,'21thR'!S17,'22thR'!S17,'23thR'!S17,'24thR'!S17)</f>
        <v>7</v>
      </c>
      <c r="Y17" s="7">
        <f>MIN('1stR'!T17,'2ndR'!T17,'3rdR'!T17,'4thR'!T17,'5thR'!T17,'6thR'!T17,'7thR'!T17,'8thR'!T17,'9thR'!T17,'10thR'!T17,'11thR'!T17,'12thR'!T17,'13thR'!T17,'14thR'!T17,'15thR'!T17,'16thR'!T17,'17thR'!T17,'18thR'!T17,'19thR'!T17,'20thR'!T17,'21thR'!T17,'22thR'!T17,'23thR'!T17,'24thR'!T17)</f>
        <v>3</v>
      </c>
      <c r="Z17" s="20">
        <f t="shared" si="4"/>
        <v>78</v>
      </c>
      <c r="AA17" s="21">
        <f t="shared" si="8"/>
        <v>78.000001699999999</v>
      </c>
      <c r="AB17" s="20">
        <f>'24thR'!V17</f>
        <v>31.9</v>
      </c>
      <c r="AC17" s="22">
        <f t="shared" si="9"/>
        <v>62.05</v>
      </c>
      <c r="AD17" s="21">
        <f t="shared" si="10"/>
        <v>62.050001699999996</v>
      </c>
    </row>
    <row r="18" spans="1:30" x14ac:dyDescent="0.35">
      <c r="A18" s="16">
        <v>12</v>
      </c>
      <c r="B18" s="9">
        <f t="shared" si="0"/>
        <v>12</v>
      </c>
      <c r="C18" s="9">
        <f t="shared" si="1"/>
        <v>13</v>
      </c>
      <c r="D18" s="12">
        <f t="shared" si="2"/>
        <v>11</v>
      </c>
      <c r="E18" s="12">
        <f t="shared" si="3"/>
        <v>13</v>
      </c>
      <c r="F18" s="25" t="str">
        <f>'24thR'!B18</f>
        <v>CENA ŠTRAVS</v>
      </c>
      <c r="G18" s="19">
        <f>'24thR'!W18</f>
        <v>6</v>
      </c>
      <c r="H18" s="7">
        <f>MIN('1stR'!C18,'2ndR'!C18,'3rdR'!C18,'4thR'!C18,'5thR'!C18,'6thR'!C18,'7thR'!C18,'8thR'!C18,'9thR'!C18,'10thR'!C18,'11thR'!C18,'12thR'!C18,'13thR'!C18,'14thR'!C18,'15thR'!C18,'16thR'!C18,'17thR'!C18,'18thR'!C18,'19thR'!C18,'20thR'!C18,'21thR'!C18,'22thR'!C18,'23thR'!C18,'24thR'!C18)</f>
        <v>4</v>
      </c>
      <c r="I18" s="7">
        <f>MIN('1stR'!D18,'2ndR'!D18,'3rdR'!D18,'4thR'!D18,'5thR'!D18,'6thR'!D18,'7thR'!D18,'8thR'!D18,'9thR'!D18,'10thR'!D18,'11thR'!D18,'12thR'!D18,'13thR'!D18,'14thR'!D18,'15thR'!D18,'16thR'!D18,'17thR'!D18,'18thR'!D18,'19thR'!D18,'20thR'!D18,'21thR'!D18,'22thR'!D18,'23thR'!D18,'24thR'!D18)</f>
        <v>3</v>
      </c>
      <c r="J18" s="7">
        <f>MIN('1stR'!E18,'2ndR'!E18,'3rdR'!E18,'4thR'!E18,'5thR'!E18,'6thR'!E18,'7thR'!E18,'8thR'!E18,'9thR'!E18,'10thR'!E18,'11thR'!E18,'12thR'!E18,'13thR'!E18,'14thR'!E18,'15thR'!E18,'16thR'!E18,'17thR'!E18,'18thR'!E18,'19thR'!E18,'20thR'!E18,'21thR'!E18,'22thR'!E18,'23thR'!E18,'24thR'!E18)</f>
        <v>3</v>
      </c>
      <c r="K18" s="7">
        <f>MIN('1stR'!F18,'2ndR'!F18,'3rdR'!F18,'4thR'!F18,'5thR'!F18,'6thR'!F18,'7thR'!F18,'8thR'!F18,'9thR'!F18,'10thR'!F18,'11thR'!F18,'12thR'!F18,'13thR'!F18,'14thR'!F18,'15thR'!F18,'16thR'!F18,'17thR'!F18,'18thR'!F18,'19thR'!F18,'20thR'!F18,'21thR'!F18,'22thR'!F18,'23thR'!F18,'24thR'!F18)</f>
        <v>4</v>
      </c>
      <c r="L18" s="7">
        <f>MIN('1stR'!G18,'2ndR'!G18,'3rdR'!G18,'4thR'!G18,'5thR'!G18,'6thR'!G18,'7thR'!G18,'8thR'!G18,'9thR'!G18,'10thR'!G18,'11thR'!G18,'12thR'!G18,'13thR'!G18,'14thR'!G18,'15thR'!G18,'16thR'!G18,'17thR'!G18,'18thR'!G18,'19thR'!G18,'20thR'!G18,'21thR'!G18,'22thR'!G18,'23thR'!G18,'24thR'!G18)</f>
        <v>4</v>
      </c>
      <c r="M18" s="7">
        <f>MIN('1stR'!H18,'2ndR'!H18,'3rdR'!H18,'4thR'!H18,'5thR'!H18,'6thR'!H18,'7thR'!H18,'8thR'!H18,'9thR'!H18,'10thR'!H18,'11thR'!H18,'12thR'!H18,'13thR'!H18,'14thR'!H18,'15thR'!H18,'16thR'!H18,'17thR'!H18,'18thR'!H18,'19thR'!H18,'20thR'!H18,'21thR'!H18,'22thR'!H18,'23thR'!H18,'24thR'!H18)</f>
        <v>4</v>
      </c>
      <c r="N18" s="7">
        <f>MIN('1stR'!I18,'2ndR'!I18,'3rdR'!I18,'4thR'!I18,'5thR'!I18,'6thR'!I18,'7thR'!I18,'8thR'!I18,'9thR'!I18,'10thR'!I18,'11thR'!I18,'12thR'!I18,'13thR'!I18,'14thR'!I18,'15thR'!I18,'16thR'!I18,'17thR'!I18,'18thR'!I18,'19thR'!I18,'20thR'!I18,'21thR'!I18,'22thR'!I18,'23thR'!I18,'24thR'!I18)</f>
        <v>3</v>
      </c>
      <c r="O18" s="7">
        <f>MIN('1stR'!J18,'2ndR'!J18,'3rdR'!J18,'4thR'!J18,'5thR'!J18,'6thR'!J18,'7thR'!J18,'8thR'!J18,'9thR'!J18,'10thR'!J18,'11thR'!J18,'12thR'!J18,'13thR'!J18,'14thR'!J18,'15thR'!J18,'16thR'!J18,'17thR'!J18,'18thR'!J18,'19thR'!J18,'20thR'!J18,'21thR'!J18,'22thR'!J18,'23thR'!J18,'24thR'!J18)</f>
        <v>4</v>
      </c>
      <c r="P18" s="7">
        <f>MIN('1stR'!K18,'2ndR'!K18,'3rdR'!K18,'4thR'!K18,'5thR'!K18,'6thR'!K18,'7thR'!K18,'8thR'!K18,'9thR'!K18,'10thR'!K18,'11thR'!K18,'12thR'!K18,'13thR'!K18,'14thR'!K18,'15thR'!K18,'16thR'!K18,'17thR'!K18,'18thR'!K18,'19thR'!K18,'20thR'!K18,'21thR'!K18,'22thR'!K18,'23thR'!K18,'24thR'!K18)</f>
        <v>3</v>
      </c>
      <c r="Q18" s="7">
        <f>MIN('1stR'!L18,'2ndR'!L18,'3rdR'!L18,'4thR'!L18,'5thR'!L18,'6thR'!L18,'7thR'!L18,'8thR'!L18,'9thR'!L18,'10thR'!L18,'11thR'!L18,'12thR'!L18,'13thR'!L18,'14thR'!L18,'15thR'!L18,'16thR'!L18,'17thR'!L18,'18thR'!L18,'19thR'!L18,'20thR'!L18,'21thR'!L18,'22thR'!L18,'23thR'!L18,'24thR'!L18)</f>
        <v>5</v>
      </c>
      <c r="R18" s="7">
        <f>MIN('1stR'!M18,'2ndR'!M18,'3rdR'!M18,'4thR'!M18,'5thR'!M18,'6thR'!M18,'7thR'!M18,'8thR'!M18,'9thR'!M18,'10thR'!M18,'11thR'!M18,'12thR'!M18,'13thR'!M18,'14thR'!M18,'15thR'!M18,'16thR'!M18,'17thR'!M18,'18thR'!M18,'19thR'!M18,'20thR'!M18,'21thR'!M18,'22thR'!M18,'23thR'!M18,'24thR'!M18)</f>
        <v>3</v>
      </c>
      <c r="S18" s="7">
        <f>MIN('1stR'!N18,'2ndR'!N18,'3rdR'!N18,'4thR'!N18,'5thR'!N18,'6thR'!N18,'7thR'!N18,'8thR'!N18,'9thR'!N18,'10thR'!N18,'11thR'!N18,'12thR'!N18,'13thR'!N18,'14thR'!N18,'15thR'!N18,'16thR'!N18,'17thR'!N18,'18thR'!N18,'19thR'!N18,'20thR'!N18,'21thR'!N18,'22thR'!N18,'23thR'!N18,'24thR'!N18)</f>
        <v>3</v>
      </c>
      <c r="T18" s="7">
        <f>MIN('1stR'!O18,'2ndR'!O18,'3rdR'!O18,'4thR'!O18,'5thR'!O18,'6thR'!O18,'7thR'!O18,'8thR'!O18,'9thR'!O18,'10thR'!O18,'11thR'!O18,'12thR'!O18,'13thR'!O18,'14thR'!O18,'15thR'!O18,'16thR'!O18,'17thR'!O18,'18thR'!O18,'19thR'!O18,'20thR'!O18,'21thR'!O18,'22thR'!O18,'23thR'!O18,'24thR'!O18)</f>
        <v>4</v>
      </c>
      <c r="U18" s="7">
        <f>MIN('1stR'!P18,'2ndR'!P18,'3rdR'!P18,'4thR'!P18,'5thR'!P18,'6thR'!P18,'7thR'!P18,'8thR'!P18,'9thR'!P18,'10thR'!P18,'11thR'!P18,'12thR'!P18,'13thR'!P18,'14thR'!P18,'15thR'!P18,'16thR'!P18,'17thR'!P18,'18thR'!P18,'19thR'!P18,'20thR'!P18,'21thR'!P18,'22thR'!P18,'23thR'!P18,'24thR'!P18)</f>
        <v>4</v>
      </c>
      <c r="V18" s="7">
        <f>MIN('1stR'!Q18,'2ndR'!Q18,'3rdR'!Q18,'4thR'!Q18,'5thR'!Q18,'6thR'!Q18,'7thR'!Q18,'8thR'!Q18,'9thR'!Q18,'10thR'!Q18,'11thR'!Q18,'12thR'!Q18,'13thR'!Q18,'14thR'!Q18,'15thR'!Q18,'16thR'!Q18,'17thR'!Q18,'18thR'!Q18,'19thR'!Q18,'20thR'!Q18,'21thR'!Q18,'22thR'!Q18,'23thR'!Q18,'24thR'!Q18)</f>
        <v>4</v>
      </c>
      <c r="W18" s="7">
        <f>MIN('1stR'!R18,'2ndR'!R18,'3rdR'!R18,'4thR'!R18,'5thR'!R18,'6thR'!R18,'7thR'!R18,'8thR'!R18,'9thR'!R18,'10thR'!R18,'11thR'!R18,'12thR'!R18,'13thR'!R18,'14thR'!R18,'15thR'!R18,'16thR'!R18,'17thR'!R18,'18thR'!R18,'19thR'!R18,'20thR'!R18,'21thR'!R18,'22thR'!R18,'23thR'!R18,'24thR'!R18)</f>
        <v>3</v>
      </c>
      <c r="X18" s="7">
        <f>MIN('1stR'!S18,'2ndR'!S18,'3rdR'!S18,'4thR'!S18,'5thR'!S18,'6thR'!S18,'7thR'!S18,'8thR'!S18,'9thR'!S18,'10thR'!S18,'11thR'!S18,'12thR'!S18,'13thR'!S18,'14thR'!S18,'15thR'!S18,'16thR'!S18,'17thR'!S18,'18thR'!S18,'19thR'!S18,'20thR'!S18,'21thR'!S18,'22thR'!S18,'23thR'!S18,'24thR'!S18)</f>
        <v>4</v>
      </c>
      <c r="Y18" s="7">
        <f>MIN('1stR'!T18,'2ndR'!T18,'3rdR'!T18,'4thR'!T18,'5thR'!T18,'6thR'!T18,'7thR'!T18,'8thR'!T18,'9thR'!T18,'10thR'!T18,'11thR'!T18,'12thR'!T18,'13thR'!T18,'14thR'!T18,'15thR'!T18,'16thR'!T18,'17thR'!T18,'18thR'!T18,'19thR'!T18,'20thR'!T18,'21thR'!T18,'22thR'!T18,'23thR'!T18,'24thR'!T18)</f>
        <v>3</v>
      </c>
      <c r="Z18" s="20">
        <f t="shared" si="4"/>
        <v>65</v>
      </c>
      <c r="AA18" s="21">
        <f t="shared" si="8"/>
        <v>65.000001800000007</v>
      </c>
      <c r="AB18" s="20">
        <f>'24thR'!V18</f>
        <v>20.399999999999999</v>
      </c>
      <c r="AC18" s="22">
        <f t="shared" si="9"/>
        <v>54.8</v>
      </c>
      <c r="AD18" s="21">
        <f t="shared" si="10"/>
        <v>54.800001799999997</v>
      </c>
    </row>
    <row r="19" spans="1:30" x14ac:dyDescent="0.35">
      <c r="A19" s="16">
        <v>13</v>
      </c>
      <c r="B19" s="9">
        <f t="shared" si="0"/>
        <v>5</v>
      </c>
      <c r="C19" s="9">
        <f t="shared" si="1"/>
        <v>9</v>
      </c>
      <c r="D19" s="12">
        <f t="shared" si="2"/>
        <v>4</v>
      </c>
      <c r="E19" s="12">
        <f t="shared" si="3"/>
        <v>9</v>
      </c>
      <c r="F19" s="25" t="str">
        <f>'24thR'!B19</f>
        <v>VITO ŠMIT</v>
      </c>
      <c r="G19" s="19">
        <f>'24thR'!W19</f>
        <v>12</v>
      </c>
      <c r="H19" s="7">
        <f>MIN('1stR'!C19,'2ndR'!C19,'3rdR'!C19,'4thR'!C19,'5thR'!C19,'6thR'!C19,'7thR'!C19,'8thR'!C19,'9thR'!C19,'10thR'!C19,'11thR'!C19,'12thR'!C19,'13thR'!C19,'14thR'!C19,'15thR'!C19,'16thR'!C19,'17thR'!C19,'18thR'!C19,'19thR'!C19,'20thR'!C19,'21thR'!C19,'22thR'!C19,'23thR'!C19,'24thR'!C19)</f>
        <v>4</v>
      </c>
      <c r="I19" s="7">
        <f>MIN('1stR'!D19,'2ndR'!D19,'3rdR'!D19,'4thR'!D19,'5thR'!D19,'6thR'!D19,'7thR'!D19,'8thR'!D19,'9thR'!D19,'10thR'!D19,'11thR'!D19,'12thR'!D19,'13thR'!D19,'14thR'!D19,'15thR'!D19,'16thR'!D19,'17thR'!D19,'18thR'!D19,'19thR'!D19,'20thR'!D19,'21thR'!D19,'22thR'!D19,'23thR'!D19,'24thR'!D19)</f>
        <v>2</v>
      </c>
      <c r="J19" s="7">
        <f>MIN('1stR'!E19,'2ndR'!E19,'3rdR'!E19,'4thR'!E19,'5thR'!E19,'6thR'!E19,'7thR'!E19,'8thR'!E19,'9thR'!E19,'10thR'!E19,'11thR'!E19,'12thR'!E19,'13thR'!E19,'14thR'!E19,'15thR'!E19,'16thR'!E19,'17thR'!E19,'18thR'!E19,'19thR'!E19,'20thR'!E19,'21thR'!E19,'22thR'!E19,'23thR'!E19,'24thR'!E19)</f>
        <v>3</v>
      </c>
      <c r="K19" s="7">
        <f>MIN('1stR'!F19,'2ndR'!F19,'3rdR'!F19,'4thR'!F19,'5thR'!F19,'6thR'!F19,'7thR'!F19,'8thR'!F19,'9thR'!F19,'10thR'!F19,'11thR'!F19,'12thR'!F19,'13thR'!F19,'14thR'!F19,'15thR'!F19,'16thR'!F19,'17thR'!F19,'18thR'!F19,'19thR'!F19,'20thR'!F19,'21thR'!F19,'22thR'!F19,'23thR'!F19,'24thR'!F19)</f>
        <v>4</v>
      </c>
      <c r="L19" s="7">
        <f>MIN('1stR'!G19,'2ndR'!G19,'3rdR'!G19,'4thR'!G19,'5thR'!G19,'6thR'!G19,'7thR'!G19,'8thR'!G19,'9thR'!G19,'10thR'!G19,'11thR'!G19,'12thR'!G19,'13thR'!G19,'14thR'!G19,'15thR'!G19,'16thR'!G19,'17thR'!G19,'18thR'!G19,'19thR'!G19,'20thR'!G19,'21thR'!G19,'22thR'!G19,'23thR'!G19,'24thR'!G19)</f>
        <v>4</v>
      </c>
      <c r="M19" s="7">
        <f>MIN('1stR'!H19,'2ndR'!H19,'3rdR'!H19,'4thR'!H19,'5thR'!H19,'6thR'!H19,'7thR'!H19,'8thR'!H19,'9thR'!H19,'10thR'!H19,'11thR'!H19,'12thR'!H19,'13thR'!H19,'14thR'!H19,'15thR'!H19,'16thR'!H19,'17thR'!H19,'18thR'!H19,'19thR'!H19,'20thR'!H19,'21thR'!H19,'22thR'!H19,'23thR'!H19,'24thR'!H19)</f>
        <v>3</v>
      </c>
      <c r="N19" s="7">
        <f>MIN('1stR'!I19,'2ndR'!I19,'3rdR'!I19,'4thR'!I19,'5thR'!I19,'6thR'!I19,'7thR'!I19,'8thR'!I19,'9thR'!I19,'10thR'!I19,'11thR'!I19,'12thR'!I19,'13thR'!I19,'14thR'!I19,'15thR'!I19,'16thR'!I19,'17thR'!I19,'18thR'!I19,'19thR'!I19,'20thR'!I19,'21thR'!I19,'22thR'!I19,'23thR'!I19,'24thR'!I19)</f>
        <v>3</v>
      </c>
      <c r="O19" s="7">
        <f>MIN('1stR'!J19,'2ndR'!J19,'3rdR'!J19,'4thR'!J19,'5thR'!J19,'6thR'!J19,'7thR'!J19,'8thR'!J19,'9thR'!J19,'10thR'!J19,'11thR'!J19,'12thR'!J19,'13thR'!J19,'14thR'!J19,'15thR'!J19,'16thR'!J19,'17thR'!J19,'18thR'!J19,'19thR'!J19,'20thR'!J19,'21thR'!J19,'22thR'!J19,'23thR'!J19,'24thR'!J19)</f>
        <v>4</v>
      </c>
      <c r="P19" s="7">
        <f>MIN('1stR'!K19,'2ndR'!K19,'3rdR'!K19,'4thR'!K19,'5thR'!K19,'6thR'!K19,'7thR'!K19,'8thR'!K19,'9thR'!K19,'10thR'!K19,'11thR'!K19,'12thR'!K19,'13thR'!K19,'14thR'!K19,'15thR'!K19,'16thR'!K19,'17thR'!K19,'18thR'!K19,'19thR'!K19,'20thR'!K19,'21thR'!K19,'22thR'!K19,'23thR'!K19,'24thR'!K19)</f>
        <v>3</v>
      </c>
      <c r="Q19" s="7">
        <f>MIN('1stR'!L19,'2ndR'!L19,'3rdR'!L19,'4thR'!L19,'5thR'!L19,'6thR'!L19,'7thR'!L19,'8thR'!L19,'9thR'!L19,'10thR'!L19,'11thR'!L19,'12thR'!L19,'13thR'!L19,'14thR'!L19,'15thR'!L19,'16thR'!L19,'17thR'!L19,'18thR'!L19,'19thR'!L19,'20thR'!L19,'21thR'!L19,'22thR'!L19,'23thR'!L19,'24thR'!L19)</f>
        <v>4</v>
      </c>
      <c r="R19" s="7">
        <f>MIN('1stR'!M19,'2ndR'!M19,'3rdR'!M19,'4thR'!M19,'5thR'!M19,'6thR'!M19,'7thR'!M19,'8thR'!M19,'9thR'!M19,'10thR'!M19,'11thR'!M19,'12thR'!M19,'13thR'!M19,'14thR'!M19,'15thR'!M19,'16thR'!M19,'17thR'!M19,'18thR'!M19,'19thR'!M19,'20thR'!M19,'21thR'!M19,'22thR'!M19,'23thR'!M19,'24thR'!M19)</f>
        <v>3</v>
      </c>
      <c r="S19" s="7">
        <f>MIN('1stR'!N19,'2ndR'!N19,'3rdR'!N19,'4thR'!N19,'5thR'!N19,'6thR'!N19,'7thR'!N19,'8thR'!N19,'9thR'!N19,'10thR'!N19,'11thR'!N19,'12thR'!N19,'13thR'!N19,'14thR'!N19,'15thR'!N19,'16thR'!N19,'17thR'!N19,'18thR'!N19,'19thR'!N19,'20thR'!N19,'21thR'!N19,'22thR'!N19,'23thR'!N19,'24thR'!N19)</f>
        <v>3</v>
      </c>
      <c r="T19" s="7">
        <f>MIN('1stR'!O19,'2ndR'!O19,'3rdR'!O19,'4thR'!O19,'5thR'!O19,'6thR'!O19,'7thR'!O19,'8thR'!O19,'9thR'!O19,'10thR'!O19,'11thR'!O19,'12thR'!O19,'13thR'!O19,'14thR'!O19,'15thR'!O19,'16thR'!O19,'17thR'!O19,'18thR'!O19,'19thR'!O19,'20thR'!O19,'21thR'!O19,'22thR'!O19,'23thR'!O19,'24thR'!O19)</f>
        <v>3</v>
      </c>
      <c r="U19" s="7">
        <f>MIN('1stR'!P19,'2ndR'!P19,'3rdR'!P19,'4thR'!P19,'5thR'!P19,'6thR'!P19,'7thR'!P19,'8thR'!P19,'9thR'!P19,'10thR'!P19,'11thR'!P19,'12thR'!P19,'13thR'!P19,'14thR'!P19,'15thR'!P19,'16thR'!P19,'17thR'!P19,'18thR'!P19,'19thR'!P19,'20thR'!P19,'21thR'!P19,'22thR'!P19,'23thR'!P19,'24thR'!P19)</f>
        <v>4</v>
      </c>
      <c r="V19" s="7">
        <f>MIN('1stR'!Q19,'2ndR'!Q19,'3rdR'!Q19,'4thR'!Q19,'5thR'!Q19,'6thR'!Q19,'7thR'!Q19,'8thR'!Q19,'9thR'!Q19,'10thR'!Q19,'11thR'!Q19,'12thR'!Q19,'13thR'!Q19,'14thR'!Q19,'15thR'!Q19,'16thR'!Q19,'17thR'!Q19,'18thR'!Q19,'19thR'!Q19,'20thR'!Q19,'21thR'!Q19,'22thR'!Q19,'23thR'!Q19,'24thR'!Q19)</f>
        <v>4</v>
      </c>
      <c r="W19" s="7">
        <f>MIN('1stR'!R19,'2ndR'!R19,'3rdR'!R19,'4thR'!R19,'5thR'!R19,'6thR'!R19,'7thR'!R19,'8thR'!R19,'9thR'!R19,'10thR'!R19,'11thR'!R19,'12thR'!R19,'13thR'!R19,'14thR'!R19,'15thR'!R19,'16thR'!R19,'17thR'!R19,'18thR'!R19,'19thR'!R19,'20thR'!R19,'21thR'!R19,'22thR'!R19,'23thR'!R19,'24thR'!R19)</f>
        <v>3</v>
      </c>
      <c r="X19" s="7">
        <f>MIN('1stR'!S19,'2ndR'!S19,'3rdR'!S19,'4thR'!S19,'5thR'!S19,'6thR'!S19,'7thR'!S19,'8thR'!S19,'9thR'!S19,'10thR'!S19,'11thR'!S19,'12thR'!S19,'13thR'!S19,'14thR'!S19,'15thR'!S19,'16thR'!S19,'17thR'!S19,'18thR'!S19,'19thR'!S19,'20thR'!S19,'21thR'!S19,'22thR'!S19,'23thR'!S19,'24thR'!S19)</f>
        <v>4</v>
      </c>
      <c r="Y19" s="7">
        <f>MIN('1stR'!T19,'2ndR'!T19,'3rdR'!T19,'4thR'!T19,'5thR'!T19,'6thR'!T19,'7thR'!T19,'8thR'!T19,'9thR'!T19,'10thR'!T19,'11thR'!T19,'12thR'!T19,'13thR'!T19,'14thR'!T19,'15thR'!T19,'16thR'!T19,'17thR'!T19,'18thR'!T19,'19thR'!T19,'20thR'!T19,'21thR'!T19,'22thR'!T19,'23thR'!T19,'24thR'!T19)</f>
        <v>2</v>
      </c>
      <c r="Z19" s="20">
        <f t="shared" si="4"/>
        <v>60</v>
      </c>
      <c r="AA19" s="21">
        <f t="shared" si="8"/>
        <v>60.000001900000001</v>
      </c>
      <c r="AB19" s="20">
        <f>'24thR'!V19</f>
        <v>15.1</v>
      </c>
      <c r="AC19" s="22">
        <f t="shared" si="9"/>
        <v>52.45</v>
      </c>
      <c r="AD19" s="21">
        <f t="shared" si="10"/>
        <v>52.450001900000004</v>
      </c>
    </row>
    <row r="20" spans="1:30" x14ac:dyDescent="0.35">
      <c r="A20" s="16">
        <v>14</v>
      </c>
      <c r="B20" s="9">
        <f t="shared" si="0"/>
        <v>20</v>
      </c>
      <c r="C20" s="9">
        <f t="shared" si="1"/>
        <v>16</v>
      </c>
      <c r="D20" s="12">
        <f t="shared" si="2"/>
        <v>19</v>
      </c>
      <c r="E20" s="12">
        <f t="shared" si="3"/>
        <v>16</v>
      </c>
      <c r="F20" s="25" t="str">
        <f>'24thR'!B20</f>
        <v>RADE NARANČIĆ</v>
      </c>
      <c r="G20" s="19">
        <f>'24thR'!W20</f>
        <v>7</v>
      </c>
      <c r="H20" s="7">
        <f>MIN('1stR'!C20,'2ndR'!C20,'3rdR'!C20,'4thR'!C20,'5thR'!C20,'6thR'!C20,'7thR'!C20,'8thR'!C20,'9thR'!C20,'10thR'!C20,'11thR'!C20,'12thR'!C20,'13thR'!C20,'14thR'!C20,'15thR'!C20,'16thR'!C20,'17thR'!C20,'18thR'!C20,'19thR'!C20,'20thR'!C20,'21thR'!C20,'22thR'!C20,'23thR'!C20,'24thR'!C20)</f>
        <v>5</v>
      </c>
      <c r="I20" s="7">
        <f>MIN('1stR'!D20,'2ndR'!D20,'3rdR'!D20,'4thR'!D20,'5thR'!D20,'6thR'!D20,'7thR'!D20,'8thR'!D20,'9thR'!D20,'10thR'!D20,'11thR'!D20,'12thR'!D20,'13thR'!D20,'14thR'!D20,'15thR'!D20,'16thR'!D20,'17thR'!D20,'18thR'!D20,'19thR'!D20,'20thR'!D20,'21thR'!D20,'22thR'!D20,'23thR'!D20,'24thR'!D20)</f>
        <v>3</v>
      </c>
      <c r="J20" s="7">
        <f>MIN('1stR'!E20,'2ndR'!E20,'3rdR'!E20,'4thR'!E20,'5thR'!E20,'6thR'!E20,'7thR'!E20,'8thR'!E20,'9thR'!E20,'10thR'!E20,'11thR'!E20,'12thR'!E20,'13thR'!E20,'14thR'!E20,'15thR'!E20,'16thR'!E20,'17thR'!E20,'18thR'!E20,'19thR'!E20,'20thR'!E20,'21thR'!E20,'22thR'!E20,'23thR'!E20,'24thR'!E20)</f>
        <v>3</v>
      </c>
      <c r="K20" s="7">
        <f>MIN('1stR'!F20,'2ndR'!F20,'3rdR'!F20,'4thR'!F20,'5thR'!F20,'6thR'!F20,'7thR'!F20,'8thR'!F20,'9thR'!F20,'10thR'!F20,'11thR'!F20,'12thR'!F20,'13thR'!F20,'14thR'!F20,'15thR'!F20,'16thR'!F20,'17thR'!F20,'18thR'!F20,'19thR'!F20,'20thR'!F20,'21thR'!F20,'22thR'!F20,'23thR'!F20,'24thR'!F20)</f>
        <v>4</v>
      </c>
      <c r="L20" s="7">
        <f>MIN('1stR'!G20,'2ndR'!G20,'3rdR'!G20,'4thR'!G20,'5thR'!G20,'6thR'!G20,'7thR'!G20,'8thR'!G20,'9thR'!G20,'10thR'!G20,'11thR'!G20,'12thR'!G20,'13thR'!G20,'14thR'!G20,'15thR'!G20,'16thR'!G20,'17thR'!G20,'18thR'!G20,'19thR'!G20,'20thR'!G20,'21thR'!G20,'22thR'!G20,'23thR'!G20,'24thR'!G20)</f>
        <v>5</v>
      </c>
      <c r="M20" s="7">
        <f>MIN('1stR'!H20,'2ndR'!H20,'3rdR'!H20,'4thR'!H20,'5thR'!H20,'6thR'!H20,'7thR'!H20,'8thR'!H20,'9thR'!H20,'10thR'!H20,'11thR'!H20,'12thR'!H20,'13thR'!H20,'14thR'!H20,'15thR'!H20,'16thR'!H20,'17thR'!H20,'18thR'!H20,'19thR'!H20,'20thR'!H20,'21thR'!H20,'22thR'!H20,'23thR'!H20,'24thR'!H20)</f>
        <v>4</v>
      </c>
      <c r="N20" s="7">
        <f>MIN('1stR'!I20,'2ndR'!I20,'3rdR'!I20,'4thR'!I20,'5thR'!I20,'6thR'!I20,'7thR'!I20,'8thR'!I20,'9thR'!I20,'10thR'!I20,'11thR'!I20,'12thR'!I20,'13thR'!I20,'14thR'!I20,'15thR'!I20,'16thR'!I20,'17thR'!I20,'18thR'!I20,'19thR'!I20,'20thR'!I20,'21thR'!I20,'22thR'!I20,'23thR'!I20,'24thR'!I20)</f>
        <v>4</v>
      </c>
      <c r="O20" s="7">
        <f>MIN('1stR'!J20,'2ndR'!J20,'3rdR'!J20,'4thR'!J20,'5thR'!J20,'6thR'!J20,'7thR'!J20,'8thR'!J20,'9thR'!J20,'10thR'!J20,'11thR'!J20,'12thR'!J20,'13thR'!J20,'14thR'!J20,'15thR'!J20,'16thR'!J20,'17thR'!J20,'18thR'!J20,'19thR'!J20,'20thR'!J20,'21thR'!J20,'22thR'!J20,'23thR'!J20,'24thR'!J20)</f>
        <v>5</v>
      </c>
      <c r="P20" s="7">
        <f>MIN('1stR'!K20,'2ndR'!K20,'3rdR'!K20,'4thR'!K20,'5thR'!K20,'6thR'!K20,'7thR'!K20,'8thR'!K20,'9thR'!K20,'10thR'!K20,'11thR'!K20,'12thR'!K20,'13thR'!K20,'14thR'!K20,'15thR'!K20,'16thR'!K20,'17thR'!K20,'18thR'!K20,'19thR'!K20,'20thR'!K20,'21thR'!K20,'22thR'!K20,'23thR'!K20,'24thR'!K20)</f>
        <v>3</v>
      </c>
      <c r="Q20" s="7">
        <f>MIN('1stR'!L20,'2ndR'!L20,'3rdR'!L20,'4thR'!L20,'5thR'!L20,'6thR'!L20,'7thR'!L20,'8thR'!L20,'9thR'!L20,'10thR'!L20,'11thR'!L20,'12thR'!L20,'13thR'!L20,'14thR'!L20,'15thR'!L20,'16thR'!L20,'17thR'!L20,'18thR'!L20,'19thR'!L20,'20thR'!L20,'21thR'!L20,'22thR'!L20,'23thR'!L20,'24thR'!L20)</f>
        <v>5</v>
      </c>
      <c r="R20" s="7">
        <f>MIN('1stR'!M20,'2ndR'!M20,'3rdR'!M20,'4thR'!M20,'5thR'!M20,'6thR'!M20,'7thR'!M20,'8thR'!M20,'9thR'!M20,'10thR'!M20,'11thR'!M20,'12thR'!M20,'13thR'!M20,'14thR'!M20,'15thR'!M20,'16thR'!M20,'17thR'!M20,'18thR'!M20,'19thR'!M20,'20thR'!M20,'21thR'!M20,'22thR'!M20,'23thR'!M20,'24thR'!M20)</f>
        <v>3</v>
      </c>
      <c r="S20" s="7">
        <f>MIN('1stR'!N20,'2ndR'!N20,'3rdR'!N20,'4thR'!N20,'5thR'!N20,'6thR'!N20,'7thR'!N20,'8thR'!N20,'9thR'!N20,'10thR'!N20,'11thR'!N20,'12thR'!N20,'13thR'!N20,'14thR'!N20,'15thR'!N20,'16thR'!N20,'17thR'!N20,'18thR'!N20,'19thR'!N20,'20thR'!N20,'21thR'!N20,'22thR'!N20,'23thR'!N20,'24thR'!N20)</f>
        <v>4</v>
      </c>
      <c r="T20" s="7">
        <f>MIN('1stR'!O20,'2ndR'!O20,'3rdR'!O20,'4thR'!O20,'5thR'!O20,'6thR'!O20,'7thR'!O20,'8thR'!O20,'9thR'!O20,'10thR'!O20,'11thR'!O20,'12thR'!O20,'13thR'!O20,'14thR'!O20,'15thR'!O20,'16thR'!O20,'17thR'!O20,'18thR'!O20,'19thR'!O20,'20thR'!O20,'21thR'!O20,'22thR'!O20,'23thR'!O20,'24thR'!O20)</f>
        <v>5</v>
      </c>
      <c r="U20" s="7">
        <f>MIN('1stR'!P20,'2ndR'!P20,'3rdR'!P20,'4thR'!P20,'5thR'!P20,'6thR'!P20,'7thR'!P20,'8thR'!P20,'9thR'!P20,'10thR'!P20,'11thR'!P20,'12thR'!P20,'13thR'!P20,'14thR'!P20,'15thR'!P20,'16thR'!P20,'17thR'!P20,'18thR'!P20,'19thR'!P20,'20thR'!P20,'21thR'!P20,'22thR'!P20,'23thR'!P20,'24thR'!P20)</f>
        <v>5</v>
      </c>
      <c r="V20" s="7">
        <f>MIN('1stR'!Q20,'2ndR'!Q20,'3rdR'!Q20,'4thR'!Q20,'5thR'!Q20,'6thR'!Q20,'7thR'!Q20,'8thR'!Q20,'9thR'!Q20,'10thR'!Q20,'11thR'!Q20,'12thR'!Q20,'13thR'!Q20,'14thR'!Q20,'15thR'!Q20,'16thR'!Q20,'17thR'!Q20,'18thR'!Q20,'19thR'!Q20,'20thR'!Q20,'21thR'!Q20,'22thR'!Q20,'23thR'!Q20,'24thR'!Q20)</f>
        <v>5</v>
      </c>
      <c r="W20" s="7">
        <f>MIN('1stR'!R20,'2ndR'!R20,'3rdR'!R20,'4thR'!R20,'5thR'!R20,'6thR'!R20,'7thR'!R20,'8thR'!R20,'9thR'!R20,'10thR'!R20,'11thR'!R20,'12thR'!R20,'13thR'!R20,'14thR'!R20,'15thR'!R20,'16thR'!R20,'17thR'!R20,'18thR'!R20,'19thR'!R20,'20thR'!R20,'21thR'!R20,'22thR'!R20,'23thR'!R20,'24thR'!R20)</f>
        <v>4</v>
      </c>
      <c r="X20" s="7">
        <f>MIN('1stR'!S20,'2ndR'!S20,'3rdR'!S20,'4thR'!S20,'5thR'!S20,'6thR'!S20,'7thR'!S20,'8thR'!S20,'9thR'!S20,'10thR'!S20,'11thR'!S20,'12thR'!S20,'13thR'!S20,'14thR'!S20,'15thR'!S20,'16thR'!S20,'17thR'!S20,'18thR'!S20,'19thR'!S20,'20thR'!S20,'21thR'!S20,'22thR'!S20,'23thR'!S20,'24thR'!S20)</f>
        <v>4</v>
      </c>
      <c r="Y20" s="7">
        <f>MIN('1stR'!T20,'2ndR'!T20,'3rdR'!T20,'4thR'!T20,'5thR'!T20,'6thR'!T20,'7thR'!T20,'8thR'!T20,'9thR'!T20,'10thR'!T20,'11thR'!T20,'12thR'!T20,'13thR'!T20,'14thR'!T20,'15thR'!T20,'16thR'!T20,'17thR'!T20,'18thR'!T20,'19thR'!T20,'20thR'!T20,'21thR'!T20,'22thR'!T20,'23thR'!T20,'24thR'!T20)</f>
        <v>2</v>
      </c>
      <c r="Z20" s="20">
        <f t="shared" si="4"/>
        <v>73</v>
      </c>
      <c r="AA20" s="21">
        <f t="shared" si="8"/>
        <v>73.000001999999995</v>
      </c>
      <c r="AB20" s="20">
        <f>'24thR'!V20</f>
        <v>31.8</v>
      </c>
      <c r="AC20" s="22">
        <f t="shared" si="9"/>
        <v>57.1</v>
      </c>
      <c r="AD20" s="21">
        <f t="shared" si="10"/>
        <v>57.100002000000003</v>
      </c>
    </row>
    <row r="21" spans="1:30" x14ac:dyDescent="0.35">
      <c r="A21" s="16">
        <v>15</v>
      </c>
      <c r="B21" s="9">
        <f t="shared" si="0"/>
        <v>8</v>
      </c>
      <c r="C21" s="9">
        <f t="shared" si="1"/>
        <v>10</v>
      </c>
      <c r="D21" s="12">
        <f t="shared" si="2"/>
        <v>8</v>
      </c>
      <c r="E21" s="12">
        <f t="shared" si="3"/>
        <v>10</v>
      </c>
      <c r="F21" s="25" t="str">
        <f>'24thR'!B21</f>
        <v>ZORAN KLEMENČIČ</v>
      </c>
      <c r="G21" s="19">
        <f>'24thR'!W21</f>
        <v>4</v>
      </c>
      <c r="H21" s="7">
        <f>MIN('1stR'!C21,'2ndR'!C21,'3rdR'!C21,'4thR'!C21,'5thR'!C21,'6thR'!C21,'7thR'!C21,'8thR'!C21,'9thR'!C21,'10thR'!C21,'11thR'!C21,'12thR'!C21,'13thR'!C21,'14thR'!C21,'15thR'!C21,'16thR'!C21,'17thR'!C21,'18thR'!C21,'19thR'!C21,'20thR'!C21,'21thR'!C21,'22thR'!C21,'23thR'!C21,'24thR'!C21)</f>
        <v>4</v>
      </c>
      <c r="I21" s="7">
        <f>MIN('1stR'!D21,'2ndR'!D21,'3rdR'!D21,'4thR'!D21,'5thR'!D21,'6thR'!D21,'7thR'!D21,'8thR'!D21,'9thR'!D21,'10thR'!D21,'11thR'!D21,'12thR'!D21,'13thR'!D21,'14thR'!D21,'15thR'!D21,'16thR'!D21,'17thR'!D21,'18thR'!D21,'19thR'!D21,'20thR'!D21,'21thR'!D21,'22thR'!D21,'23thR'!D21,'24thR'!D21)</f>
        <v>3</v>
      </c>
      <c r="J21" s="7">
        <f>MIN('1stR'!E21,'2ndR'!E21,'3rdR'!E21,'4thR'!E21,'5thR'!E21,'6thR'!E21,'7thR'!E21,'8thR'!E21,'9thR'!E21,'10thR'!E21,'11thR'!E21,'12thR'!E21,'13thR'!E21,'14thR'!E21,'15thR'!E21,'16thR'!E21,'17thR'!E21,'18thR'!E21,'19thR'!E21,'20thR'!E21,'21thR'!E21,'22thR'!E21,'23thR'!E21,'24thR'!E21)</f>
        <v>3</v>
      </c>
      <c r="K21" s="7">
        <f>MIN('1stR'!F21,'2ndR'!F21,'3rdR'!F21,'4thR'!F21,'5thR'!F21,'6thR'!F21,'7thR'!F21,'8thR'!F21,'9thR'!F21,'10thR'!F21,'11thR'!F21,'12thR'!F21,'13thR'!F21,'14thR'!F21,'15thR'!F21,'16thR'!F21,'17thR'!F21,'18thR'!F21,'19thR'!F21,'20thR'!F21,'21thR'!F21,'22thR'!F21,'23thR'!F21,'24thR'!F21)</f>
        <v>4</v>
      </c>
      <c r="L21" s="7">
        <f>MIN('1stR'!G21,'2ndR'!G21,'3rdR'!G21,'4thR'!G21,'5thR'!G21,'6thR'!G21,'7thR'!G21,'8thR'!G21,'9thR'!G21,'10thR'!G21,'11thR'!G21,'12thR'!G21,'13thR'!G21,'14thR'!G21,'15thR'!G21,'16thR'!G21,'17thR'!G21,'18thR'!G21,'19thR'!G21,'20thR'!G21,'21thR'!G21,'22thR'!G21,'23thR'!G21,'24thR'!G21)</f>
        <v>4</v>
      </c>
      <c r="M21" s="7">
        <f>MIN('1stR'!H21,'2ndR'!H21,'3rdR'!H21,'4thR'!H21,'5thR'!H21,'6thR'!H21,'7thR'!H21,'8thR'!H21,'9thR'!H21,'10thR'!H21,'11thR'!H21,'12thR'!H21,'13thR'!H21,'14thR'!H21,'15thR'!H21,'16thR'!H21,'17thR'!H21,'18thR'!H21,'19thR'!H21,'20thR'!H21,'21thR'!H21,'22thR'!H21,'23thR'!H21,'24thR'!H21)</f>
        <v>4</v>
      </c>
      <c r="N21" s="7">
        <f>MIN('1stR'!I21,'2ndR'!I21,'3rdR'!I21,'4thR'!I21,'5thR'!I21,'6thR'!I21,'7thR'!I21,'8thR'!I21,'9thR'!I21,'10thR'!I21,'11thR'!I21,'12thR'!I21,'13thR'!I21,'14thR'!I21,'15thR'!I21,'16thR'!I21,'17thR'!I21,'18thR'!I21,'19thR'!I21,'20thR'!I21,'21thR'!I21,'22thR'!I21,'23thR'!I21,'24thR'!I21)</f>
        <v>3</v>
      </c>
      <c r="O21" s="7">
        <f>MIN('1stR'!J21,'2ndR'!J21,'3rdR'!J21,'4thR'!J21,'5thR'!J21,'6thR'!J21,'7thR'!J21,'8thR'!J21,'9thR'!J21,'10thR'!J21,'11thR'!J21,'12thR'!J21,'13thR'!J21,'14thR'!J21,'15thR'!J21,'16thR'!J21,'17thR'!J21,'18thR'!J21,'19thR'!J21,'20thR'!J21,'21thR'!J21,'22thR'!J21,'23thR'!J21,'24thR'!J21)</f>
        <v>4</v>
      </c>
      <c r="P21" s="7">
        <f>MIN('1stR'!K21,'2ndR'!K21,'3rdR'!K21,'4thR'!K21,'5thR'!K21,'6thR'!K21,'7thR'!K21,'8thR'!K21,'9thR'!K21,'10thR'!K21,'11thR'!K21,'12thR'!K21,'13thR'!K21,'14thR'!K21,'15thR'!K21,'16thR'!K21,'17thR'!K21,'18thR'!K21,'19thR'!K21,'20thR'!K21,'21thR'!K21,'22thR'!K21,'23thR'!K21,'24thR'!K21)</f>
        <v>2</v>
      </c>
      <c r="Q21" s="7">
        <f>MIN('1stR'!L21,'2ndR'!L21,'3rdR'!L21,'4thR'!L21,'5thR'!L21,'6thR'!L21,'7thR'!L21,'8thR'!L21,'9thR'!L21,'10thR'!L21,'11thR'!L21,'12thR'!L21,'13thR'!L21,'14thR'!L21,'15thR'!L21,'16thR'!L21,'17thR'!L21,'18thR'!L21,'19thR'!L21,'20thR'!L21,'21thR'!L21,'22thR'!L21,'23thR'!L21,'24thR'!L21)</f>
        <v>5</v>
      </c>
      <c r="R21" s="7">
        <f>MIN('1stR'!M21,'2ndR'!M21,'3rdR'!M21,'4thR'!M21,'5thR'!M21,'6thR'!M21,'7thR'!M21,'8thR'!M21,'9thR'!M21,'10thR'!M21,'11thR'!M21,'12thR'!M21,'13thR'!M21,'14thR'!M21,'15thR'!M21,'16thR'!M21,'17thR'!M21,'18thR'!M21,'19thR'!M21,'20thR'!M21,'21thR'!M21,'22thR'!M21,'23thR'!M21,'24thR'!M21)</f>
        <v>2</v>
      </c>
      <c r="S21" s="7">
        <f>MIN('1stR'!N21,'2ndR'!N21,'3rdR'!N21,'4thR'!N21,'5thR'!N21,'6thR'!N21,'7thR'!N21,'8thR'!N21,'9thR'!N21,'10thR'!N21,'11thR'!N21,'12thR'!N21,'13thR'!N21,'14thR'!N21,'15thR'!N21,'16thR'!N21,'17thR'!N21,'18thR'!N21,'19thR'!N21,'20thR'!N21,'21thR'!N21,'22thR'!N21,'23thR'!N21,'24thR'!N21)</f>
        <v>3</v>
      </c>
      <c r="T21" s="7">
        <f>MIN('1stR'!O21,'2ndR'!O21,'3rdR'!O21,'4thR'!O21,'5thR'!O21,'6thR'!O21,'7thR'!O21,'8thR'!O21,'9thR'!O21,'10thR'!O21,'11thR'!O21,'12thR'!O21,'13thR'!O21,'14thR'!O21,'15thR'!O21,'16thR'!O21,'17thR'!O21,'18thR'!O21,'19thR'!O21,'20thR'!O21,'21thR'!O21,'22thR'!O21,'23thR'!O21,'24thR'!O21)</f>
        <v>3</v>
      </c>
      <c r="U21" s="7">
        <f>MIN('1stR'!P21,'2ndR'!P21,'3rdR'!P21,'4thR'!P21,'5thR'!P21,'6thR'!P21,'7thR'!P21,'8thR'!P21,'9thR'!P21,'10thR'!P21,'11thR'!P21,'12thR'!P21,'13thR'!P21,'14thR'!P21,'15thR'!P21,'16thR'!P21,'17thR'!P21,'18thR'!P21,'19thR'!P21,'20thR'!P21,'21thR'!P21,'22thR'!P21,'23thR'!P21,'24thR'!P21)</f>
        <v>4</v>
      </c>
      <c r="V21" s="7">
        <f>MIN('1stR'!Q21,'2ndR'!Q21,'3rdR'!Q21,'4thR'!Q21,'5thR'!Q21,'6thR'!Q21,'7thR'!Q21,'8thR'!Q21,'9thR'!Q21,'10thR'!Q21,'11thR'!Q21,'12thR'!Q21,'13thR'!Q21,'14thR'!Q21,'15thR'!Q21,'16thR'!Q21,'17thR'!Q21,'18thR'!Q21,'19thR'!Q21,'20thR'!Q21,'21thR'!Q21,'22thR'!Q21,'23thR'!Q21,'24thR'!Q21)</f>
        <v>5</v>
      </c>
      <c r="W21" s="7">
        <f>MIN('1stR'!R21,'2ndR'!R21,'3rdR'!R21,'4thR'!R21,'5thR'!R21,'6thR'!R21,'7thR'!R21,'8thR'!R21,'9thR'!R21,'10thR'!R21,'11thR'!R21,'12thR'!R21,'13thR'!R21,'14thR'!R21,'15thR'!R21,'16thR'!R21,'17thR'!R21,'18thR'!R21,'19thR'!R21,'20thR'!R21,'21thR'!R21,'22thR'!R21,'23thR'!R21,'24thR'!R21)</f>
        <v>3</v>
      </c>
      <c r="X21" s="7">
        <f>MIN('1stR'!S21,'2ndR'!S21,'3rdR'!S21,'4thR'!S21,'5thR'!S21,'6thR'!S21,'7thR'!S21,'8thR'!S21,'9thR'!S21,'10thR'!S21,'11thR'!S21,'12thR'!S21,'13thR'!S21,'14thR'!S21,'15thR'!S21,'16thR'!S21,'17thR'!S21,'18thR'!S21,'19thR'!S21,'20thR'!S21,'21thR'!S21,'22thR'!S21,'23thR'!S21,'24thR'!S21)</f>
        <v>4</v>
      </c>
      <c r="Y21" s="7">
        <f>MIN('1stR'!T21,'2ndR'!T21,'3rdR'!T21,'4thR'!T21,'5thR'!T21,'6thR'!T21,'7thR'!T21,'8thR'!T21,'9thR'!T21,'10thR'!T21,'11thR'!T21,'12thR'!T21,'13thR'!T21,'14thR'!T21,'15thR'!T21,'16thR'!T21,'17thR'!T21,'18thR'!T21,'19thR'!T21,'20thR'!T21,'21thR'!T21,'22thR'!T21,'23thR'!T21,'24thR'!T21)</f>
        <v>4</v>
      </c>
      <c r="Z21" s="20">
        <f t="shared" si="4"/>
        <v>64</v>
      </c>
      <c r="AA21" s="21">
        <f t="shared" si="8"/>
        <v>64.000002100000003</v>
      </c>
      <c r="AB21" s="20">
        <f>'24thR'!V21</f>
        <v>20.399999999999999</v>
      </c>
      <c r="AC21" s="22">
        <f t="shared" si="9"/>
        <v>53.8</v>
      </c>
      <c r="AD21" s="21">
        <f t="shared" si="10"/>
        <v>53.8000021</v>
      </c>
    </row>
    <row r="22" spans="1:30" x14ac:dyDescent="0.35">
      <c r="A22" s="16">
        <v>16</v>
      </c>
      <c r="B22" s="9">
        <f t="shared" si="0"/>
        <v>26</v>
      </c>
      <c r="C22" s="9">
        <f t="shared" si="1"/>
        <v>24</v>
      </c>
      <c r="D22" s="12">
        <f t="shared" si="2"/>
        <v>26</v>
      </c>
      <c r="E22" s="12">
        <f t="shared" si="3"/>
        <v>24</v>
      </c>
      <c r="F22" s="25" t="str">
        <f>'24thR'!B22</f>
        <v>BOŽA ČUK</v>
      </c>
      <c r="G22" s="19">
        <f>'24thR'!W22</f>
        <v>5</v>
      </c>
      <c r="H22" s="7">
        <f>MIN('1stR'!C22,'2ndR'!C22,'3rdR'!C22,'4thR'!C22,'5thR'!C22,'6thR'!C22,'7thR'!C22,'8thR'!C22,'9thR'!C22,'10thR'!C22,'11thR'!C22,'12thR'!C22,'13thR'!C22,'14thR'!C22,'15thR'!C22,'16thR'!C22,'17thR'!C22,'18thR'!C22,'19thR'!C22,'20thR'!C22,'21thR'!C22,'22thR'!C22,'23thR'!C22,'24thR'!C22)</f>
        <v>4</v>
      </c>
      <c r="I22" s="7">
        <f>MIN('1stR'!D22,'2ndR'!D22,'3rdR'!D22,'4thR'!D22,'5thR'!D22,'6thR'!D22,'7thR'!D22,'8thR'!D22,'9thR'!D22,'10thR'!D22,'11thR'!D22,'12thR'!D22,'13thR'!D22,'14thR'!D22,'15thR'!D22,'16thR'!D22,'17thR'!D22,'18thR'!D22,'19thR'!D22,'20thR'!D22,'21thR'!D22,'22thR'!D22,'23thR'!D22,'24thR'!D22)</f>
        <v>3</v>
      </c>
      <c r="J22" s="7">
        <f>MIN('1stR'!E22,'2ndR'!E22,'3rdR'!E22,'4thR'!E22,'5thR'!E22,'6thR'!E22,'7thR'!E22,'8thR'!E22,'9thR'!E22,'10thR'!E22,'11thR'!E22,'12thR'!E22,'13thR'!E22,'14thR'!E22,'15thR'!E22,'16thR'!E22,'17thR'!E22,'18thR'!E22,'19thR'!E22,'20thR'!E22,'21thR'!E22,'22thR'!E22,'23thR'!E22,'24thR'!E22)</f>
        <v>4</v>
      </c>
      <c r="K22" s="7">
        <f>MIN('1stR'!F22,'2ndR'!F22,'3rdR'!F22,'4thR'!F22,'5thR'!F22,'6thR'!F22,'7thR'!F22,'8thR'!F22,'9thR'!F22,'10thR'!F22,'11thR'!F22,'12thR'!F22,'13thR'!F22,'14thR'!F22,'15thR'!F22,'16thR'!F22,'17thR'!F22,'18thR'!F22,'19thR'!F22,'20thR'!F22,'21thR'!F22,'22thR'!F22,'23thR'!F22,'24thR'!F22)</f>
        <v>5</v>
      </c>
      <c r="L22" s="7">
        <f>MIN('1stR'!G22,'2ndR'!G22,'3rdR'!G22,'4thR'!G22,'5thR'!G22,'6thR'!G22,'7thR'!G22,'8thR'!G22,'9thR'!G22,'10thR'!G22,'11thR'!G22,'12thR'!G22,'13thR'!G22,'14thR'!G22,'15thR'!G22,'16thR'!G22,'17thR'!G22,'18thR'!G22,'19thR'!G22,'20thR'!G22,'21thR'!G22,'22thR'!G22,'23thR'!G22,'24thR'!G22)</f>
        <v>4</v>
      </c>
      <c r="M22" s="7">
        <f>MIN('1stR'!H22,'2ndR'!H22,'3rdR'!H22,'4thR'!H22,'5thR'!H22,'6thR'!H22,'7thR'!H22,'8thR'!H22,'9thR'!H22,'10thR'!H22,'11thR'!H22,'12thR'!H22,'13thR'!H22,'14thR'!H22,'15thR'!H22,'16thR'!H22,'17thR'!H22,'18thR'!H22,'19thR'!H22,'20thR'!H22,'21thR'!H22,'22thR'!H22,'23thR'!H22,'24thR'!H22)</f>
        <v>5</v>
      </c>
      <c r="N22" s="7">
        <f>MIN('1stR'!I22,'2ndR'!I22,'3rdR'!I22,'4thR'!I22,'5thR'!I22,'6thR'!I22,'7thR'!I22,'8thR'!I22,'9thR'!I22,'10thR'!I22,'11thR'!I22,'12thR'!I22,'13thR'!I22,'14thR'!I22,'15thR'!I22,'16thR'!I22,'17thR'!I22,'18thR'!I22,'19thR'!I22,'20thR'!I22,'21thR'!I22,'22thR'!I22,'23thR'!I22,'24thR'!I22)</f>
        <v>3</v>
      </c>
      <c r="O22" s="7">
        <f>MIN('1stR'!J22,'2ndR'!J22,'3rdR'!J22,'4thR'!J22,'5thR'!J22,'6thR'!J22,'7thR'!J22,'8thR'!J22,'9thR'!J22,'10thR'!J22,'11thR'!J22,'12thR'!J22,'13thR'!J22,'14thR'!J22,'15thR'!J22,'16thR'!J22,'17thR'!J22,'18thR'!J22,'19thR'!J22,'20thR'!J22,'21thR'!J22,'22thR'!J22,'23thR'!J22,'24thR'!J22)</f>
        <v>5</v>
      </c>
      <c r="P22" s="7">
        <f>MIN('1stR'!K22,'2ndR'!K22,'3rdR'!K22,'4thR'!K22,'5thR'!K22,'6thR'!K22,'7thR'!K22,'8thR'!K22,'9thR'!K22,'10thR'!K22,'11thR'!K22,'12thR'!K22,'13thR'!K22,'14thR'!K22,'15thR'!K22,'16thR'!K22,'17thR'!K22,'18thR'!K22,'19thR'!K22,'20thR'!K22,'21thR'!K22,'22thR'!K22,'23thR'!K22,'24thR'!K22)</f>
        <v>4</v>
      </c>
      <c r="Q22" s="7">
        <f>MIN('1stR'!L22,'2ndR'!L22,'3rdR'!L22,'4thR'!L22,'5thR'!L22,'6thR'!L22,'7thR'!L22,'8thR'!L22,'9thR'!L22,'10thR'!L22,'11thR'!L22,'12thR'!L22,'13thR'!L22,'14thR'!L22,'15thR'!L22,'16thR'!L22,'17thR'!L22,'18thR'!L22,'19thR'!L22,'20thR'!L22,'21thR'!L22,'22thR'!L22,'23thR'!L22,'24thR'!L22)</f>
        <v>4</v>
      </c>
      <c r="R22" s="7">
        <f>MIN('1stR'!M22,'2ndR'!M22,'3rdR'!M22,'4thR'!M22,'5thR'!M22,'6thR'!M22,'7thR'!M22,'8thR'!M22,'9thR'!M22,'10thR'!M22,'11thR'!M22,'12thR'!M22,'13thR'!M22,'14thR'!M22,'15thR'!M22,'16thR'!M22,'17thR'!M22,'18thR'!M22,'19thR'!M22,'20thR'!M22,'21thR'!M22,'22thR'!M22,'23thR'!M22,'24thR'!M22)</f>
        <v>4</v>
      </c>
      <c r="S22" s="7">
        <f>MIN('1stR'!N22,'2ndR'!N22,'3rdR'!N22,'4thR'!N22,'5thR'!N22,'6thR'!N22,'7thR'!N22,'8thR'!N22,'9thR'!N22,'10thR'!N22,'11thR'!N22,'12thR'!N22,'13thR'!N22,'14thR'!N22,'15thR'!N22,'16thR'!N22,'17thR'!N22,'18thR'!N22,'19thR'!N22,'20thR'!N22,'21thR'!N22,'22thR'!N22,'23thR'!N22,'24thR'!N22)</f>
        <v>3</v>
      </c>
      <c r="T22" s="7">
        <f>MIN('1stR'!O22,'2ndR'!O22,'3rdR'!O22,'4thR'!O22,'5thR'!O22,'6thR'!O22,'7thR'!O22,'8thR'!O22,'9thR'!O22,'10thR'!O22,'11thR'!O22,'12thR'!O22,'13thR'!O22,'14thR'!O22,'15thR'!O22,'16thR'!O22,'17thR'!O22,'18thR'!O22,'19thR'!O22,'20thR'!O22,'21thR'!O22,'22thR'!O22,'23thR'!O22,'24thR'!O22)</f>
        <v>6</v>
      </c>
      <c r="U22" s="7">
        <f>MIN('1stR'!P22,'2ndR'!P22,'3rdR'!P22,'4thR'!P22,'5thR'!P22,'6thR'!P22,'7thR'!P22,'8thR'!P22,'9thR'!P22,'10thR'!P22,'11thR'!P22,'12thR'!P22,'13thR'!P22,'14thR'!P22,'15thR'!P22,'16thR'!P22,'17thR'!P22,'18thR'!P22,'19thR'!P22,'20thR'!P22,'21thR'!P22,'22thR'!P22,'23thR'!P22,'24thR'!P22)</f>
        <v>5</v>
      </c>
      <c r="V22" s="7">
        <f>MIN('1stR'!Q22,'2ndR'!Q22,'3rdR'!Q22,'4thR'!Q22,'5thR'!Q22,'6thR'!Q22,'7thR'!Q22,'8thR'!Q22,'9thR'!Q22,'10thR'!Q22,'11thR'!Q22,'12thR'!Q22,'13thR'!Q22,'14thR'!Q22,'15thR'!Q22,'16thR'!Q22,'17thR'!Q22,'18thR'!Q22,'19thR'!Q22,'20thR'!Q22,'21thR'!Q22,'22thR'!Q22,'23thR'!Q22,'24thR'!Q22)</f>
        <v>5</v>
      </c>
      <c r="W22" s="7">
        <f>MIN('1stR'!R22,'2ndR'!R22,'3rdR'!R22,'4thR'!R22,'5thR'!R22,'6thR'!R22,'7thR'!R22,'8thR'!R22,'9thR'!R22,'10thR'!R22,'11thR'!R22,'12thR'!R22,'13thR'!R22,'14thR'!R22,'15thR'!R22,'16thR'!R22,'17thR'!R22,'18thR'!R22,'19thR'!R22,'20thR'!R22,'21thR'!R22,'22thR'!R22,'23thR'!R22,'24thR'!R22)</f>
        <v>3</v>
      </c>
      <c r="X22" s="7">
        <f>MIN('1stR'!S22,'2ndR'!S22,'3rdR'!S22,'4thR'!S22,'5thR'!S22,'6thR'!S22,'7thR'!S22,'8thR'!S22,'9thR'!S22,'10thR'!S22,'11thR'!S22,'12thR'!S22,'13thR'!S22,'14thR'!S22,'15thR'!S22,'16thR'!S22,'17thR'!S22,'18thR'!S22,'19thR'!S22,'20thR'!S22,'21thR'!S22,'22thR'!S22,'23thR'!S22,'24thR'!S22)</f>
        <v>6</v>
      </c>
      <c r="Y22" s="7">
        <f>MIN('1stR'!T22,'2ndR'!T22,'3rdR'!T22,'4thR'!T22,'5thR'!T22,'6thR'!T22,'7thR'!T22,'8thR'!T22,'9thR'!T22,'10thR'!T22,'11thR'!T22,'12thR'!T22,'13thR'!T22,'14thR'!T22,'15thR'!T22,'16thR'!T22,'17thR'!T22,'18thR'!T22,'19thR'!T22,'20thR'!T22,'21thR'!T22,'22thR'!T22,'23thR'!T22,'24thR'!T22)</f>
        <v>4</v>
      </c>
      <c r="Z22" s="20">
        <f t="shared" si="4"/>
        <v>77</v>
      </c>
      <c r="AA22" s="21">
        <f t="shared" si="8"/>
        <v>77.000002199999997</v>
      </c>
      <c r="AB22" s="20">
        <f>'24thR'!V22</f>
        <v>30.8</v>
      </c>
      <c r="AC22" s="22">
        <f t="shared" si="9"/>
        <v>61.6</v>
      </c>
      <c r="AD22" s="21">
        <f t="shared" si="10"/>
        <v>61.600002199999999</v>
      </c>
    </row>
    <row r="23" spans="1:30" x14ac:dyDescent="0.35">
      <c r="A23" s="16">
        <v>17</v>
      </c>
      <c r="B23" s="9">
        <f t="shared" si="0"/>
        <v>9</v>
      </c>
      <c r="C23" s="9">
        <f t="shared" si="1"/>
        <v>17</v>
      </c>
      <c r="D23" s="12">
        <f t="shared" si="2"/>
        <v>8</v>
      </c>
      <c r="E23" s="12">
        <f t="shared" si="3"/>
        <v>17</v>
      </c>
      <c r="F23" s="25" t="str">
        <f>'24thR'!B23</f>
        <v>VASJA BAJC</v>
      </c>
      <c r="G23" s="19">
        <f>'24thR'!W23</f>
        <v>5</v>
      </c>
      <c r="H23" s="7">
        <f>MIN('1stR'!C23,'2ndR'!C23,'3rdR'!C23,'4thR'!C23,'5thR'!C23,'6thR'!C23,'7thR'!C23,'8thR'!C23,'9thR'!C23,'10thR'!C23,'11thR'!C23,'12thR'!C23,'13thR'!C23,'14thR'!C23,'15thR'!C23,'16thR'!C23,'17thR'!C23,'18thR'!C23,'19thR'!C23,'20thR'!C23,'21thR'!C23,'22thR'!C23,'23thR'!C23,'24thR'!C23)</f>
        <v>4</v>
      </c>
      <c r="I23" s="7">
        <f>MIN('1stR'!D23,'2ndR'!D23,'3rdR'!D23,'4thR'!D23,'5thR'!D23,'6thR'!D23,'7thR'!D23,'8thR'!D23,'9thR'!D23,'10thR'!D23,'11thR'!D23,'12thR'!D23,'13thR'!D23,'14thR'!D23,'15thR'!D23,'16thR'!D23,'17thR'!D23,'18thR'!D23,'19thR'!D23,'20thR'!D23,'21thR'!D23,'22thR'!D23,'23thR'!D23,'24thR'!D23)</f>
        <v>4</v>
      </c>
      <c r="J23" s="7">
        <f>MIN('1stR'!E23,'2ndR'!E23,'3rdR'!E23,'4thR'!E23,'5thR'!E23,'6thR'!E23,'7thR'!E23,'8thR'!E23,'9thR'!E23,'10thR'!E23,'11thR'!E23,'12thR'!E23,'13thR'!E23,'14thR'!E23,'15thR'!E23,'16thR'!E23,'17thR'!E23,'18thR'!E23,'19thR'!E23,'20thR'!E23,'21thR'!E23,'22thR'!E23,'23thR'!E23,'24thR'!E23)</f>
        <v>3</v>
      </c>
      <c r="K23" s="7">
        <f>MIN('1stR'!F23,'2ndR'!F23,'3rdR'!F23,'4thR'!F23,'5thR'!F23,'6thR'!F23,'7thR'!F23,'8thR'!F23,'9thR'!F23,'10thR'!F23,'11thR'!F23,'12thR'!F23,'13thR'!F23,'14thR'!F23,'15thR'!F23,'16thR'!F23,'17thR'!F23,'18thR'!F23,'19thR'!F23,'20thR'!F23,'21thR'!F23,'22thR'!F23,'23thR'!F23,'24thR'!F23)</f>
        <v>4</v>
      </c>
      <c r="L23" s="7">
        <f>MIN('1stR'!G23,'2ndR'!G23,'3rdR'!G23,'4thR'!G23,'5thR'!G23,'6thR'!G23,'7thR'!G23,'8thR'!G23,'9thR'!G23,'10thR'!G23,'11thR'!G23,'12thR'!G23,'13thR'!G23,'14thR'!G23,'15thR'!G23,'16thR'!G23,'17thR'!G23,'18thR'!G23,'19thR'!G23,'20thR'!G23,'21thR'!G23,'22thR'!G23,'23thR'!G23,'24thR'!G23)</f>
        <v>3</v>
      </c>
      <c r="M23" s="7">
        <f>MIN('1stR'!H23,'2ndR'!H23,'3rdR'!H23,'4thR'!H23,'5thR'!H23,'6thR'!H23,'7thR'!H23,'8thR'!H23,'9thR'!H23,'10thR'!H23,'11thR'!H23,'12thR'!H23,'13thR'!H23,'14thR'!H23,'15thR'!H23,'16thR'!H23,'17thR'!H23,'18thR'!H23,'19thR'!H23,'20thR'!H23,'21thR'!H23,'22thR'!H23,'23thR'!H23,'24thR'!H23)</f>
        <v>4</v>
      </c>
      <c r="N23" s="7">
        <f>MIN('1stR'!I23,'2ndR'!I23,'3rdR'!I23,'4thR'!I23,'5thR'!I23,'6thR'!I23,'7thR'!I23,'8thR'!I23,'9thR'!I23,'10thR'!I23,'11thR'!I23,'12thR'!I23,'13thR'!I23,'14thR'!I23,'15thR'!I23,'16thR'!I23,'17thR'!I23,'18thR'!I23,'19thR'!I23,'20thR'!I23,'21thR'!I23,'22thR'!I23,'23thR'!I23,'24thR'!I23)</f>
        <v>3</v>
      </c>
      <c r="O23" s="7">
        <f>MIN('1stR'!J23,'2ndR'!J23,'3rdR'!J23,'4thR'!J23,'5thR'!J23,'6thR'!J23,'7thR'!J23,'8thR'!J23,'9thR'!J23,'10thR'!J23,'11thR'!J23,'12thR'!J23,'13thR'!J23,'14thR'!J23,'15thR'!J23,'16thR'!J23,'17thR'!J23,'18thR'!J23,'19thR'!J23,'20thR'!J23,'21thR'!J23,'22thR'!J23,'23thR'!J23,'24thR'!J23)</f>
        <v>4</v>
      </c>
      <c r="P23" s="7">
        <f>MIN('1stR'!K23,'2ndR'!K23,'3rdR'!K23,'4thR'!K23,'5thR'!K23,'6thR'!K23,'7thR'!K23,'8thR'!K23,'9thR'!K23,'10thR'!K23,'11thR'!K23,'12thR'!K23,'13thR'!K23,'14thR'!K23,'15thR'!K23,'16thR'!K23,'17thR'!K23,'18thR'!K23,'19thR'!K23,'20thR'!K23,'21thR'!K23,'22thR'!K23,'23thR'!K23,'24thR'!K23)</f>
        <v>2</v>
      </c>
      <c r="Q23" s="7">
        <f>MIN('1stR'!L23,'2ndR'!L23,'3rdR'!L23,'4thR'!L23,'5thR'!L23,'6thR'!L23,'7thR'!L23,'8thR'!L23,'9thR'!L23,'10thR'!L23,'11thR'!L23,'12thR'!L23,'13thR'!L23,'14thR'!L23,'15thR'!L23,'16thR'!L23,'17thR'!L23,'18thR'!L23,'19thR'!L23,'20thR'!L23,'21thR'!L23,'22thR'!L23,'23thR'!L23,'24thR'!L23)</f>
        <v>4</v>
      </c>
      <c r="R23" s="7">
        <f>MIN('1stR'!M23,'2ndR'!M23,'3rdR'!M23,'4thR'!M23,'5thR'!M23,'6thR'!M23,'7thR'!M23,'8thR'!M23,'9thR'!M23,'10thR'!M23,'11thR'!M23,'12thR'!M23,'13thR'!M23,'14thR'!M23,'15thR'!M23,'16thR'!M23,'17thR'!M23,'18thR'!M23,'19thR'!M23,'20thR'!M23,'21thR'!M23,'22thR'!M23,'23thR'!M23,'24thR'!M23)</f>
        <v>2</v>
      </c>
      <c r="S23" s="7">
        <f>MIN('1stR'!N23,'2ndR'!N23,'3rdR'!N23,'4thR'!N23,'5thR'!N23,'6thR'!N23,'7thR'!N23,'8thR'!N23,'9thR'!N23,'10thR'!N23,'11thR'!N23,'12thR'!N23,'13thR'!N23,'14thR'!N23,'15thR'!N23,'16thR'!N23,'17thR'!N23,'18thR'!N23,'19thR'!N23,'20thR'!N23,'21thR'!N23,'22thR'!N23,'23thR'!N23,'24thR'!N23)</f>
        <v>3</v>
      </c>
      <c r="T23" s="7">
        <f>MIN('1stR'!O23,'2ndR'!O23,'3rdR'!O23,'4thR'!O23,'5thR'!O23,'6thR'!O23,'7thR'!O23,'8thR'!O23,'9thR'!O23,'10thR'!O23,'11thR'!O23,'12thR'!O23,'13thR'!O23,'14thR'!O23,'15thR'!O23,'16thR'!O23,'17thR'!O23,'18thR'!O23,'19thR'!O23,'20thR'!O23,'21thR'!O23,'22thR'!O23,'23thR'!O23,'24thR'!O23)</f>
        <v>5</v>
      </c>
      <c r="U23" s="7">
        <f>MIN('1stR'!P23,'2ndR'!P23,'3rdR'!P23,'4thR'!P23,'5thR'!P23,'6thR'!P23,'7thR'!P23,'8thR'!P23,'9thR'!P23,'10thR'!P23,'11thR'!P23,'12thR'!P23,'13thR'!P23,'14thR'!P23,'15thR'!P23,'16thR'!P23,'17thR'!P23,'18thR'!P23,'19thR'!P23,'20thR'!P23,'21thR'!P23,'22thR'!P23,'23thR'!P23,'24thR'!P23)</f>
        <v>4</v>
      </c>
      <c r="V23" s="7">
        <f>MIN('1stR'!Q23,'2ndR'!Q23,'3rdR'!Q23,'4thR'!Q23,'5thR'!Q23,'6thR'!Q23,'7thR'!Q23,'8thR'!Q23,'9thR'!Q23,'10thR'!Q23,'11thR'!Q23,'12thR'!Q23,'13thR'!Q23,'14thR'!Q23,'15thR'!Q23,'16thR'!Q23,'17thR'!Q23,'18thR'!Q23,'19thR'!Q23,'20thR'!Q23,'21thR'!Q23,'22thR'!Q23,'23thR'!Q23,'24thR'!Q23)</f>
        <v>4</v>
      </c>
      <c r="W23" s="7">
        <f>MIN('1stR'!R23,'2ndR'!R23,'3rdR'!R23,'4thR'!R23,'5thR'!R23,'6thR'!R23,'7thR'!R23,'8thR'!R23,'9thR'!R23,'10thR'!R23,'11thR'!R23,'12thR'!R23,'13thR'!R23,'14thR'!R23,'15thR'!R23,'16thR'!R23,'17thR'!R23,'18thR'!R23,'19thR'!R23,'20thR'!R23,'21thR'!R23,'22thR'!R23,'23thR'!R23,'24thR'!R23)</f>
        <v>4</v>
      </c>
      <c r="X23" s="7">
        <f>MIN('1stR'!S23,'2ndR'!S23,'3rdR'!S23,'4thR'!S23,'5thR'!S23,'6thR'!S23,'7thR'!S23,'8thR'!S23,'9thR'!S23,'10thR'!S23,'11thR'!S23,'12thR'!S23,'13thR'!S23,'14thR'!S23,'15thR'!S23,'16thR'!S23,'17thR'!S23,'18thR'!S23,'19thR'!S23,'20thR'!S23,'21thR'!S23,'22thR'!S23,'23thR'!S23,'24thR'!S23)</f>
        <v>4</v>
      </c>
      <c r="Y23" s="7">
        <f>MIN('1stR'!T23,'2ndR'!T23,'3rdR'!T23,'4thR'!T23,'5thR'!T23,'6thR'!T23,'7thR'!T23,'8thR'!T23,'9thR'!T23,'10thR'!T23,'11thR'!T23,'12thR'!T23,'13thR'!T23,'14thR'!T23,'15thR'!T23,'16thR'!T23,'17thR'!T23,'18thR'!T23,'19thR'!T23,'20thR'!T23,'21thR'!T23,'22thR'!T23,'23thR'!T23,'24thR'!T23)</f>
        <v>3</v>
      </c>
      <c r="Z23" s="20">
        <f t="shared" si="4"/>
        <v>64</v>
      </c>
      <c r="AA23" s="21">
        <f t="shared" si="8"/>
        <v>64.000002300000006</v>
      </c>
      <c r="AB23" s="20">
        <f>'24thR'!V23</f>
        <v>13.2</v>
      </c>
      <c r="AC23" s="22">
        <f t="shared" si="9"/>
        <v>57.4</v>
      </c>
      <c r="AD23" s="21">
        <f t="shared" si="10"/>
        <v>57.400002299999997</v>
      </c>
    </row>
    <row r="24" spans="1:30" x14ac:dyDescent="0.35">
      <c r="A24" s="16">
        <v>18</v>
      </c>
      <c r="B24" s="9">
        <f t="shared" si="0"/>
        <v>33</v>
      </c>
      <c r="C24" s="9">
        <f t="shared" si="1"/>
        <v>38</v>
      </c>
      <c r="D24" s="12">
        <f t="shared" si="2"/>
        <v>33</v>
      </c>
      <c r="E24" s="12">
        <f t="shared" si="3"/>
        <v>38</v>
      </c>
      <c r="F24" s="25" t="str">
        <f>'24thR'!B24</f>
        <v>MIRJANA BENEDIK</v>
      </c>
      <c r="G24" s="19">
        <f>'24thR'!W24</f>
        <v>1</v>
      </c>
      <c r="H24" s="7">
        <f>MIN('1stR'!C24,'2ndR'!C24,'3rdR'!C24,'4thR'!C24,'5thR'!C24,'6thR'!C24,'7thR'!C24,'8thR'!C24,'9thR'!C24,'10thR'!C24,'11thR'!C24,'12thR'!C24,'13thR'!C24,'14thR'!C24,'15thR'!C24,'16thR'!C24,'17thR'!C24,'18thR'!C24,'19thR'!C24,'20thR'!C24,'21thR'!C24,'22thR'!C24,'23thR'!C24,'24thR'!C24)</f>
        <v>6</v>
      </c>
      <c r="I24" s="7">
        <f>MIN('1stR'!D24,'2ndR'!D24,'3rdR'!D24,'4thR'!D24,'5thR'!D24,'6thR'!D24,'7thR'!D24,'8thR'!D24,'9thR'!D24,'10thR'!D24,'11thR'!D24,'12thR'!D24,'13thR'!D24,'14thR'!D24,'15thR'!D24,'16thR'!D24,'17thR'!D24,'18thR'!D24,'19thR'!D24,'20thR'!D24,'21thR'!D24,'22thR'!D24,'23thR'!D24,'24thR'!D24)</f>
        <v>4</v>
      </c>
      <c r="J24" s="7">
        <f>MIN('1stR'!E24,'2ndR'!E24,'3rdR'!E24,'4thR'!E24,'5thR'!E24,'6thR'!E24,'7thR'!E24,'8thR'!E24,'9thR'!E24,'10thR'!E24,'11thR'!E24,'12thR'!E24,'13thR'!E24,'14thR'!E24,'15thR'!E24,'16thR'!E24,'17thR'!E24,'18thR'!E24,'19thR'!E24,'20thR'!E24,'21thR'!E24,'22thR'!E24,'23thR'!E24,'24thR'!E24)</f>
        <v>5</v>
      </c>
      <c r="K24" s="7">
        <f>MIN('1stR'!F24,'2ndR'!F24,'3rdR'!F24,'4thR'!F24,'5thR'!F24,'6thR'!F24,'7thR'!F24,'8thR'!F24,'9thR'!F24,'10thR'!F24,'11thR'!F24,'12thR'!F24,'13thR'!F24,'14thR'!F24,'15thR'!F24,'16thR'!F24,'17thR'!F24,'18thR'!F24,'19thR'!F24,'20thR'!F24,'21thR'!F24,'22thR'!F24,'23thR'!F24,'24thR'!F24)</f>
        <v>5</v>
      </c>
      <c r="L24" s="7">
        <f>MIN('1stR'!G24,'2ndR'!G24,'3rdR'!G24,'4thR'!G24,'5thR'!G24,'6thR'!G24,'7thR'!G24,'8thR'!G24,'9thR'!G24,'10thR'!G24,'11thR'!G24,'12thR'!G24,'13thR'!G24,'14thR'!G24,'15thR'!G24,'16thR'!G24,'17thR'!G24,'18thR'!G24,'19thR'!G24,'20thR'!G24,'21thR'!G24,'22thR'!G24,'23thR'!G24,'24thR'!G24)</f>
        <v>6</v>
      </c>
      <c r="M24" s="7">
        <f>MIN('1stR'!H24,'2ndR'!H24,'3rdR'!H24,'4thR'!H24,'5thR'!H24,'6thR'!H24,'7thR'!H24,'8thR'!H24,'9thR'!H24,'10thR'!H24,'11thR'!H24,'12thR'!H24,'13thR'!H24,'14thR'!H24,'15thR'!H24,'16thR'!H24,'17thR'!H24,'18thR'!H24,'19thR'!H24,'20thR'!H24,'21thR'!H24,'22thR'!H24,'23thR'!H24,'24thR'!H24)</f>
        <v>6</v>
      </c>
      <c r="N24" s="7">
        <f>MIN('1stR'!I24,'2ndR'!I24,'3rdR'!I24,'4thR'!I24,'5thR'!I24,'6thR'!I24,'7thR'!I24,'8thR'!I24,'9thR'!I24,'10thR'!I24,'11thR'!I24,'12thR'!I24,'13thR'!I24,'14thR'!I24,'15thR'!I24,'16thR'!I24,'17thR'!I24,'18thR'!I24,'19thR'!I24,'20thR'!I24,'21thR'!I24,'22thR'!I24,'23thR'!I24,'24thR'!I24)</f>
        <v>5</v>
      </c>
      <c r="O24" s="7">
        <f>MIN('1stR'!J24,'2ndR'!J24,'3rdR'!J24,'4thR'!J24,'5thR'!J24,'6thR'!J24,'7thR'!J24,'8thR'!J24,'9thR'!J24,'10thR'!J24,'11thR'!J24,'12thR'!J24,'13thR'!J24,'14thR'!J24,'15thR'!J24,'16thR'!J24,'17thR'!J24,'18thR'!J24,'19thR'!J24,'20thR'!J24,'21thR'!J24,'22thR'!J24,'23thR'!J24,'24thR'!J24)</f>
        <v>5</v>
      </c>
      <c r="P24" s="7">
        <f>MIN('1stR'!K24,'2ndR'!K24,'3rdR'!K24,'4thR'!K24,'5thR'!K24,'6thR'!K24,'7thR'!K24,'8thR'!K24,'9thR'!K24,'10thR'!K24,'11thR'!K24,'12thR'!K24,'13thR'!K24,'14thR'!K24,'15thR'!K24,'16thR'!K24,'17thR'!K24,'18thR'!K24,'19thR'!K24,'20thR'!K24,'21thR'!K24,'22thR'!K24,'23thR'!K24,'24thR'!K24)</f>
        <v>4</v>
      </c>
      <c r="Q24" s="7">
        <f>MIN('1stR'!L24,'2ndR'!L24,'3rdR'!L24,'4thR'!L24,'5thR'!L24,'6thR'!L24,'7thR'!L24,'8thR'!L24,'9thR'!L24,'10thR'!L24,'11thR'!L24,'12thR'!L24,'13thR'!L24,'14thR'!L24,'15thR'!L24,'16thR'!L24,'17thR'!L24,'18thR'!L24,'19thR'!L24,'20thR'!L24,'21thR'!L24,'22thR'!L24,'23thR'!L24,'24thR'!L24)</f>
        <v>5</v>
      </c>
      <c r="R24" s="7">
        <f>MIN('1stR'!M24,'2ndR'!M24,'3rdR'!M24,'4thR'!M24,'5thR'!M24,'6thR'!M24,'7thR'!M24,'8thR'!M24,'9thR'!M24,'10thR'!M24,'11thR'!M24,'12thR'!M24,'13thR'!M24,'14thR'!M24,'15thR'!M24,'16thR'!M24,'17thR'!M24,'18thR'!M24,'19thR'!M24,'20thR'!M24,'21thR'!M24,'22thR'!M24,'23thR'!M24,'24thR'!M24)</f>
        <v>3</v>
      </c>
      <c r="S24" s="7">
        <f>MIN('1stR'!N24,'2ndR'!N24,'3rdR'!N24,'4thR'!N24,'5thR'!N24,'6thR'!N24,'7thR'!N24,'8thR'!N24,'9thR'!N24,'10thR'!N24,'11thR'!N24,'12thR'!N24,'13thR'!N24,'14thR'!N24,'15thR'!N24,'16thR'!N24,'17thR'!N24,'18thR'!N24,'19thR'!N24,'20thR'!N24,'21thR'!N24,'22thR'!N24,'23thR'!N24,'24thR'!N24)</f>
        <v>3</v>
      </c>
      <c r="T24" s="7">
        <f>MIN('1stR'!O24,'2ndR'!O24,'3rdR'!O24,'4thR'!O24,'5thR'!O24,'6thR'!O24,'7thR'!O24,'8thR'!O24,'9thR'!O24,'10thR'!O24,'11thR'!O24,'12thR'!O24,'13thR'!O24,'14thR'!O24,'15thR'!O24,'16thR'!O24,'17thR'!O24,'18thR'!O24,'19thR'!O24,'20thR'!O24,'21thR'!O24,'22thR'!O24,'23thR'!O24,'24thR'!O24)</f>
        <v>5</v>
      </c>
      <c r="U24" s="7">
        <f>MIN('1stR'!P24,'2ndR'!P24,'3rdR'!P24,'4thR'!P24,'5thR'!P24,'6thR'!P24,'7thR'!P24,'8thR'!P24,'9thR'!P24,'10thR'!P24,'11thR'!P24,'12thR'!P24,'13thR'!P24,'14thR'!P24,'15thR'!P24,'16thR'!P24,'17thR'!P24,'18thR'!P24,'19thR'!P24,'20thR'!P24,'21thR'!P24,'22thR'!P24,'23thR'!P24,'24thR'!P24)</f>
        <v>4</v>
      </c>
      <c r="V24" s="7">
        <f>MIN('1stR'!Q24,'2ndR'!Q24,'3rdR'!Q24,'4thR'!Q24,'5thR'!Q24,'6thR'!Q24,'7thR'!Q24,'8thR'!Q24,'9thR'!Q24,'10thR'!Q24,'11thR'!Q24,'12thR'!Q24,'13thR'!Q24,'14thR'!Q24,'15thR'!Q24,'16thR'!Q24,'17thR'!Q24,'18thR'!Q24,'19thR'!Q24,'20thR'!Q24,'21thR'!Q24,'22thR'!Q24,'23thR'!Q24,'24thR'!Q24)</f>
        <v>5</v>
      </c>
      <c r="W24" s="7">
        <f>MIN('1stR'!R24,'2ndR'!R24,'3rdR'!R24,'4thR'!R24,'5thR'!R24,'6thR'!R24,'7thR'!R24,'8thR'!R24,'9thR'!R24,'10thR'!R24,'11thR'!R24,'12thR'!R24,'13thR'!R24,'14thR'!R24,'15thR'!R24,'16thR'!R24,'17thR'!R24,'18thR'!R24,'19thR'!R24,'20thR'!R24,'21thR'!R24,'22thR'!R24,'23thR'!R24,'24thR'!R24)</f>
        <v>4</v>
      </c>
      <c r="X24" s="7">
        <f>MIN('1stR'!S24,'2ndR'!S24,'3rdR'!S24,'4thR'!S24,'5thR'!S24,'6thR'!S24,'7thR'!S24,'8thR'!S24,'9thR'!S24,'10thR'!S24,'11thR'!S24,'12thR'!S24,'13thR'!S24,'14thR'!S24,'15thR'!S24,'16thR'!S24,'17thR'!S24,'18thR'!S24,'19thR'!S24,'20thR'!S24,'21thR'!S24,'22thR'!S24,'23thR'!S24,'24thR'!S24)</f>
        <v>6</v>
      </c>
      <c r="Y24" s="7">
        <f>MIN('1stR'!T24,'2ndR'!T24,'3rdR'!T24,'4thR'!T24,'5thR'!T24,'6thR'!T24,'7thR'!T24,'8thR'!T24,'9thR'!T24,'10thR'!T24,'11thR'!T24,'12thR'!T24,'13thR'!T24,'14thR'!T24,'15thR'!T24,'16thR'!T24,'17thR'!T24,'18thR'!T24,'19thR'!T24,'20thR'!T24,'21thR'!T24,'22thR'!T24,'23thR'!T24,'24thR'!T24)</f>
        <v>4</v>
      </c>
      <c r="Z24" s="20">
        <f t="shared" si="4"/>
        <v>85</v>
      </c>
      <c r="AA24" s="21">
        <f t="shared" si="8"/>
        <v>85.0000024</v>
      </c>
      <c r="AB24" s="20">
        <f>'24thR'!V24</f>
        <v>14.6</v>
      </c>
      <c r="AC24" s="22">
        <f t="shared" si="9"/>
        <v>77.7</v>
      </c>
      <c r="AD24" s="21">
        <f t="shared" si="10"/>
        <v>77.700002400000002</v>
      </c>
    </row>
    <row r="25" spans="1:30" x14ac:dyDescent="0.35">
      <c r="A25" s="16">
        <v>19</v>
      </c>
      <c r="B25" s="9">
        <f t="shared" si="0"/>
        <v>18</v>
      </c>
      <c r="C25" s="9">
        <f t="shared" si="1"/>
        <v>22</v>
      </c>
      <c r="D25" s="12">
        <f t="shared" si="2"/>
        <v>18</v>
      </c>
      <c r="E25" s="12">
        <f t="shared" si="3"/>
        <v>22</v>
      </c>
      <c r="F25" s="25" t="str">
        <f>'24thR'!B25</f>
        <v>FRANCI KUNŠIČ</v>
      </c>
      <c r="G25" s="19">
        <f>'24thR'!W25</f>
        <v>5</v>
      </c>
      <c r="H25" s="7">
        <f>MIN('1stR'!C25,'2ndR'!C25,'3rdR'!C25,'4thR'!C25,'5thR'!C25,'6thR'!C25,'7thR'!C25,'8thR'!C25,'9thR'!C25,'10thR'!C25,'11thR'!C25,'12thR'!C25,'13thR'!C25,'14thR'!C25,'15thR'!C25,'16thR'!C25,'17thR'!C25,'18thR'!C25,'19thR'!C25,'20thR'!C25,'21thR'!C25,'22thR'!C25,'23thR'!C25,'24thR'!C25)</f>
        <v>5</v>
      </c>
      <c r="I25" s="7">
        <f>MIN('1stR'!D25,'2ndR'!D25,'3rdR'!D25,'4thR'!D25,'5thR'!D25,'6thR'!D25,'7thR'!D25,'8thR'!D25,'9thR'!D25,'10thR'!D25,'11thR'!D25,'12thR'!D25,'13thR'!D25,'14thR'!D25,'15thR'!D25,'16thR'!D25,'17thR'!D25,'18thR'!D25,'19thR'!D25,'20thR'!D25,'21thR'!D25,'22thR'!D25,'23thR'!D25,'24thR'!D25)</f>
        <v>4</v>
      </c>
      <c r="J25" s="7">
        <f>MIN('1stR'!E25,'2ndR'!E25,'3rdR'!E25,'4thR'!E25,'5thR'!E25,'6thR'!E25,'7thR'!E25,'8thR'!E25,'9thR'!E25,'10thR'!E25,'11thR'!E25,'12thR'!E25,'13thR'!E25,'14thR'!E25,'15thR'!E25,'16thR'!E25,'17thR'!E25,'18thR'!E25,'19thR'!E25,'20thR'!E25,'21thR'!E25,'22thR'!E25,'23thR'!E25,'24thR'!E25)</f>
        <v>4</v>
      </c>
      <c r="K25" s="7">
        <f>MIN('1stR'!F25,'2ndR'!F25,'3rdR'!F25,'4thR'!F25,'5thR'!F25,'6thR'!F25,'7thR'!F25,'8thR'!F25,'9thR'!F25,'10thR'!F25,'11thR'!F25,'12thR'!F25,'13thR'!F25,'14thR'!F25,'15thR'!F25,'16thR'!F25,'17thR'!F25,'18thR'!F25,'19thR'!F25,'20thR'!F25,'21thR'!F25,'22thR'!F25,'23thR'!F25,'24thR'!F25)</f>
        <v>3</v>
      </c>
      <c r="L25" s="7">
        <f>MIN('1stR'!G25,'2ndR'!G25,'3rdR'!G25,'4thR'!G25,'5thR'!G25,'6thR'!G25,'7thR'!G25,'8thR'!G25,'9thR'!G25,'10thR'!G25,'11thR'!G25,'12thR'!G25,'13thR'!G25,'14thR'!G25,'15thR'!G25,'16thR'!G25,'17thR'!G25,'18thR'!G25,'19thR'!G25,'20thR'!G25,'21thR'!G25,'22thR'!G25,'23thR'!G25,'24thR'!G25)</f>
        <v>5</v>
      </c>
      <c r="M25" s="7">
        <f>MIN('1stR'!H25,'2ndR'!H25,'3rdR'!H25,'4thR'!H25,'5thR'!H25,'6thR'!H25,'7thR'!H25,'8thR'!H25,'9thR'!H25,'10thR'!H25,'11thR'!H25,'12thR'!H25,'13thR'!H25,'14thR'!H25,'15thR'!H25,'16thR'!H25,'17thR'!H25,'18thR'!H25,'19thR'!H25,'20thR'!H25,'21thR'!H25,'22thR'!H25,'23thR'!H25,'24thR'!H25)</f>
        <v>4</v>
      </c>
      <c r="N25" s="7">
        <f>MIN('1stR'!I25,'2ndR'!I25,'3rdR'!I25,'4thR'!I25,'5thR'!I25,'6thR'!I25,'7thR'!I25,'8thR'!I25,'9thR'!I25,'10thR'!I25,'11thR'!I25,'12thR'!I25,'13thR'!I25,'14thR'!I25,'15thR'!I25,'16thR'!I25,'17thR'!I25,'18thR'!I25,'19thR'!I25,'20thR'!I25,'21thR'!I25,'22thR'!I25,'23thR'!I25,'24thR'!I25)</f>
        <v>3</v>
      </c>
      <c r="O25" s="7">
        <f>MIN('1stR'!J25,'2ndR'!J25,'3rdR'!J25,'4thR'!J25,'5thR'!J25,'6thR'!J25,'7thR'!J25,'8thR'!J25,'9thR'!J25,'10thR'!J25,'11thR'!J25,'12thR'!J25,'13thR'!J25,'14thR'!J25,'15thR'!J25,'16thR'!J25,'17thR'!J25,'18thR'!J25,'19thR'!J25,'20thR'!J25,'21thR'!J25,'22thR'!J25,'23thR'!J25,'24thR'!J25)</f>
        <v>5</v>
      </c>
      <c r="P25" s="7">
        <f>MIN('1stR'!K25,'2ndR'!K25,'3rdR'!K25,'4thR'!K25,'5thR'!K25,'6thR'!K25,'7thR'!K25,'8thR'!K25,'9thR'!K25,'10thR'!K25,'11thR'!K25,'12thR'!K25,'13thR'!K25,'14thR'!K25,'15thR'!K25,'16thR'!K25,'17thR'!K25,'18thR'!K25,'19thR'!K25,'20thR'!K25,'21thR'!K25,'22thR'!K25,'23thR'!K25,'24thR'!K25)</f>
        <v>3</v>
      </c>
      <c r="Q25" s="7">
        <f>MIN('1stR'!L25,'2ndR'!L25,'3rdR'!L25,'4thR'!L25,'5thR'!L25,'6thR'!L25,'7thR'!L25,'8thR'!L25,'9thR'!L25,'10thR'!L25,'11thR'!L25,'12thR'!L25,'13thR'!L25,'14thR'!L25,'15thR'!L25,'16thR'!L25,'17thR'!L25,'18thR'!L25,'19thR'!L25,'20thR'!L25,'21thR'!L25,'22thR'!L25,'23thR'!L25,'24thR'!L25)</f>
        <v>4</v>
      </c>
      <c r="R25" s="7">
        <f>MIN('1stR'!M25,'2ndR'!M25,'3rdR'!M25,'4thR'!M25,'5thR'!M25,'6thR'!M25,'7thR'!M25,'8thR'!M25,'9thR'!M25,'10thR'!M25,'11thR'!M25,'12thR'!M25,'13thR'!M25,'14thR'!M25,'15thR'!M25,'16thR'!M25,'17thR'!M25,'18thR'!M25,'19thR'!M25,'20thR'!M25,'21thR'!M25,'22thR'!M25,'23thR'!M25,'24thR'!M25)</f>
        <v>4</v>
      </c>
      <c r="S25" s="7">
        <f>MIN('1stR'!N25,'2ndR'!N25,'3rdR'!N25,'4thR'!N25,'5thR'!N25,'6thR'!N25,'7thR'!N25,'8thR'!N25,'9thR'!N25,'10thR'!N25,'11thR'!N25,'12thR'!N25,'13thR'!N25,'14thR'!N25,'15thR'!N25,'16thR'!N25,'17thR'!N25,'18thR'!N25,'19thR'!N25,'20thR'!N25,'21thR'!N25,'22thR'!N25,'23thR'!N25,'24thR'!N25)</f>
        <v>4</v>
      </c>
      <c r="T25" s="7">
        <f>MIN('1stR'!O25,'2ndR'!O25,'3rdR'!O25,'4thR'!O25,'5thR'!O25,'6thR'!O25,'7thR'!O25,'8thR'!O25,'9thR'!O25,'10thR'!O25,'11thR'!O25,'12thR'!O25,'13thR'!O25,'14thR'!O25,'15thR'!O25,'16thR'!O25,'17thR'!O25,'18thR'!O25,'19thR'!O25,'20thR'!O25,'21thR'!O25,'22thR'!O25,'23thR'!O25,'24thR'!O25)</f>
        <v>5</v>
      </c>
      <c r="U25" s="7">
        <f>MIN('1stR'!P25,'2ndR'!P25,'3rdR'!P25,'4thR'!P25,'5thR'!P25,'6thR'!P25,'7thR'!P25,'8thR'!P25,'9thR'!P25,'10thR'!P25,'11thR'!P25,'12thR'!P25,'13thR'!P25,'14thR'!P25,'15thR'!P25,'16thR'!P25,'17thR'!P25,'18thR'!P25,'19thR'!P25,'20thR'!P25,'21thR'!P25,'22thR'!P25,'23thR'!P25,'24thR'!P25)</f>
        <v>4</v>
      </c>
      <c r="V25" s="7">
        <f>MIN('1stR'!Q25,'2ndR'!Q25,'3rdR'!Q25,'4thR'!Q25,'5thR'!Q25,'6thR'!Q25,'7thR'!Q25,'8thR'!Q25,'9thR'!Q25,'10thR'!Q25,'11thR'!Q25,'12thR'!Q25,'13thR'!Q25,'14thR'!Q25,'15thR'!Q25,'16thR'!Q25,'17thR'!Q25,'18thR'!Q25,'19thR'!Q25,'20thR'!Q25,'21thR'!Q25,'22thR'!Q25,'23thR'!Q25,'24thR'!Q25)</f>
        <v>5</v>
      </c>
      <c r="W25" s="7">
        <f>MIN('1stR'!R25,'2ndR'!R25,'3rdR'!R25,'4thR'!R25,'5thR'!R25,'6thR'!R25,'7thR'!R25,'8thR'!R25,'9thR'!R25,'10thR'!R25,'11thR'!R25,'12thR'!R25,'13thR'!R25,'14thR'!R25,'15thR'!R25,'16thR'!R25,'17thR'!R25,'18thR'!R25,'19thR'!R25,'20thR'!R25,'21thR'!R25,'22thR'!R25,'23thR'!R25,'24thR'!R25)</f>
        <v>3</v>
      </c>
      <c r="X25" s="7">
        <f>MIN('1stR'!S25,'2ndR'!S25,'3rdR'!S25,'4thR'!S25,'5thR'!S25,'6thR'!S25,'7thR'!S25,'8thR'!S25,'9thR'!S25,'10thR'!S25,'11thR'!S25,'12thR'!S25,'13thR'!S25,'14thR'!S25,'15thR'!S25,'16thR'!S25,'17thR'!S25,'18thR'!S25,'19thR'!S25,'20thR'!S25,'21thR'!S25,'22thR'!S25,'23thR'!S25,'24thR'!S25)</f>
        <v>5</v>
      </c>
      <c r="Y25" s="7">
        <f>MIN('1stR'!T25,'2ndR'!T25,'3rdR'!T25,'4thR'!T25,'5thR'!T25,'6thR'!T25,'7thR'!T25,'8thR'!T25,'9thR'!T25,'10thR'!T25,'11thR'!T25,'12thR'!T25,'13thR'!T25,'14thR'!T25,'15thR'!T25,'16thR'!T25,'17thR'!T25,'18thR'!T25,'19thR'!T25,'20thR'!T25,'21thR'!T25,'22thR'!T25,'23thR'!T25,'24thR'!T25)</f>
        <v>2</v>
      </c>
      <c r="Z25" s="20">
        <f t="shared" si="4"/>
        <v>72</v>
      </c>
      <c r="AA25" s="21">
        <f t="shared" si="8"/>
        <v>72.000002499999994</v>
      </c>
      <c r="AB25" s="20">
        <f>'24thR'!V25</f>
        <v>23.3</v>
      </c>
      <c r="AC25" s="22">
        <f t="shared" si="9"/>
        <v>60.35</v>
      </c>
      <c r="AD25" s="21">
        <f t="shared" si="10"/>
        <v>60.350002500000002</v>
      </c>
    </row>
    <row r="26" spans="1:30" x14ac:dyDescent="0.35">
      <c r="A26" s="16">
        <v>20</v>
      </c>
      <c r="B26" s="9">
        <f t="shared" si="0"/>
        <v>39</v>
      </c>
      <c r="C26" s="9">
        <f t="shared" si="1"/>
        <v>30</v>
      </c>
      <c r="D26" s="12">
        <f t="shared" si="2"/>
        <v>39</v>
      </c>
      <c r="E26" s="12">
        <f t="shared" si="3"/>
        <v>30</v>
      </c>
      <c r="F26" s="25" t="str">
        <f>'24thR'!B26</f>
        <v>BLAŽ MERTELJ</v>
      </c>
      <c r="G26" s="19">
        <f>'24thR'!W26</f>
        <v>2</v>
      </c>
      <c r="H26" s="7">
        <f>MIN('1stR'!C26,'2ndR'!C26,'3rdR'!C26,'4thR'!C26,'5thR'!C26,'6thR'!C26,'7thR'!C26,'8thR'!C26,'9thR'!C26,'10thR'!C26,'11thR'!C26,'12thR'!C26,'13thR'!C26,'14thR'!C26,'15thR'!C26,'16thR'!C26,'17thR'!C26,'18thR'!C26,'19thR'!C26,'20thR'!C26,'21thR'!C26,'22thR'!C26,'23thR'!C26,'24thR'!C26)</f>
        <v>5</v>
      </c>
      <c r="I26" s="7">
        <f>MIN('1stR'!D26,'2ndR'!D26,'3rdR'!D26,'4thR'!D26,'5thR'!D26,'6thR'!D26,'7thR'!D26,'8thR'!D26,'9thR'!D26,'10thR'!D26,'11thR'!D26,'12thR'!D26,'13thR'!D26,'14thR'!D26,'15thR'!D26,'16thR'!D26,'17thR'!D26,'18thR'!D26,'19thR'!D26,'20thR'!D26,'21thR'!D26,'22thR'!D26,'23thR'!D26,'24thR'!D26)</f>
        <v>4</v>
      </c>
      <c r="J26" s="7">
        <f>MIN('1stR'!E26,'2ndR'!E26,'3rdR'!E26,'4thR'!E26,'5thR'!E26,'6thR'!E26,'7thR'!E26,'8thR'!E26,'9thR'!E26,'10thR'!E26,'11thR'!E26,'12thR'!E26,'13thR'!E26,'14thR'!E26,'15thR'!E26,'16thR'!E26,'17thR'!E26,'18thR'!E26,'19thR'!E26,'20thR'!E26,'21thR'!E26,'22thR'!E26,'23thR'!E26,'24thR'!E26)</f>
        <v>3</v>
      </c>
      <c r="K26" s="7">
        <f>MIN('1stR'!F26,'2ndR'!F26,'3rdR'!F26,'4thR'!F26,'5thR'!F26,'6thR'!F26,'7thR'!F26,'8thR'!F26,'9thR'!F26,'10thR'!F26,'11thR'!F26,'12thR'!F26,'13thR'!F26,'14thR'!F26,'15thR'!F26,'16thR'!F26,'17thR'!F26,'18thR'!F26,'19thR'!F26,'20thR'!F26,'21thR'!F26,'22thR'!F26,'23thR'!F26,'24thR'!F26)</f>
        <v>6</v>
      </c>
      <c r="L26" s="7">
        <f>MIN('1stR'!G26,'2ndR'!G26,'3rdR'!G26,'4thR'!G26,'5thR'!G26,'6thR'!G26,'7thR'!G26,'8thR'!G26,'9thR'!G26,'10thR'!G26,'11thR'!G26,'12thR'!G26,'13thR'!G26,'14thR'!G26,'15thR'!G26,'16thR'!G26,'17thR'!G26,'18thR'!G26,'19thR'!G26,'20thR'!G26,'21thR'!G26,'22thR'!G26,'23thR'!G26,'24thR'!G26)</f>
        <v>7</v>
      </c>
      <c r="M26" s="7">
        <f>MIN('1stR'!H26,'2ndR'!H26,'3rdR'!H26,'4thR'!H26,'5thR'!H26,'6thR'!H26,'7thR'!H26,'8thR'!H26,'9thR'!H26,'10thR'!H26,'11thR'!H26,'12thR'!H26,'13thR'!H26,'14thR'!H26,'15thR'!H26,'16thR'!H26,'17thR'!H26,'18thR'!H26,'19thR'!H26,'20thR'!H26,'21thR'!H26,'22thR'!H26,'23thR'!H26,'24thR'!H26)</f>
        <v>5</v>
      </c>
      <c r="N26" s="7">
        <f>MIN('1stR'!I26,'2ndR'!I26,'3rdR'!I26,'4thR'!I26,'5thR'!I26,'6thR'!I26,'7thR'!I26,'8thR'!I26,'9thR'!I26,'10thR'!I26,'11thR'!I26,'12thR'!I26,'13thR'!I26,'14thR'!I26,'15thR'!I26,'16thR'!I26,'17thR'!I26,'18thR'!I26,'19thR'!I26,'20thR'!I26,'21thR'!I26,'22thR'!I26,'23thR'!I26,'24thR'!I26)</f>
        <v>5</v>
      </c>
      <c r="O26" s="7">
        <f>MIN('1stR'!J26,'2ndR'!J26,'3rdR'!J26,'4thR'!J26,'5thR'!J26,'6thR'!J26,'7thR'!J26,'8thR'!J26,'9thR'!J26,'10thR'!J26,'11thR'!J26,'12thR'!J26,'13thR'!J26,'14thR'!J26,'15thR'!J26,'16thR'!J26,'17thR'!J26,'18thR'!J26,'19thR'!J26,'20thR'!J26,'21thR'!J26,'22thR'!J26,'23thR'!J26,'24thR'!J26)</f>
        <v>6</v>
      </c>
      <c r="P26" s="7">
        <f>MIN('1stR'!K26,'2ndR'!K26,'3rdR'!K26,'4thR'!K26,'5thR'!K26,'6thR'!K26,'7thR'!K26,'8thR'!K26,'9thR'!K26,'10thR'!K26,'11thR'!K26,'12thR'!K26,'13thR'!K26,'14thR'!K26,'15thR'!K26,'16thR'!K26,'17thR'!K26,'18thR'!K26,'19thR'!K26,'20thR'!K26,'21thR'!K26,'22thR'!K26,'23thR'!K26,'24thR'!K26)</f>
        <v>4</v>
      </c>
      <c r="Q26" s="7">
        <f>MIN('1stR'!L26,'2ndR'!L26,'3rdR'!L26,'4thR'!L26,'5thR'!L26,'6thR'!L26,'7thR'!L26,'8thR'!L26,'9thR'!L26,'10thR'!L26,'11thR'!L26,'12thR'!L26,'13thR'!L26,'14thR'!L26,'15thR'!L26,'16thR'!L26,'17thR'!L26,'18thR'!L26,'19thR'!L26,'20thR'!L26,'21thR'!L26,'22thR'!L26,'23thR'!L26,'24thR'!L26)</f>
        <v>5</v>
      </c>
      <c r="R26" s="7">
        <f>MIN('1stR'!M26,'2ndR'!M26,'3rdR'!M26,'4thR'!M26,'5thR'!M26,'6thR'!M26,'7thR'!M26,'8thR'!M26,'9thR'!M26,'10thR'!M26,'11thR'!M26,'12thR'!M26,'13thR'!M26,'14thR'!M26,'15thR'!M26,'16thR'!M26,'17thR'!M26,'18thR'!M26,'19thR'!M26,'20thR'!M26,'21thR'!M26,'22thR'!M26,'23thR'!M26,'24thR'!M26)</f>
        <v>5</v>
      </c>
      <c r="S26" s="7">
        <f>MIN('1stR'!N26,'2ndR'!N26,'3rdR'!N26,'4thR'!N26,'5thR'!N26,'6thR'!N26,'7thR'!N26,'8thR'!N26,'9thR'!N26,'10thR'!N26,'11thR'!N26,'12thR'!N26,'13thR'!N26,'14thR'!N26,'15thR'!N26,'16thR'!N26,'17thR'!N26,'18thR'!N26,'19thR'!N26,'20thR'!N26,'21thR'!N26,'22thR'!N26,'23thR'!N26,'24thR'!N26)</f>
        <v>4</v>
      </c>
      <c r="T26" s="7">
        <f>MIN('1stR'!O26,'2ndR'!O26,'3rdR'!O26,'4thR'!O26,'5thR'!O26,'6thR'!O26,'7thR'!O26,'8thR'!O26,'9thR'!O26,'10thR'!O26,'11thR'!O26,'12thR'!O26,'13thR'!O26,'14thR'!O26,'15thR'!O26,'16thR'!O26,'17thR'!O26,'18thR'!O26,'19thR'!O26,'20thR'!O26,'21thR'!O26,'22thR'!O26,'23thR'!O26,'24thR'!O26)</f>
        <v>6</v>
      </c>
      <c r="U26" s="7">
        <f>MIN('1stR'!P26,'2ndR'!P26,'3rdR'!P26,'4thR'!P26,'5thR'!P26,'6thR'!P26,'7thR'!P26,'8thR'!P26,'9thR'!P26,'10thR'!P26,'11thR'!P26,'12thR'!P26,'13thR'!P26,'14thR'!P26,'15thR'!P26,'16thR'!P26,'17thR'!P26,'18thR'!P26,'19thR'!P26,'20thR'!P26,'21thR'!P26,'22thR'!P26,'23thR'!P26,'24thR'!P26)</f>
        <v>6</v>
      </c>
      <c r="V26" s="7">
        <f>MIN('1stR'!Q26,'2ndR'!Q26,'3rdR'!Q26,'4thR'!Q26,'5thR'!Q26,'6thR'!Q26,'7thR'!Q26,'8thR'!Q26,'9thR'!Q26,'10thR'!Q26,'11thR'!Q26,'12thR'!Q26,'13thR'!Q26,'14thR'!Q26,'15thR'!Q26,'16thR'!Q26,'17thR'!Q26,'18thR'!Q26,'19thR'!Q26,'20thR'!Q26,'21thR'!Q26,'22thR'!Q26,'23thR'!Q26,'24thR'!Q26)</f>
        <v>5</v>
      </c>
      <c r="W26" s="7">
        <f>MIN('1stR'!R26,'2ndR'!R26,'3rdR'!R26,'4thR'!R26,'5thR'!R26,'6thR'!R26,'7thR'!R26,'8thR'!R26,'9thR'!R26,'10thR'!R26,'11thR'!R26,'12thR'!R26,'13thR'!R26,'14thR'!R26,'15thR'!R26,'16thR'!R26,'17thR'!R26,'18thR'!R26,'19thR'!R26,'20thR'!R26,'21thR'!R26,'22thR'!R26,'23thR'!R26,'24thR'!R26)</f>
        <v>4</v>
      </c>
      <c r="X26" s="7">
        <f>MIN('1stR'!S26,'2ndR'!S26,'3rdR'!S26,'4thR'!S26,'5thR'!S26,'6thR'!S26,'7thR'!S26,'8thR'!S26,'9thR'!S26,'10thR'!S26,'11thR'!S26,'12thR'!S26,'13thR'!S26,'14thR'!S26,'15thR'!S26,'16thR'!S26,'17thR'!S26,'18thR'!S26,'19thR'!S26,'20thR'!S26,'21thR'!S26,'22thR'!S26,'23thR'!S26,'24thR'!S26)</f>
        <v>9</v>
      </c>
      <c r="Y26" s="7">
        <f>MIN('1stR'!T26,'2ndR'!T26,'3rdR'!T26,'4thR'!T26,'5thR'!T26,'6thR'!T26,'7thR'!T26,'8thR'!T26,'9thR'!T26,'10thR'!T26,'11thR'!T26,'12thR'!T26,'13thR'!T26,'14thR'!T26,'15thR'!T26,'16thR'!T26,'17thR'!T26,'18thR'!T26,'19thR'!T26,'20thR'!T26,'21thR'!T26,'22thR'!T26,'23thR'!T26,'24thR'!T26)</f>
        <v>4</v>
      </c>
      <c r="Z26" s="20">
        <f t="shared" si="4"/>
        <v>93</v>
      </c>
      <c r="AA26" s="21">
        <f t="shared" si="8"/>
        <v>93.000002600000002</v>
      </c>
      <c r="AB26" s="20">
        <f>'24thR'!V26</f>
        <v>54</v>
      </c>
      <c r="AC26" s="22">
        <f t="shared" si="9"/>
        <v>66</v>
      </c>
      <c r="AD26" s="21">
        <f t="shared" si="10"/>
        <v>66.000002600000002</v>
      </c>
    </row>
    <row r="27" spans="1:30" x14ac:dyDescent="0.35">
      <c r="A27" s="16">
        <v>21</v>
      </c>
      <c r="B27" s="9">
        <f t="shared" si="0"/>
        <v>17</v>
      </c>
      <c r="C27" s="9">
        <f t="shared" si="1"/>
        <v>28</v>
      </c>
      <c r="D27" s="12">
        <f t="shared" si="2"/>
        <v>17</v>
      </c>
      <c r="E27" s="12">
        <f t="shared" si="3"/>
        <v>28</v>
      </c>
      <c r="F27" s="25" t="str">
        <f>'24thR'!B27</f>
        <v>MARKO ROBIČ</v>
      </c>
      <c r="G27" s="19">
        <f>'24thR'!W27</f>
        <v>2</v>
      </c>
      <c r="H27" s="7">
        <f>MIN('1stR'!C27,'2ndR'!C27,'3rdR'!C27,'4thR'!C27,'5thR'!C27,'6thR'!C27,'7thR'!C27,'8thR'!C27,'9thR'!C27,'10thR'!C27,'11thR'!C27,'12thR'!C27,'13thR'!C27,'14thR'!C27,'15thR'!C27,'16thR'!C27,'17thR'!C27,'18thR'!C27,'19thR'!C27,'20thR'!C27,'21thR'!C27,'22thR'!C27,'23thR'!C27,'24thR'!C27)</f>
        <v>5</v>
      </c>
      <c r="I27" s="7">
        <f>MIN('1stR'!D27,'2ndR'!D27,'3rdR'!D27,'4thR'!D27,'5thR'!D27,'6thR'!D27,'7thR'!D27,'8thR'!D27,'9thR'!D27,'10thR'!D27,'11thR'!D27,'12thR'!D27,'13thR'!D27,'14thR'!D27,'15thR'!D27,'16thR'!D27,'17thR'!D27,'18thR'!D27,'19thR'!D27,'20thR'!D27,'21thR'!D27,'22thR'!D27,'23thR'!D27,'24thR'!D27)</f>
        <v>3</v>
      </c>
      <c r="J27" s="7">
        <f>MIN('1stR'!E27,'2ndR'!E27,'3rdR'!E27,'4thR'!E27,'5thR'!E27,'6thR'!E27,'7thR'!E27,'8thR'!E27,'9thR'!E27,'10thR'!E27,'11thR'!E27,'12thR'!E27,'13thR'!E27,'14thR'!E27,'15thR'!E27,'16thR'!E27,'17thR'!E27,'18thR'!E27,'19thR'!E27,'20thR'!E27,'21thR'!E27,'22thR'!E27,'23thR'!E27,'24thR'!E27)</f>
        <v>4</v>
      </c>
      <c r="K27" s="7">
        <f>MIN('1stR'!F27,'2ndR'!F27,'3rdR'!F27,'4thR'!F27,'5thR'!F27,'6thR'!F27,'7thR'!F27,'8thR'!F27,'9thR'!F27,'10thR'!F27,'11thR'!F27,'12thR'!F27,'13thR'!F27,'14thR'!F27,'15thR'!F27,'16thR'!F27,'17thR'!F27,'18thR'!F27,'19thR'!F27,'20thR'!F27,'21thR'!F27,'22thR'!F27,'23thR'!F27,'24thR'!F27)</f>
        <v>5</v>
      </c>
      <c r="L27" s="7">
        <f>MIN('1stR'!G27,'2ndR'!G27,'3rdR'!G27,'4thR'!G27,'5thR'!G27,'6thR'!G27,'7thR'!G27,'8thR'!G27,'9thR'!G27,'10thR'!G27,'11thR'!G27,'12thR'!G27,'13thR'!G27,'14thR'!G27,'15thR'!G27,'16thR'!G27,'17thR'!G27,'18thR'!G27,'19thR'!G27,'20thR'!G27,'21thR'!G27,'22thR'!G27,'23thR'!G27,'24thR'!G27)</f>
        <v>4</v>
      </c>
      <c r="M27" s="7">
        <f>MIN('1stR'!H27,'2ndR'!H27,'3rdR'!H27,'4thR'!H27,'5thR'!H27,'6thR'!H27,'7thR'!H27,'8thR'!H27,'9thR'!H27,'10thR'!H27,'11thR'!H27,'12thR'!H27,'13thR'!H27,'14thR'!H27,'15thR'!H27,'16thR'!H27,'17thR'!H27,'18thR'!H27,'19thR'!H27,'20thR'!H27,'21thR'!H27,'22thR'!H27,'23thR'!H27,'24thR'!H27)</f>
        <v>4</v>
      </c>
      <c r="N27" s="7">
        <f>MIN('1stR'!I27,'2ndR'!I27,'3rdR'!I27,'4thR'!I27,'5thR'!I27,'6thR'!I27,'7thR'!I27,'8thR'!I27,'9thR'!I27,'10thR'!I27,'11thR'!I27,'12thR'!I27,'13thR'!I27,'14thR'!I27,'15thR'!I27,'16thR'!I27,'17thR'!I27,'18thR'!I27,'19thR'!I27,'20thR'!I27,'21thR'!I27,'22thR'!I27,'23thR'!I27,'24thR'!I27)</f>
        <v>3</v>
      </c>
      <c r="O27" s="7">
        <f>MIN('1stR'!J27,'2ndR'!J27,'3rdR'!J27,'4thR'!J27,'5thR'!J27,'6thR'!J27,'7thR'!J27,'8thR'!J27,'9thR'!J27,'10thR'!J27,'11thR'!J27,'12thR'!J27,'13thR'!J27,'14thR'!J27,'15thR'!J27,'16thR'!J27,'17thR'!J27,'18thR'!J27,'19thR'!J27,'20thR'!J27,'21thR'!J27,'22thR'!J27,'23thR'!J27,'24thR'!J27)</f>
        <v>4</v>
      </c>
      <c r="P27" s="7">
        <f>MIN('1stR'!K27,'2ndR'!K27,'3rdR'!K27,'4thR'!K27,'5thR'!K27,'6thR'!K27,'7thR'!K27,'8thR'!K27,'9thR'!K27,'10thR'!K27,'11thR'!K27,'12thR'!K27,'13thR'!K27,'14thR'!K27,'15thR'!K27,'16thR'!K27,'17thR'!K27,'18thR'!K27,'19thR'!K27,'20thR'!K27,'21thR'!K27,'22thR'!K27,'23thR'!K27,'24thR'!K27)</f>
        <v>3</v>
      </c>
      <c r="Q27" s="7">
        <f>MIN('1stR'!L27,'2ndR'!L27,'3rdR'!L27,'4thR'!L27,'5thR'!L27,'6thR'!L27,'7thR'!L27,'8thR'!L27,'9thR'!L27,'10thR'!L27,'11thR'!L27,'12thR'!L27,'13thR'!L27,'14thR'!L27,'15thR'!L27,'16thR'!L27,'17thR'!L27,'18thR'!L27,'19thR'!L27,'20thR'!L27,'21thR'!L27,'22thR'!L27,'23thR'!L27,'24thR'!L27)</f>
        <v>5</v>
      </c>
      <c r="R27" s="7">
        <f>MIN('1stR'!M27,'2ndR'!M27,'3rdR'!M27,'4thR'!M27,'5thR'!M27,'6thR'!M27,'7thR'!M27,'8thR'!M27,'9thR'!M27,'10thR'!M27,'11thR'!M27,'12thR'!M27,'13thR'!M27,'14thR'!M27,'15thR'!M27,'16thR'!M27,'17thR'!M27,'18thR'!M27,'19thR'!M27,'20thR'!M27,'21thR'!M27,'22thR'!M27,'23thR'!M27,'24thR'!M27)</f>
        <v>3</v>
      </c>
      <c r="S27" s="7">
        <f>MIN('1stR'!N27,'2ndR'!N27,'3rdR'!N27,'4thR'!N27,'5thR'!N27,'6thR'!N27,'7thR'!N27,'8thR'!N27,'9thR'!N27,'10thR'!N27,'11thR'!N27,'12thR'!N27,'13thR'!N27,'14thR'!N27,'15thR'!N27,'16thR'!N27,'17thR'!N27,'18thR'!N27,'19thR'!N27,'20thR'!N27,'21thR'!N27,'22thR'!N27,'23thR'!N27,'24thR'!N27)</f>
        <v>3</v>
      </c>
      <c r="T27" s="7">
        <f>MIN('1stR'!O27,'2ndR'!O27,'3rdR'!O27,'4thR'!O27,'5thR'!O27,'6thR'!O27,'7thR'!O27,'8thR'!O27,'9thR'!O27,'10thR'!O27,'11thR'!O27,'12thR'!O27,'13thR'!O27,'14thR'!O27,'15thR'!O27,'16thR'!O27,'17thR'!O27,'18thR'!O27,'19thR'!O27,'20thR'!O27,'21thR'!O27,'22thR'!O27,'23thR'!O27,'24thR'!O27)</f>
        <v>5</v>
      </c>
      <c r="U27" s="7">
        <f>MIN('1stR'!P27,'2ndR'!P27,'3rdR'!P27,'4thR'!P27,'5thR'!P27,'6thR'!P27,'7thR'!P27,'8thR'!P27,'9thR'!P27,'10thR'!P27,'11thR'!P27,'12thR'!P27,'13thR'!P27,'14thR'!P27,'15thR'!P27,'16thR'!P27,'17thR'!P27,'18thR'!P27,'19thR'!P27,'20thR'!P27,'21thR'!P27,'22thR'!P27,'23thR'!P27,'24thR'!P27)</f>
        <v>5</v>
      </c>
      <c r="V27" s="7">
        <f>MIN('1stR'!Q27,'2ndR'!Q27,'3rdR'!Q27,'4thR'!Q27,'5thR'!Q27,'6thR'!Q27,'7thR'!Q27,'8thR'!Q27,'9thR'!Q27,'10thR'!Q27,'11thR'!Q27,'12thR'!Q27,'13thR'!Q27,'14thR'!Q27,'15thR'!Q27,'16thR'!Q27,'17thR'!Q27,'18thR'!Q27,'19thR'!Q27,'20thR'!Q27,'21thR'!Q27,'22thR'!Q27,'23thR'!Q27,'24thR'!Q27)</f>
        <v>4</v>
      </c>
      <c r="W27" s="7">
        <f>MIN('1stR'!R27,'2ndR'!R27,'3rdR'!R27,'4thR'!R27,'5thR'!R27,'6thR'!R27,'7thR'!R27,'8thR'!R27,'9thR'!R27,'10thR'!R27,'11thR'!R27,'12thR'!R27,'13thR'!R27,'14thR'!R27,'15thR'!R27,'16thR'!R27,'17thR'!R27,'18thR'!R27,'19thR'!R27,'20thR'!R27,'21thR'!R27,'22thR'!R27,'23thR'!R27,'24thR'!R27)</f>
        <v>4</v>
      </c>
      <c r="X27" s="7">
        <f>MIN('1stR'!S27,'2ndR'!S27,'3rdR'!S27,'4thR'!S27,'5thR'!S27,'6thR'!S27,'7thR'!S27,'8thR'!S27,'9thR'!S27,'10thR'!S27,'11thR'!S27,'12thR'!S27,'13thR'!S27,'14thR'!S27,'15thR'!S27,'16thR'!S27,'17thR'!S27,'18thR'!S27,'19thR'!S27,'20thR'!S27,'21thR'!S27,'22thR'!S27,'23thR'!S27,'24thR'!S27)</f>
        <v>4</v>
      </c>
      <c r="Y27" s="7">
        <f>MIN('1stR'!T27,'2ndR'!T27,'3rdR'!T27,'4thR'!T27,'5thR'!T27,'6thR'!T27,'7thR'!T27,'8thR'!T27,'9thR'!T27,'10thR'!T27,'11thR'!T27,'12thR'!T27,'13thR'!T27,'14thR'!T27,'15thR'!T27,'16thR'!T27,'17thR'!T27,'18thR'!T27,'19thR'!T27,'20thR'!T27,'21thR'!T27,'22thR'!T27,'23thR'!T27,'24thR'!T27)</f>
        <v>3</v>
      </c>
      <c r="Z27" s="20">
        <f t="shared" si="4"/>
        <v>71</v>
      </c>
      <c r="AA27" s="21">
        <f t="shared" si="8"/>
        <v>71.000002699999996</v>
      </c>
      <c r="AB27" s="20">
        <f>'24thR'!V27</f>
        <v>12.3</v>
      </c>
      <c r="AC27" s="22">
        <f t="shared" si="9"/>
        <v>64.849999999999994</v>
      </c>
      <c r="AD27" s="21">
        <f t="shared" si="10"/>
        <v>64.85000269999999</v>
      </c>
    </row>
    <row r="28" spans="1:30" x14ac:dyDescent="0.35">
      <c r="A28" s="16">
        <v>22</v>
      </c>
      <c r="B28" s="9">
        <f t="shared" si="0"/>
        <v>42</v>
      </c>
      <c r="C28" s="9">
        <f t="shared" si="1"/>
        <v>35</v>
      </c>
      <c r="D28" s="12">
        <f t="shared" si="2"/>
        <v>42</v>
      </c>
      <c r="E28" s="12">
        <f t="shared" si="3"/>
        <v>35</v>
      </c>
      <c r="F28" s="25" t="str">
        <f>'24thR'!B28</f>
        <v>SAŠA BOHINC</v>
      </c>
      <c r="G28" s="19">
        <f>'24thR'!W28</f>
        <v>4</v>
      </c>
      <c r="H28" s="7">
        <f>MIN('1stR'!C28,'2ndR'!C28,'3rdR'!C28,'4thR'!C28,'5thR'!C28,'6thR'!C28,'7thR'!C28,'8thR'!C28,'9thR'!C28,'10thR'!C28,'11thR'!C28,'12thR'!C28,'13thR'!C28,'14thR'!C28,'15thR'!C28,'16thR'!C28,'17thR'!C28,'18thR'!C28,'19thR'!C28,'20thR'!C28,'21thR'!C28,'22thR'!C28,'23thR'!C28,'24thR'!C28)</f>
        <v>6</v>
      </c>
      <c r="I28" s="7">
        <f>MIN('1stR'!D28,'2ndR'!D28,'3rdR'!D28,'4thR'!D28,'5thR'!D28,'6thR'!D28,'7thR'!D28,'8thR'!D28,'9thR'!D28,'10thR'!D28,'11thR'!D28,'12thR'!D28,'13thR'!D28,'14thR'!D28,'15thR'!D28,'16thR'!D28,'17thR'!D28,'18thR'!D28,'19thR'!D28,'20thR'!D28,'21thR'!D28,'22thR'!D28,'23thR'!D28,'24thR'!D28)</f>
        <v>5</v>
      </c>
      <c r="J28" s="7">
        <f>MIN('1stR'!E28,'2ndR'!E28,'3rdR'!E28,'4thR'!E28,'5thR'!E28,'6thR'!E28,'7thR'!E28,'8thR'!E28,'9thR'!E28,'10thR'!E28,'11thR'!E28,'12thR'!E28,'13thR'!E28,'14thR'!E28,'15thR'!E28,'16thR'!E28,'17thR'!E28,'18thR'!E28,'19thR'!E28,'20thR'!E28,'21thR'!E28,'22thR'!E28,'23thR'!E28,'24thR'!E28)</f>
        <v>4</v>
      </c>
      <c r="K28" s="7">
        <f>MIN('1stR'!F28,'2ndR'!F28,'3rdR'!F28,'4thR'!F28,'5thR'!F28,'6thR'!F28,'7thR'!F28,'8thR'!F28,'9thR'!F28,'10thR'!F28,'11thR'!F28,'12thR'!F28,'13thR'!F28,'14thR'!F28,'15thR'!F28,'16thR'!F28,'17thR'!F28,'18thR'!F28,'19thR'!F28,'20thR'!F28,'21thR'!F28,'22thR'!F28,'23thR'!F28,'24thR'!F28)</f>
        <v>5</v>
      </c>
      <c r="L28" s="7">
        <f>MIN('1stR'!G28,'2ndR'!G28,'3rdR'!G28,'4thR'!G28,'5thR'!G28,'6thR'!G28,'7thR'!G28,'8thR'!G28,'9thR'!G28,'10thR'!G28,'11thR'!G28,'12thR'!G28,'13thR'!G28,'14thR'!G28,'15thR'!G28,'16thR'!G28,'17thR'!G28,'18thR'!G28,'19thR'!G28,'20thR'!G28,'21thR'!G28,'22thR'!G28,'23thR'!G28,'24thR'!G28)</f>
        <v>9</v>
      </c>
      <c r="M28" s="7">
        <f>MIN('1stR'!H28,'2ndR'!H28,'3rdR'!H28,'4thR'!H28,'5thR'!H28,'6thR'!H28,'7thR'!H28,'8thR'!H28,'9thR'!H28,'10thR'!H28,'11thR'!H28,'12thR'!H28,'13thR'!H28,'14thR'!H28,'15thR'!H28,'16thR'!H28,'17thR'!H28,'18thR'!H28,'19thR'!H28,'20thR'!H28,'21thR'!H28,'22thR'!H28,'23thR'!H28,'24thR'!H28)</f>
        <v>7</v>
      </c>
      <c r="N28" s="7">
        <f>MIN('1stR'!I28,'2ndR'!I28,'3rdR'!I28,'4thR'!I28,'5thR'!I28,'6thR'!I28,'7thR'!I28,'8thR'!I28,'9thR'!I28,'10thR'!I28,'11thR'!I28,'12thR'!I28,'13thR'!I28,'14thR'!I28,'15thR'!I28,'16thR'!I28,'17thR'!I28,'18thR'!I28,'19thR'!I28,'20thR'!I28,'21thR'!I28,'22thR'!I28,'23thR'!I28,'24thR'!I28)</f>
        <v>3</v>
      </c>
      <c r="O28" s="7">
        <f>MIN('1stR'!J28,'2ndR'!J28,'3rdR'!J28,'4thR'!J28,'5thR'!J28,'6thR'!J28,'7thR'!J28,'8thR'!J28,'9thR'!J28,'10thR'!J28,'11thR'!J28,'12thR'!J28,'13thR'!J28,'14thR'!J28,'15thR'!J28,'16thR'!J28,'17thR'!J28,'18thR'!J28,'19thR'!J28,'20thR'!J28,'21thR'!J28,'22thR'!J28,'23thR'!J28,'24thR'!J28)</f>
        <v>8</v>
      </c>
      <c r="P28" s="7">
        <f>MIN('1stR'!K28,'2ndR'!K28,'3rdR'!K28,'4thR'!K28,'5thR'!K28,'6thR'!K28,'7thR'!K28,'8thR'!K28,'9thR'!K28,'10thR'!K28,'11thR'!K28,'12thR'!K28,'13thR'!K28,'14thR'!K28,'15thR'!K28,'16thR'!K28,'17thR'!K28,'18thR'!K28,'19thR'!K28,'20thR'!K28,'21thR'!K28,'22thR'!K28,'23thR'!K28,'24thR'!K28)</f>
        <v>4</v>
      </c>
      <c r="Q28" s="7">
        <f>MIN('1stR'!L28,'2ndR'!L28,'3rdR'!L28,'4thR'!L28,'5thR'!L28,'6thR'!L28,'7thR'!L28,'8thR'!L28,'9thR'!L28,'10thR'!L28,'11thR'!L28,'12thR'!L28,'13thR'!L28,'14thR'!L28,'15thR'!L28,'16thR'!L28,'17thR'!L28,'18thR'!L28,'19thR'!L28,'20thR'!L28,'21thR'!L28,'22thR'!L28,'23thR'!L28,'24thR'!L28)</f>
        <v>6</v>
      </c>
      <c r="R28" s="7">
        <f>MIN('1stR'!M28,'2ndR'!M28,'3rdR'!M28,'4thR'!M28,'5thR'!M28,'6thR'!M28,'7thR'!M28,'8thR'!M28,'9thR'!M28,'10thR'!M28,'11thR'!M28,'12thR'!M28,'13thR'!M28,'14thR'!M28,'15thR'!M28,'16thR'!M28,'17thR'!M28,'18thR'!M28,'19thR'!M28,'20thR'!M28,'21thR'!M28,'22thR'!M28,'23thR'!M28,'24thR'!M28)</f>
        <v>4</v>
      </c>
      <c r="S28" s="7">
        <f>MIN('1stR'!N28,'2ndR'!N28,'3rdR'!N28,'4thR'!N28,'5thR'!N28,'6thR'!N28,'7thR'!N28,'8thR'!N28,'9thR'!N28,'10thR'!N28,'11thR'!N28,'12thR'!N28,'13thR'!N28,'14thR'!N28,'15thR'!N28,'16thR'!N28,'17thR'!N28,'18thR'!N28,'19thR'!N28,'20thR'!N28,'21thR'!N28,'22thR'!N28,'23thR'!N28,'24thR'!N28)</f>
        <v>3</v>
      </c>
      <c r="T28" s="7">
        <f>MIN('1stR'!O28,'2ndR'!O28,'3rdR'!O28,'4thR'!O28,'5thR'!O28,'6thR'!O28,'7thR'!O28,'8thR'!O28,'9thR'!O28,'10thR'!O28,'11thR'!O28,'12thR'!O28,'13thR'!O28,'14thR'!O28,'15thR'!O28,'16thR'!O28,'17thR'!O28,'18thR'!O28,'19thR'!O28,'20thR'!O28,'21thR'!O28,'22thR'!O28,'23thR'!O28,'24thR'!O28)</f>
        <v>8</v>
      </c>
      <c r="U28" s="7">
        <f>MIN('1stR'!P28,'2ndR'!P28,'3rdR'!P28,'4thR'!P28,'5thR'!P28,'6thR'!P28,'7thR'!P28,'8thR'!P28,'9thR'!P28,'10thR'!P28,'11thR'!P28,'12thR'!P28,'13thR'!P28,'14thR'!P28,'15thR'!P28,'16thR'!P28,'17thR'!P28,'18thR'!P28,'19thR'!P28,'20thR'!P28,'21thR'!P28,'22thR'!P28,'23thR'!P28,'24thR'!P28)</f>
        <v>6</v>
      </c>
      <c r="V28" s="7">
        <f>MIN('1stR'!Q28,'2ndR'!Q28,'3rdR'!Q28,'4thR'!Q28,'5thR'!Q28,'6thR'!Q28,'7thR'!Q28,'8thR'!Q28,'9thR'!Q28,'10thR'!Q28,'11thR'!Q28,'12thR'!Q28,'13thR'!Q28,'14thR'!Q28,'15thR'!Q28,'16thR'!Q28,'17thR'!Q28,'18thR'!Q28,'19thR'!Q28,'20thR'!Q28,'21thR'!Q28,'22thR'!Q28,'23thR'!Q28,'24thR'!Q28)</f>
        <v>6</v>
      </c>
      <c r="W28" s="7">
        <f>MIN('1stR'!R28,'2ndR'!R28,'3rdR'!R28,'4thR'!R28,'5thR'!R28,'6thR'!R28,'7thR'!R28,'8thR'!R28,'9thR'!R28,'10thR'!R28,'11thR'!R28,'12thR'!R28,'13thR'!R28,'14thR'!R28,'15thR'!R28,'16thR'!R28,'17thR'!R28,'18thR'!R28,'19thR'!R28,'20thR'!R28,'21thR'!R28,'22thR'!R28,'23thR'!R28,'24thR'!R28)</f>
        <v>4</v>
      </c>
      <c r="X28" s="7">
        <f>MIN('1stR'!S28,'2ndR'!S28,'3rdR'!S28,'4thR'!S28,'5thR'!S28,'6thR'!S28,'7thR'!S28,'8thR'!S28,'9thR'!S28,'10thR'!S28,'11thR'!S28,'12thR'!S28,'13thR'!S28,'14thR'!S28,'15thR'!S28,'16thR'!S28,'17thR'!S28,'18thR'!S28,'19thR'!S28,'20thR'!S28,'21thR'!S28,'22thR'!S28,'23thR'!S28,'24thR'!S28)</f>
        <v>8</v>
      </c>
      <c r="Y28" s="7">
        <f>MIN('1stR'!T28,'2ndR'!T28,'3rdR'!T28,'4thR'!T28,'5thR'!T28,'6thR'!T28,'7thR'!T28,'8thR'!T28,'9thR'!T28,'10thR'!T28,'11thR'!T28,'12thR'!T28,'13thR'!T28,'14thR'!T28,'15thR'!T28,'16thR'!T28,'17thR'!T28,'18thR'!T28,'19thR'!T28,'20thR'!T28,'21thR'!T28,'22thR'!T28,'23thR'!T28,'24thR'!T28)</f>
        <v>3</v>
      </c>
      <c r="Z28" s="20">
        <f t="shared" si="4"/>
        <v>99</v>
      </c>
      <c r="AA28" s="21">
        <f t="shared" si="8"/>
        <v>99.000002800000004</v>
      </c>
      <c r="AB28" s="20">
        <f>'24thR'!V28</f>
        <v>54</v>
      </c>
      <c r="AC28" s="22">
        <f t="shared" si="9"/>
        <v>72</v>
      </c>
      <c r="AD28" s="21">
        <f t="shared" si="10"/>
        <v>72.000002800000004</v>
      </c>
    </row>
    <row r="29" spans="1:30" x14ac:dyDescent="0.35">
      <c r="A29" s="16">
        <v>23</v>
      </c>
      <c r="B29" s="9">
        <f t="shared" si="0"/>
        <v>32</v>
      </c>
      <c r="C29" s="9">
        <f t="shared" si="1"/>
        <v>21</v>
      </c>
      <c r="D29" s="12">
        <f t="shared" si="2"/>
        <v>32</v>
      </c>
      <c r="E29" s="12">
        <f t="shared" si="3"/>
        <v>21</v>
      </c>
      <c r="F29" s="25" t="str">
        <f>'24thR'!B29</f>
        <v>NIKA ZALAZNIK</v>
      </c>
      <c r="G29" s="19">
        <f>'24thR'!W29</f>
        <v>8</v>
      </c>
      <c r="H29" s="7">
        <f>MIN('1stR'!C29,'2ndR'!C29,'3rdR'!C29,'4thR'!C29,'5thR'!C29,'6thR'!C29,'7thR'!C29,'8thR'!C29,'9thR'!C29,'10thR'!C29,'11thR'!C29,'12thR'!C29,'13thR'!C29,'14thR'!C29,'15thR'!C29,'16thR'!C29,'17thR'!C29,'18thR'!C29,'19thR'!C29,'20thR'!C29,'21thR'!C29,'22thR'!C29,'23thR'!C29,'24thR'!C29)</f>
        <v>5</v>
      </c>
      <c r="I29" s="7">
        <f>MIN('1stR'!D29,'2ndR'!D29,'3rdR'!D29,'4thR'!D29,'5thR'!D29,'6thR'!D29,'7thR'!D29,'8thR'!D29,'9thR'!D29,'10thR'!D29,'11thR'!D29,'12thR'!D29,'13thR'!D29,'14thR'!D29,'15thR'!D29,'16thR'!D29,'17thR'!D29,'18thR'!D29,'19thR'!D29,'20thR'!D29,'21thR'!D29,'22thR'!D29,'23thR'!D29,'24thR'!D29)</f>
        <v>5</v>
      </c>
      <c r="J29" s="7">
        <f>MIN('1stR'!E29,'2ndR'!E29,'3rdR'!E29,'4thR'!E29,'5thR'!E29,'6thR'!E29,'7thR'!E29,'8thR'!E29,'9thR'!E29,'10thR'!E29,'11thR'!E29,'12thR'!E29,'13thR'!E29,'14thR'!E29,'15thR'!E29,'16thR'!E29,'17thR'!E29,'18thR'!E29,'19thR'!E29,'20thR'!E29,'21thR'!E29,'22thR'!E29,'23thR'!E29,'24thR'!E29)</f>
        <v>3</v>
      </c>
      <c r="K29" s="7">
        <f>MIN('1stR'!F29,'2ndR'!F29,'3rdR'!F29,'4thR'!F29,'5thR'!F29,'6thR'!F29,'7thR'!F29,'8thR'!F29,'9thR'!F29,'10thR'!F29,'11thR'!F29,'12thR'!F29,'13thR'!F29,'14thR'!F29,'15thR'!F29,'16thR'!F29,'17thR'!F29,'18thR'!F29,'19thR'!F29,'20thR'!F29,'21thR'!F29,'22thR'!F29,'23thR'!F29,'24thR'!F29)</f>
        <v>5</v>
      </c>
      <c r="L29" s="7">
        <f>MIN('1stR'!G29,'2ndR'!G29,'3rdR'!G29,'4thR'!G29,'5thR'!G29,'6thR'!G29,'7thR'!G29,'8thR'!G29,'9thR'!G29,'10thR'!G29,'11thR'!G29,'12thR'!G29,'13thR'!G29,'14thR'!G29,'15thR'!G29,'16thR'!G29,'17thR'!G29,'18thR'!G29,'19thR'!G29,'20thR'!G29,'21thR'!G29,'22thR'!G29,'23thR'!G29,'24thR'!G29)</f>
        <v>4</v>
      </c>
      <c r="M29" s="7">
        <f>MIN('1stR'!H29,'2ndR'!H29,'3rdR'!H29,'4thR'!H29,'5thR'!H29,'6thR'!H29,'7thR'!H29,'8thR'!H29,'9thR'!H29,'10thR'!H29,'11thR'!H29,'12thR'!H29,'13thR'!H29,'14thR'!H29,'15thR'!H29,'16thR'!H29,'17thR'!H29,'18thR'!H29,'19thR'!H29,'20thR'!H29,'21thR'!H29,'22thR'!H29,'23thR'!H29,'24thR'!H29)</f>
        <v>5</v>
      </c>
      <c r="N29" s="7">
        <f>MIN('1stR'!I29,'2ndR'!I29,'3rdR'!I29,'4thR'!I29,'5thR'!I29,'6thR'!I29,'7thR'!I29,'8thR'!I29,'9thR'!I29,'10thR'!I29,'11thR'!I29,'12thR'!I29,'13thR'!I29,'14thR'!I29,'15thR'!I29,'16thR'!I29,'17thR'!I29,'18thR'!I29,'19thR'!I29,'20thR'!I29,'21thR'!I29,'22thR'!I29,'23thR'!I29,'24thR'!I29)</f>
        <v>4</v>
      </c>
      <c r="O29" s="7">
        <f>MIN('1stR'!J29,'2ndR'!J29,'3rdR'!J29,'4thR'!J29,'5thR'!J29,'6thR'!J29,'7thR'!J29,'8thR'!J29,'9thR'!J29,'10thR'!J29,'11thR'!J29,'12thR'!J29,'13thR'!J29,'14thR'!J29,'15thR'!J29,'16thR'!J29,'17thR'!J29,'18thR'!J29,'19thR'!J29,'20thR'!J29,'21thR'!J29,'22thR'!J29,'23thR'!J29,'24thR'!J29)</f>
        <v>7</v>
      </c>
      <c r="P29" s="7">
        <f>MIN('1stR'!K29,'2ndR'!K29,'3rdR'!K29,'4thR'!K29,'5thR'!K29,'6thR'!K29,'7thR'!K29,'8thR'!K29,'9thR'!K29,'10thR'!K29,'11thR'!K29,'12thR'!K29,'13thR'!K29,'14thR'!K29,'15thR'!K29,'16thR'!K29,'17thR'!K29,'18thR'!K29,'19thR'!K29,'20thR'!K29,'21thR'!K29,'22thR'!K29,'23thR'!K29,'24thR'!K29)</f>
        <v>3</v>
      </c>
      <c r="Q29" s="7">
        <f>MIN('1stR'!L29,'2ndR'!L29,'3rdR'!L29,'4thR'!L29,'5thR'!L29,'6thR'!L29,'7thR'!L29,'8thR'!L29,'9thR'!L29,'10thR'!L29,'11thR'!L29,'12thR'!L29,'13thR'!L29,'14thR'!L29,'15thR'!L29,'16thR'!L29,'17thR'!L29,'18thR'!L29,'19thR'!L29,'20thR'!L29,'21thR'!L29,'22thR'!L29,'23thR'!L29,'24thR'!L29)</f>
        <v>6</v>
      </c>
      <c r="R29" s="7">
        <f>MIN('1stR'!M29,'2ndR'!M29,'3rdR'!M29,'4thR'!M29,'5thR'!M29,'6thR'!M29,'7thR'!M29,'8thR'!M29,'9thR'!M29,'10thR'!M29,'11thR'!M29,'12thR'!M29,'13thR'!M29,'14thR'!M29,'15thR'!M29,'16thR'!M29,'17thR'!M29,'18thR'!M29,'19thR'!M29,'20thR'!M29,'21thR'!M29,'22thR'!M29,'23thR'!M29,'24thR'!M29)</f>
        <v>4</v>
      </c>
      <c r="S29" s="7">
        <f>MIN('1stR'!N29,'2ndR'!N29,'3rdR'!N29,'4thR'!N29,'5thR'!N29,'6thR'!N29,'7thR'!N29,'8thR'!N29,'9thR'!N29,'10thR'!N29,'11thR'!N29,'12thR'!N29,'13thR'!N29,'14thR'!N29,'15thR'!N29,'16thR'!N29,'17thR'!N29,'18thR'!N29,'19thR'!N29,'20thR'!N29,'21thR'!N29,'22thR'!N29,'23thR'!N29,'24thR'!N29)</f>
        <v>4</v>
      </c>
      <c r="T29" s="7">
        <f>MIN('1stR'!O29,'2ndR'!O29,'3rdR'!O29,'4thR'!O29,'5thR'!O29,'6thR'!O29,'7thR'!O29,'8thR'!O29,'9thR'!O29,'10thR'!O29,'11thR'!O29,'12thR'!O29,'13thR'!O29,'14thR'!O29,'15thR'!O29,'16thR'!O29,'17thR'!O29,'18thR'!O29,'19thR'!O29,'20thR'!O29,'21thR'!O29,'22thR'!O29,'23thR'!O29,'24thR'!O29)</f>
        <v>6</v>
      </c>
      <c r="U29" s="7">
        <f>MIN('1stR'!P29,'2ndR'!P29,'3rdR'!P29,'4thR'!P29,'5thR'!P29,'6thR'!P29,'7thR'!P29,'8thR'!P29,'9thR'!P29,'10thR'!P29,'11thR'!P29,'12thR'!P29,'13thR'!P29,'14thR'!P29,'15thR'!P29,'16thR'!P29,'17thR'!P29,'18thR'!P29,'19thR'!P29,'20thR'!P29,'21thR'!P29,'22thR'!P29,'23thR'!P29,'24thR'!P29)</f>
        <v>5</v>
      </c>
      <c r="V29" s="7">
        <f>MIN('1stR'!Q29,'2ndR'!Q29,'3rdR'!Q29,'4thR'!Q29,'5thR'!Q29,'6thR'!Q29,'7thR'!Q29,'8thR'!Q29,'9thR'!Q29,'10thR'!Q29,'11thR'!Q29,'12thR'!Q29,'13thR'!Q29,'14thR'!Q29,'15thR'!Q29,'16thR'!Q29,'17thR'!Q29,'18thR'!Q29,'19thR'!Q29,'20thR'!Q29,'21thR'!Q29,'22thR'!Q29,'23thR'!Q29,'24thR'!Q29)</f>
        <v>5</v>
      </c>
      <c r="W29" s="7">
        <f>MIN('1stR'!R29,'2ndR'!R29,'3rdR'!R29,'4thR'!R29,'5thR'!R29,'6thR'!R29,'7thR'!R29,'8thR'!R29,'9thR'!R29,'10thR'!R29,'11thR'!R29,'12thR'!R29,'13thR'!R29,'14thR'!R29,'15thR'!R29,'16thR'!R29,'17thR'!R29,'18thR'!R29,'19thR'!R29,'20thR'!R29,'21thR'!R29,'22thR'!R29,'23thR'!R29,'24thR'!R29)</f>
        <v>4</v>
      </c>
      <c r="X29" s="7">
        <f>MIN('1stR'!S29,'2ndR'!S29,'3rdR'!S29,'4thR'!S29,'5thR'!S29,'6thR'!S29,'7thR'!S29,'8thR'!S29,'9thR'!S29,'10thR'!S29,'11thR'!S29,'12thR'!S29,'13thR'!S29,'14thR'!S29,'15thR'!S29,'16thR'!S29,'17thR'!S29,'18thR'!S29,'19thR'!S29,'20thR'!S29,'21thR'!S29,'22thR'!S29,'23thR'!S29,'24thR'!S29)</f>
        <v>5</v>
      </c>
      <c r="Y29" s="7">
        <f>MIN('1stR'!T29,'2ndR'!T29,'3rdR'!T29,'4thR'!T29,'5thR'!T29,'6thR'!T29,'7thR'!T29,'8thR'!T29,'9thR'!T29,'10thR'!T29,'11thR'!T29,'12thR'!T29,'13thR'!T29,'14thR'!T29,'15thR'!T29,'16thR'!T29,'17thR'!T29,'18thR'!T29,'19thR'!T29,'20thR'!T29,'21thR'!T29,'22thR'!T29,'23thR'!T29,'24thR'!T29)</f>
        <v>2</v>
      </c>
      <c r="Z29" s="20">
        <f t="shared" si="4"/>
        <v>82</v>
      </c>
      <c r="AA29" s="21">
        <f t="shared" si="8"/>
        <v>82.000002899999998</v>
      </c>
      <c r="AB29" s="20">
        <f>'24thR'!V29</f>
        <v>43.9</v>
      </c>
      <c r="AC29" s="22">
        <f t="shared" si="9"/>
        <v>60.05</v>
      </c>
      <c r="AD29" s="21">
        <f t="shared" si="10"/>
        <v>60.050002899999996</v>
      </c>
    </row>
    <row r="30" spans="1:30" ht="15" customHeight="1" x14ac:dyDescent="0.35">
      <c r="A30" s="16">
        <v>24</v>
      </c>
      <c r="B30" s="9">
        <f t="shared" si="0"/>
        <v>30</v>
      </c>
      <c r="C30" s="9">
        <f t="shared" si="1"/>
        <v>34</v>
      </c>
      <c r="D30" s="12">
        <f t="shared" si="2"/>
        <v>29</v>
      </c>
      <c r="E30" s="12">
        <f t="shared" si="3"/>
        <v>34</v>
      </c>
      <c r="F30" s="25" t="str">
        <f>'24thR'!B30</f>
        <v>GAL GRUDNIK</v>
      </c>
      <c r="G30" s="19">
        <f>'24thR'!W30</f>
        <v>2</v>
      </c>
      <c r="H30" s="7">
        <f>MIN('1stR'!C30,'2ndR'!C30,'3rdR'!C30,'4thR'!C30,'5thR'!C30,'6thR'!C30,'7thR'!C30,'8thR'!C30,'9thR'!C30,'10thR'!C30,'11thR'!C30,'12thR'!C30,'13thR'!C30,'14thR'!C30,'15thR'!C30,'16thR'!C30,'17thR'!C30,'18thR'!C30,'19thR'!C30,'20thR'!C30,'21thR'!C30,'22thR'!C30,'23thR'!C30,'24thR'!C30)</f>
        <v>4</v>
      </c>
      <c r="I30" s="7">
        <f>MIN('1stR'!D30,'2ndR'!D30,'3rdR'!D30,'4thR'!D30,'5thR'!D30,'6thR'!D30,'7thR'!D30,'8thR'!D30,'9thR'!D30,'10thR'!D30,'11thR'!D30,'12thR'!D30,'13thR'!D30,'14thR'!D30,'15thR'!D30,'16thR'!D30,'17thR'!D30,'18thR'!D30,'19thR'!D30,'20thR'!D30,'21thR'!D30,'22thR'!D30,'23thR'!D30,'24thR'!D30)</f>
        <v>3</v>
      </c>
      <c r="J30" s="7">
        <f>MIN('1stR'!E30,'2ndR'!E30,'3rdR'!E30,'4thR'!E30,'5thR'!E30,'6thR'!E30,'7thR'!E30,'8thR'!E30,'9thR'!E30,'10thR'!E30,'11thR'!E30,'12thR'!E30,'13thR'!E30,'14thR'!E30,'15thR'!E30,'16thR'!E30,'17thR'!E30,'18thR'!E30,'19thR'!E30,'20thR'!E30,'21thR'!E30,'22thR'!E30,'23thR'!E30,'24thR'!E30)</f>
        <v>4</v>
      </c>
      <c r="K30" s="7">
        <f>MIN('1stR'!F30,'2ndR'!F30,'3rdR'!F30,'4thR'!F30,'5thR'!F30,'6thR'!F30,'7thR'!F30,'8thR'!F30,'9thR'!F30,'10thR'!F30,'11thR'!F30,'12thR'!F30,'13thR'!F30,'14thR'!F30,'15thR'!F30,'16thR'!F30,'17thR'!F30,'18thR'!F30,'19thR'!F30,'20thR'!F30,'21thR'!F30,'22thR'!F30,'23thR'!F30,'24thR'!F30)</f>
        <v>6</v>
      </c>
      <c r="L30" s="7">
        <f>MIN('1stR'!G30,'2ndR'!G30,'3rdR'!G30,'4thR'!G30,'5thR'!G30,'6thR'!G30,'7thR'!G30,'8thR'!G30,'9thR'!G30,'10thR'!G30,'11thR'!G30,'12thR'!G30,'13thR'!G30,'14thR'!G30,'15thR'!G30,'16thR'!G30,'17thR'!G30,'18thR'!G30,'19thR'!G30,'20thR'!G30,'21thR'!G30,'22thR'!G30,'23thR'!G30,'24thR'!G30)</f>
        <v>8</v>
      </c>
      <c r="M30" s="7">
        <f>MIN('1stR'!H30,'2ndR'!H30,'3rdR'!H30,'4thR'!H30,'5thR'!H30,'6thR'!H30,'7thR'!H30,'8thR'!H30,'9thR'!H30,'10thR'!H30,'11thR'!H30,'12thR'!H30,'13thR'!H30,'14thR'!H30,'15thR'!H30,'16thR'!H30,'17thR'!H30,'18thR'!H30,'19thR'!H30,'20thR'!H30,'21thR'!H30,'22thR'!H30,'23thR'!H30,'24thR'!H30)</f>
        <v>4</v>
      </c>
      <c r="N30" s="7">
        <f>MIN('1stR'!I30,'2ndR'!I30,'3rdR'!I30,'4thR'!I30,'5thR'!I30,'6thR'!I30,'7thR'!I30,'8thR'!I30,'9thR'!I30,'10thR'!I30,'11thR'!I30,'12thR'!I30,'13thR'!I30,'14thR'!I30,'15thR'!I30,'16thR'!I30,'17thR'!I30,'18thR'!I30,'19thR'!I30,'20thR'!I30,'21thR'!I30,'22thR'!I30,'23thR'!I30,'24thR'!I30)</f>
        <v>3</v>
      </c>
      <c r="O30" s="7">
        <f>MIN('1stR'!J30,'2ndR'!J30,'3rdR'!J30,'4thR'!J30,'5thR'!J30,'6thR'!J30,'7thR'!J30,'8thR'!J30,'9thR'!J30,'10thR'!J30,'11thR'!J30,'12thR'!J30,'13thR'!J30,'14thR'!J30,'15thR'!J30,'16thR'!J30,'17thR'!J30,'18thR'!J30,'19thR'!J30,'20thR'!J30,'21thR'!J30,'22thR'!J30,'23thR'!J30,'24thR'!J30)</f>
        <v>4</v>
      </c>
      <c r="P30" s="7">
        <f>MIN('1stR'!K30,'2ndR'!K30,'3rdR'!K30,'4thR'!K30,'5thR'!K30,'6thR'!K30,'7thR'!K30,'8thR'!K30,'9thR'!K30,'10thR'!K30,'11thR'!K30,'12thR'!K30,'13thR'!K30,'14thR'!K30,'15thR'!K30,'16thR'!K30,'17thR'!K30,'18thR'!K30,'19thR'!K30,'20thR'!K30,'21thR'!K30,'22thR'!K30,'23thR'!K30,'24thR'!K30)</f>
        <v>3</v>
      </c>
      <c r="Q30" s="7">
        <f>MIN('1stR'!L30,'2ndR'!L30,'3rdR'!L30,'4thR'!L30,'5thR'!L30,'6thR'!L30,'7thR'!L30,'8thR'!L30,'9thR'!L30,'10thR'!L30,'11thR'!L30,'12thR'!L30,'13thR'!L30,'14thR'!L30,'15thR'!L30,'16thR'!L30,'17thR'!L30,'18thR'!L30,'19thR'!L30,'20thR'!L30,'21thR'!L30,'22thR'!L30,'23thR'!L30,'24thR'!L30)</f>
        <v>4</v>
      </c>
      <c r="R30" s="7">
        <f>MIN('1stR'!M30,'2ndR'!M30,'3rdR'!M30,'4thR'!M30,'5thR'!M30,'6thR'!M30,'7thR'!M30,'8thR'!M30,'9thR'!M30,'10thR'!M30,'11thR'!M30,'12thR'!M30,'13thR'!M30,'14thR'!M30,'15thR'!M30,'16thR'!M30,'17thR'!M30,'18thR'!M30,'19thR'!M30,'20thR'!M30,'21thR'!M30,'22thR'!M30,'23thR'!M30,'24thR'!M30)</f>
        <v>3</v>
      </c>
      <c r="S30" s="7">
        <f>MIN('1stR'!N30,'2ndR'!N30,'3rdR'!N30,'4thR'!N30,'5thR'!N30,'6thR'!N30,'7thR'!N30,'8thR'!N30,'9thR'!N30,'10thR'!N30,'11thR'!N30,'12thR'!N30,'13thR'!N30,'14thR'!N30,'15thR'!N30,'16thR'!N30,'17thR'!N30,'18thR'!N30,'19thR'!N30,'20thR'!N30,'21thR'!N30,'22thR'!N30,'23thR'!N30,'24thR'!N30)</f>
        <v>5</v>
      </c>
      <c r="T30" s="7">
        <f>MIN('1stR'!O30,'2ndR'!O30,'3rdR'!O30,'4thR'!O30,'5thR'!O30,'6thR'!O30,'7thR'!O30,'8thR'!O30,'9thR'!O30,'10thR'!O30,'11thR'!O30,'12thR'!O30,'13thR'!O30,'14thR'!O30,'15thR'!O30,'16thR'!O30,'17thR'!O30,'18thR'!O30,'19thR'!O30,'20thR'!O30,'21thR'!O30,'22thR'!O30,'23thR'!O30,'24thR'!O30)</f>
        <v>5</v>
      </c>
      <c r="U30" s="7">
        <f>MIN('1stR'!P30,'2ndR'!P30,'3rdR'!P30,'4thR'!P30,'5thR'!P30,'6thR'!P30,'7thR'!P30,'8thR'!P30,'9thR'!P30,'10thR'!P30,'11thR'!P30,'12thR'!P30,'13thR'!P30,'14thR'!P30,'15thR'!P30,'16thR'!P30,'17thR'!P30,'18thR'!P30,'19thR'!P30,'20thR'!P30,'21thR'!P30,'22thR'!P30,'23thR'!P30,'24thR'!P30)</f>
        <v>5</v>
      </c>
      <c r="V30" s="7">
        <f>MIN('1stR'!Q30,'2ndR'!Q30,'3rdR'!Q30,'4thR'!Q30,'5thR'!Q30,'6thR'!Q30,'7thR'!Q30,'8thR'!Q30,'9thR'!Q30,'10thR'!Q30,'11thR'!Q30,'12thR'!Q30,'13thR'!Q30,'14thR'!Q30,'15thR'!Q30,'16thR'!Q30,'17thR'!Q30,'18thR'!Q30,'19thR'!Q30,'20thR'!Q30,'21thR'!Q30,'22thR'!Q30,'23thR'!Q30,'24thR'!Q30)</f>
        <v>7</v>
      </c>
      <c r="W30" s="7">
        <f>MIN('1stR'!R30,'2ndR'!R30,'3rdR'!R30,'4thR'!R30,'5thR'!R30,'6thR'!R30,'7thR'!R30,'8thR'!R30,'9thR'!R30,'10thR'!R30,'11thR'!R30,'12thR'!R30,'13thR'!R30,'14thR'!R30,'15thR'!R30,'16thR'!R30,'17thR'!R30,'18thR'!R30,'19thR'!R30,'20thR'!R30,'21thR'!R30,'22thR'!R30,'23thR'!R30,'24thR'!R30)</f>
        <v>3</v>
      </c>
      <c r="X30" s="7">
        <f>MIN('1stR'!S30,'2ndR'!S30,'3rdR'!S30,'4thR'!S30,'5thR'!S30,'6thR'!S30,'7thR'!S30,'8thR'!S30,'9thR'!S30,'10thR'!S30,'11thR'!S30,'12thR'!S30,'13thR'!S30,'14thR'!S30,'15thR'!S30,'16thR'!S30,'17thR'!S30,'18thR'!S30,'19thR'!S30,'20thR'!S30,'21thR'!S30,'22thR'!S30,'23thR'!S30,'24thR'!S30)</f>
        <v>5</v>
      </c>
      <c r="Y30" s="7">
        <f>MIN('1stR'!T30,'2ndR'!T30,'3rdR'!T30,'4thR'!T30,'5thR'!T30,'6thR'!T30,'7thR'!T30,'8thR'!T30,'9thR'!T30,'10thR'!T30,'11thR'!T30,'12thR'!T30,'13thR'!T30,'14thR'!T30,'15thR'!T30,'16thR'!T30,'17thR'!T30,'18thR'!T30,'19thR'!T30,'20thR'!T30,'21thR'!T30,'22thR'!T30,'23thR'!T30,'24thR'!T30)</f>
        <v>3</v>
      </c>
      <c r="Z30" s="20">
        <f t="shared" si="4"/>
        <v>79</v>
      </c>
      <c r="AA30" s="21">
        <f t="shared" si="8"/>
        <v>79.000003000000007</v>
      </c>
      <c r="AB30" s="20">
        <f>'24thR'!V30</f>
        <v>20</v>
      </c>
      <c r="AC30" s="22">
        <f t="shared" si="9"/>
        <v>69</v>
      </c>
      <c r="AD30" s="21">
        <f t="shared" si="10"/>
        <v>69.000003000000007</v>
      </c>
    </row>
    <row r="31" spans="1:30" x14ac:dyDescent="0.35">
      <c r="A31" s="16">
        <v>25</v>
      </c>
      <c r="B31" s="9">
        <f t="shared" si="0"/>
        <v>7</v>
      </c>
      <c r="C31" s="9">
        <f t="shared" si="1"/>
        <v>11</v>
      </c>
      <c r="D31" s="12">
        <f t="shared" si="2"/>
        <v>6</v>
      </c>
      <c r="E31" s="12">
        <f t="shared" si="3"/>
        <v>10</v>
      </c>
      <c r="F31" s="25" t="str">
        <f>'24thR'!B31</f>
        <v>ANDREJ REBOLJ</v>
      </c>
      <c r="G31" s="19">
        <f>'24thR'!W31</f>
        <v>4</v>
      </c>
      <c r="H31" s="7">
        <f>MIN('1stR'!C31,'2ndR'!C31,'3rdR'!C31,'4thR'!C31,'5thR'!C31,'6thR'!C31,'7thR'!C31,'8thR'!C31,'9thR'!C31,'10thR'!C31,'11thR'!C31,'12thR'!C31,'13thR'!C31,'14thR'!C31,'15thR'!C31,'16thR'!C31,'17thR'!C31,'18thR'!C31,'19thR'!C31,'20thR'!C31,'21thR'!C31,'22thR'!C31,'23thR'!C31,'24thR'!C31)</f>
        <v>4</v>
      </c>
      <c r="I31" s="7">
        <f>MIN('1stR'!D31,'2ndR'!D31,'3rdR'!D31,'4thR'!D31,'5thR'!D31,'6thR'!D31,'7thR'!D31,'8thR'!D31,'9thR'!D31,'10thR'!D31,'11thR'!D31,'12thR'!D31,'13thR'!D31,'14thR'!D31,'15thR'!D31,'16thR'!D31,'17thR'!D31,'18thR'!D31,'19thR'!D31,'20thR'!D31,'21thR'!D31,'22thR'!D31,'23thR'!D31,'24thR'!D31)</f>
        <v>3</v>
      </c>
      <c r="J31" s="7">
        <f>MIN('1stR'!E31,'2ndR'!E31,'3rdR'!E31,'4thR'!E31,'5thR'!E31,'6thR'!E31,'7thR'!E31,'8thR'!E31,'9thR'!E31,'10thR'!E31,'11thR'!E31,'12thR'!E31,'13thR'!E31,'14thR'!E31,'15thR'!E31,'16thR'!E31,'17thR'!E31,'18thR'!E31,'19thR'!E31,'20thR'!E31,'21thR'!E31,'22thR'!E31,'23thR'!E31,'24thR'!E31)</f>
        <v>4</v>
      </c>
      <c r="K31" s="7">
        <f>MIN('1stR'!F31,'2ndR'!F31,'3rdR'!F31,'4thR'!F31,'5thR'!F31,'6thR'!F31,'7thR'!F31,'8thR'!F31,'9thR'!F31,'10thR'!F31,'11thR'!F31,'12thR'!F31,'13thR'!F31,'14thR'!F31,'15thR'!F31,'16thR'!F31,'17thR'!F31,'18thR'!F31,'19thR'!F31,'20thR'!F31,'21thR'!F31,'22thR'!F31,'23thR'!F31,'24thR'!F31)</f>
        <v>4</v>
      </c>
      <c r="L31" s="7">
        <f>MIN('1stR'!G31,'2ndR'!G31,'3rdR'!G31,'4thR'!G31,'5thR'!G31,'6thR'!G31,'7thR'!G31,'8thR'!G31,'9thR'!G31,'10thR'!G31,'11thR'!G31,'12thR'!G31,'13thR'!G31,'14thR'!G31,'15thR'!G31,'16thR'!G31,'17thR'!G31,'18thR'!G31,'19thR'!G31,'20thR'!G31,'21thR'!G31,'22thR'!G31,'23thR'!G31,'24thR'!G31)</f>
        <v>5</v>
      </c>
      <c r="M31" s="7">
        <f>MIN('1stR'!H31,'2ndR'!H31,'3rdR'!H31,'4thR'!H31,'5thR'!H31,'6thR'!H31,'7thR'!H31,'8thR'!H31,'9thR'!H31,'10thR'!H31,'11thR'!H31,'12thR'!H31,'13thR'!H31,'14thR'!H31,'15thR'!H31,'16thR'!H31,'17thR'!H31,'18thR'!H31,'19thR'!H31,'20thR'!H31,'21thR'!H31,'22thR'!H31,'23thR'!H31,'24thR'!H31)</f>
        <v>4</v>
      </c>
      <c r="N31" s="7">
        <f>MIN('1stR'!I31,'2ndR'!I31,'3rdR'!I31,'4thR'!I31,'5thR'!I31,'6thR'!I31,'7thR'!I31,'8thR'!I31,'9thR'!I31,'10thR'!I31,'11thR'!I31,'12thR'!I31,'13thR'!I31,'14thR'!I31,'15thR'!I31,'16thR'!I31,'17thR'!I31,'18thR'!I31,'19thR'!I31,'20thR'!I31,'21thR'!I31,'22thR'!I31,'23thR'!I31,'24thR'!I31)</f>
        <v>2</v>
      </c>
      <c r="O31" s="7">
        <f>MIN('1stR'!J31,'2ndR'!J31,'3rdR'!J31,'4thR'!J31,'5thR'!J31,'6thR'!J31,'7thR'!J31,'8thR'!J31,'9thR'!J31,'10thR'!J31,'11thR'!J31,'12thR'!J31,'13thR'!J31,'14thR'!J31,'15thR'!J31,'16thR'!J31,'17thR'!J31,'18thR'!J31,'19thR'!J31,'20thR'!J31,'21thR'!J31,'22thR'!J31,'23thR'!J31,'24thR'!J31)</f>
        <v>5</v>
      </c>
      <c r="P31" s="7">
        <f>MIN('1stR'!K31,'2ndR'!K31,'3rdR'!K31,'4thR'!K31,'5thR'!K31,'6thR'!K31,'7thR'!K31,'8thR'!K31,'9thR'!K31,'10thR'!K31,'11thR'!K31,'12thR'!K31,'13thR'!K31,'14thR'!K31,'15thR'!K31,'16thR'!K31,'17thR'!K31,'18thR'!K31,'19thR'!K31,'20thR'!K31,'21thR'!K31,'22thR'!K31,'23thR'!K31,'24thR'!K31)</f>
        <v>3</v>
      </c>
      <c r="Q31" s="7">
        <f>MIN('1stR'!L31,'2ndR'!L31,'3rdR'!L31,'4thR'!L31,'5thR'!L31,'6thR'!L31,'7thR'!L31,'8thR'!L31,'9thR'!L31,'10thR'!L31,'11thR'!L31,'12thR'!L31,'13thR'!L31,'14thR'!L31,'15thR'!L31,'16thR'!L31,'17thR'!L31,'18thR'!L31,'19thR'!L31,'20thR'!L31,'21thR'!L31,'22thR'!L31,'23thR'!L31,'24thR'!L31)</f>
        <v>2</v>
      </c>
      <c r="R31" s="7">
        <f>MIN('1stR'!M31,'2ndR'!M31,'3rdR'!M31,'4thR'!M31,'5thR'!M31,'6thR'!M31,'7thR'!M31,'8thR'!M31,'9thR'!M31,'10thR'!M31,'11thR'!M31,'12thR'!M31,'13thR'!M31,'14thR'!M31,'15thR'!M31,'16thR'!M31,'17thR'!M31,'18thR'!M31,'19thR'!M31,'20thR'!M31,'21thR'!M31,'22thR'!M31,'23thR'!M31,'24thR'!M31)</f>
        <v>3</v>
      </c>
      <c r="S31" s="7">
        <f>MIN('1stR'!N31,'2ndR'!N31,'3rdR'!N31,'4thR'!N31,'5thR'!N31,'6thR'!N31,'7thR'!N31,'8thR'!N31,'9thR'!N31,'10thR'!N31,'11thR'!N31,'12thR'!N31,'13thR'!N31,'14thR'!N31,'15thR'!N31,'16thR'!N31,'17thR'!N31,'18thR'!N31,'19thR'!N31,'20thR'!N31,'21thR'!N31,'22thR'!N31,'23thR'!N31,'24thR'!N31)</f>
        <v>3</v>
      </c>
      <c r="T31" s="7">
        <f>MIN('1stR'!O31,'2ndR'!O31,'3rdR'!O31,'4thR'!O31,'5thR'!O31,'6thR'!O31,'7thR'!O31,'8thR'!O31,'9thR'!O31,'10thR'!O31,'11thR'!O31,'12thR'!O31,'13thR'!O31,'14thR'!O31,'15thR'!O31,'16thR'!O31,'17thR'!O31,'18thR'!O31,'19thR'!O31,'20thR'!O31,'21thR'!O31,'22thR'!O31,'23thR'!O31,'24thR'!O31)</f>
        <v>4</v>
      </c>
      <c r="U31" s="7">
        <f>MIN('1stR'!P31,'2ndR'!P31,'3rdR'!P31,'4thR'!P31,'5thR'!P31,'6thR'!P31,'7thR'!P31,'8thR'!P31,'9thR'!P31,'10thR'!P31,'11thR'!P31,'12thR'!P31,'13thR'!P31,'14thR'!P31,'15thR'!P31,'16thR'!P31,'17thR'!P31,'18thR'!P31,'19thR'!P31,'20thR'!P31,'21thR'!P31,'22thR'!P31,'23thR'!P31,'24thR'!P31)</f>
        <v>4</v>
      </c>
      <c r="V31" s="7">
        <f>MIN('1stR'!Q31,'2ndR'!Q31,'3rdR'!Q31,'4thR'!Q31,'5thR'!Q31,'6thR'!Q31,'7thR'!Q31,'8thR'!Q31,'9thR'!Q31,'10thR'!Q31,'11thR'!Q31,'12thR'!Q31,'13thR'!Q31,'14thR'!Q31,'15thR'!Q31,'16thR'!Q31,'17thR'!Q31,'18thR'!Q31,'19thR'!Q31,'20thR'!Q31,'21thR'!Q31,'22thR'!Q31,'23thR'!Q31,'24thR'!Q31)</f>
        <v>4</v>
      </c>
      <c r="W31" s="7">
        <f>MIN('1stR'!R31,'2ndR'!R31,'3rdR'!R31,'4thR'!R31,'5thR'!R31,'6thR'!R31,'7thR'!R31,'8thR'!R31,'9thR'!R31,'10thR'!R31,'11thR'!R31,'12thR'!R31,'13thR'!R31,'14thR'!R31,'15thR'!R31,'16thR'!R31,'17thR'!R31,'18thR'!R31,'19thR'!R31,'20thR'!R31,'21thR'!R31,'22thR'!R31,'23thR'!R31,'24thR'!R31)</f>
        <v>3</v>
      </c>
      <c r="X31" s="7">
        <f>MIN('1stR'!S31,'2ndR'!S31,'3rdR'!S31,'4thR'!S31,'5thR'!S31,'6thR'!S31,'7thR'!S31,'8thR'!S31,'9thR'!S31,'10thR'!S31,'11thR'!S31,'12thR'!S31,'13thR'!S31,'14thR'!S31,'15thR'!S31,'16thR'!S31,'17thR'!S31,'18thR'!S31,'19thR'!S31,'20thR'!S31,'21thR'!S31,'22thR'!S31,'23thR'!S31,'24thR'!S31)</f>
        <v>4</v>
      </c>
      <c r="Y31" s="7">
        <f>MIN('1stR'!T31,'2ndR'!T31,'3rdR'!T31,'4thR'!T31,'5thR'!T31,'6thR'!T31,'7thR'!T31,'8thR'!T31,'9thR'!T31,'10thR'!T31,'11thR'!T31,'12thR'!T31,'13thR'!T31,'14thR'!T31,'15thR'!T31,'16thR'!T31,'17thR'!T31,'18thR'!T31,'19thR'!T31,'20thR'!T31,'21thR'!T31,'22thR'!T31,'23thR'!T31,'24thR'!T31)</f>
        <v>2</v>
      </c>
      <c r="Z31" s="20">
        <f t="shared" si="4"/>
        <v>63</v>
      </c>
      <c r="AA31" s="21">
        <f t="shared" si="8"/>
        <v>63.000003100000001</v>
      </c>
      <c r="AB31" s="20">
        <f>'24thR'!V31</f>
        <v>18.399999999999999</v>
      </c>
      <c r="AC31" s="22">
        <f t="shared" si="9"/>
        <v>53.8</v>
      </c>
      <c r="AD31" s="21">
        <f t="shared" si="10"/>
        <v>53.800003099999998</v>
      </c>
    </row>
    <row r="32" spans="1:30" x14ac:dyDescent="0.35">
      <c r="A32" s="16">
        <v>26</v>
      </c>
      <c r="B32" s="9">
        <f t="shared" si="0"/>
        <v>24</v>
      </c>
      <c r="C32" s="9">
        <f t="shared" si="1"/>
        <v>23</v>
      </c>
      <c r="D32" s="12">
        <f t="shared" si="2"/>
        <v>24</v>
      </c>
      <c r="E32" s="12">
        <f t="shared" si="3"/>
        <v>23</v>
      </c>
      <c r="F32" s="25" t="str">
        <f>'24thR'!B32</f>
        <v>MAJA REBOLJ</v>
      </c>
      <c r="G32" s="19">
        <f>'24thR'!W32</f>
        <v>4</v>
      </c>
      <c r="H32" s="7">
        <f>MIN('1stR'!C32,'2ndR'!C32,'3rdR'!C32,'4thR'!C32,'5thR'!C32,'6thR'!C32,'7thR'!C32,'8thR'!C32,'9thR'!C32,'10thR'!C32,'11thR'!C32,'12thR'!C32,'13thR'!C32,'14thR'!C32,'15thR'!C32,'16thR'!C32,'17thR'!C32,'18thR'!C32,'19thR'!C32,'20thR'!C32,'21thR'!C32,'22thR'!C32,'23thR'!C32,'24thR'!C32)</f>
        <v>5</v>
      </c>
      <c r="I32" s="7">
        <f>MIN('1stR'!D32,'2ndR'!D32,'3rdR'!D32,'4thR'!D32,'5thR'!D32,'6thR'!D32,'7thR'!D32,'8thR'!D32,'9thR'!D32,'10thR'!D32,'11thR'!D32,'12thR'!D32,'13thR'!D32,'14thR'!D32,'15thR'!D32,'16thR'!D32,'17thR'!D32,'18thR'!D32,'19thR'!D32,'20thR'!D32,'21thR'!D32,'22thR'!D32,'23thR'!D32,'24thR'!D32)</f>
        <v>4</v>
      </c>
      <c r="J32" s="7">
        <f>MIN('1stR'!E32,'2ndR'!E32,'3rdR'!E32,'4thR'!E32,'5thR'!E32,'6thR'!E32,'7thR'!E32,'8thR'!E32,'9thR'!E32,'10thR'!E32,'11thR'!E32,'12thR'!E32,'13thR'!E32,'14thR'!E32,'15thR'!E32,'16thR'!E32,'17thR'!E32,'18thR'!E32,'19thR'!E32,'20thR'!E32,'21thR'!E32,'22thR'!E32,'23thR'!E32,'24thR'!E32)</f>
        <v>3</v>
      </c>
      <c r="K32" s="7">
        <f>MIN('1stR'!F32,'2ndR'!F32,'3rdR'!F32,'4thR'!F32,'5thR'!F32,'6thR'!F32,'7thR'!F32,'8thR'!F32,'9thR'!F32,'10thR'!F32,'11thR'!F32,'12thR'!F32,'13thR'!F32,'14thR'!F32,'15thR'!F32,'16thR'!F32,'17thR'!F32,'18thR'!F32,'19thR'!F32,'20thR'!F32,'21thR'!F32,'22thR'!F32,'23thR'!F32,'24thR'!F32)</f>
        <v>5</v>
      </c>
      <c r="L32" s="7">
        <f>MIN('1stR'!G32,'2ndR'!G32,'3rdR'!G32,'4thR'!G32,'5thR'!G32,'6thR'!G32,'7thR'!G32,'8thR'!G32,'9thR'!G32,'10thR'!G32,'11thR'!G32,'12thR'!G32,'13thR'!G32,'14thR'!G32,'15thR'!G32,'16thR'!G32,'17thR'!G32,'18thR'!G32,'19thR'!G32,'20thR'!G32,'21thR'!G32,'22thR'!G32,'23thR'!G32,'24thR'!G32)</f>
        <v>5</v>
      </c>
      <c r="M32" s="7">
        <f>MIN('1stR'!H32,'2ndR'!H32,'3rdR'!H32,'4thR'!H32,'5thR'!H32,'6thR'!H32,'7thR'!H32,'8thR'!H32,'9thR'!H32,'10thR'!H32,'11thR'!H32,'12thR'!H32,'13thR'!H32,'14thR'!H32,'15thR'!H32,'16thR'!H32,'17thR'!H32,'18thR'!H32,'19thR'!H32,'20thR'!H32,'21thR'!H32,'22thR'!H32,'23thR'!H32,'24thR'!H32)</f>
        <v>5</v>
      </c>
      <c r="N32" s="7">
        <f>MIN('1stR'!I32,'2ndR'!I32,'3rdR'!I32,'4thR'!I32,'5thR'!I32,'6thR'!I32,'7thR'!I32,'8thR'!I32,'9thR'!I32,'10thR'!I32,'11thR'!I32,'12thR'!I32,'13thR'!I32,'14thR'!I32,'15thR'!I32,'16thR'!I32,'17thR'!I32,'18thR'!I32,'19thR'!I32,'20thR'!I32,'21thR'!I32,'22thR'!I32,'23thR'!I32,'24thR'!I32)</f>
        <v>3</v>
      </c>
      <c r="O32" s="7">
        <f>MIN('1stR'!J32,'2ndR'!J32,'3rdR'!J32,'4thR'!J32,'5thR'!J32,'6thR'!J32,'7thR'!J32,'8thR'!J32,'9thR'!J32,'10thR'!J32,'11thR'!J32,'12thR'!J32,'13thR'!J32,'14thR'!J32,'15thR'!J32,'16thR'!J32,'17thR'!J32,'18thR'!J32,'19thR'!J32,'20thR'!J32,'21thR'!J32,'22thR'!J32,'23thR'!J32,'24thR'!J32)</f>
        <v>5</v>
      </c>
      <c r="P32" s="7">
        <f>MIN('1stR'!K32,'2ndR'!K32,'3rdR'!K32,'4thR'!K32,'5thR'!K32,'6thR'!K32,'7thR'!K32,'8thR'!K32,'9thR'!K32,'10thR'!K32,'11thR'!K32,'12thR'!K32,'13thR'!K32,'14thR'!K32,'15thR'!K32,'16thR'!K32,'17thR'!K32,'18thR'!K32,'19thR'!K32,'20thR'!K32,'21thR'!K32,'22thR'!K32,'23thR'!K32,'24thR'!K32)</f>
        <v>2</v>
      </c>
      <c r="Q32" s="7">
        <f>MIN('1stR'!L32,'2ndR'!L32,'3rdR'!L32,'4thR'!L32,'5thR'!L32,'6thR'!L32,'7thR'!L32,'8thR'!L32,'9thR'!L32,'10thR'!L32,'11thR'!L32,'12thR'!L32,'13thR'!L32,'14thR'!L32,'15thR'!L32,'16thR'!L32,'17thR'!L32,'18thR'!L32,'19thR'!L32,'20thR'!L32,'21thR'!L32,'22thR'!L32,'23thR'!L32,'24thR'!L32)</f>
        <v>5</v>
      </c>
      <c r="R32" s="7">
        <f>MIN('1stR'!M32,'2ndR'!M32,'3rdR'!M32,'4thR'!M32,'5thR'!M32,'6thR'!M32,'7thR'!M32,'8thR'!M32,'9thR'!M32,'10thR'!M32,'11thR'!M32,'12thR'!M32,'13thR'!M32,'14thR'!M32,'15thR'!M32,'16thR'!M32,'17thR'!M32,'18thR'!M32,'19thR'!M32,'20thR'!M32,'21thR'!M32,'22thR'!M32,'23thR'!M32,'24thR'!M32)</f>
        <v>4</v>
      </c>
      <c r="S32" s="7">
        <f>MIN('1stR'!N32,'2ndR'!N32,'3rdR'!N32,'4thR'!N32,'5thR'!N32,'6thR'!N32,'7thR'!N32,'8thR'!N32,'9thR'!N32,'10thR'!N32,'11thR'!N32,'12thR'!N32,'13thR'!N32,'14thR'!N32,'15thR'!N32,'16thR'!N32,'17thR'!N32,'18thR'!N32,'19thR'!N32,'20thR'!N32,'21thR'!N32,'22thR'!N32,'23thR'!N32,'24thR'!N32)</f>
        <v>3</v>
      </c>
      <c r="T32" s="7">
        <f>MIN('1stR'!O32,'2ndR'!O32,'3rdR'!O32,'4thR'!O32,'5thR'!O32,'6thR'!O32,'7thR'!O32,'8thR'!O32,'9thR'!O32,'10thR'!O32,'11thR'!O32,'12thR'!O32,'13thR'!O32,'14thR'!O32,'15thR'!O32,'16thR'!O32,'17thR'!O32,'18thR'!O32,'19thR'!O32,'20thR'!O32,'21thR'!O32,'22thR'!O32,'23thR'!O32,'24thR'!O32)</f>
        <v>4</v>
      </c>
      <c r="U32" s="7">
        <f>MIN('1stR'!P32,'2ndR'!P32,'3rdR'!P32,'4thR'!P32,'5thR'!P32,'6thR'!P32,'7thR'!P32,'8thR'!P32,'9thR'!P32,'10thR'!P32,'11thR'!P32,'12thR'!P32,'13thR'!P32,'14thR'!P32,'15thR'!P32,'16thR'!P32,'17thR'!P32,'18thR'!P32,'19thR'!P32,'20thR'!P32,'21thR'!P32,'22thR'!P32,'23thR'!P32,'24thR'!P32)</f>
        <v>5</v>
      </c>
      <c r="V32" s="7">
        <f>MIN('1stR'!Q32,'2ndR'!Q32,'3rdR'!Q32,'4thR'!Q32,'5thR'!Q32,'6thR'!Q32,'7thR'!Q32,'8thR'!Q32,'9thR'!Q32,'10thR'!Q32,'11thR'!Q32,'12thR'!Q32,'13thR'!Q32,'14thR'!Q32,'15thR'!Q32,'16thR'!Q32,'17thR'!Q32,'18thR'!Q32,'19thR'!Q32,'20thR'!Q32,'21thR'!Q32,'22thR'!Q32,'23thR'!Q32,'24thR'!Q32)</f>
        <v>5</v>
      </c>
      <c r="W32" s="7">
        <f>MIN('1stR'!R32,'2ndR'!R32,'3rdR'!R32,'4thR'!R32,'5thR'!R32,'6thR'!R32,'7thR'!R32,'8thR'!R32,'9thR'!R32,'10thR'!R32,'11thR'!R32,'12thR'!R32,'13thR'!R32,'14thR'!R32,'15thR'!R32,'16thR'!R32,'17thR'!R32,'18thR'!R32,'19thR'!R32,'20thR'!R32,'21thR'!R32,'22thR'!R32,'23thR'!R32,'24thR'!R32)</f>
        <v>3</v>
      </c>
      <c r="X32" s="7">
        <f>MIN('1stR'!S32,'2ndR'!S32,'3rdR'!S32,'4thR'!S32,'5thR'!S32,'6thR'!S32,'7thR'!S32,'8thR'!S32,'9thR'!S32,'10thR'!S32,'11thR'!S32,'12thR'!S32,'13thR'!S32,'14thR'!S32,'15thR'!S32,'16thR'!S32,'17thR'!S32,'18thR'!S32,'19thR'!S32,'20thR'!S32,'21thR'!S32,'22thR'!S32,'23thR'!S32,'24thR'!S32)</f>
        <v>4</v>
      </c>
      <c r="Y32" s="7">
        <f>MIN('1stR'!T32,'2ndR'!T32,'3rdR'!T32,'4thR'!T32,'5thR'!T32,'6thR'!T32,'7thR'!T32,'8thR'!T32,'9thR'!T32,'10thR'!T32,'11thR'!T32,'12thR'!T32,'13thR'!T32,'14thR'!T32,'15thR'!T32,'16thR'!T32,'17thR'!T32,'18thR'!T32,'19thR'!T32,'20thR'!T32,'21thR'!T32,'22thR'!T32,'23thR'!T32,'24thR'!T32)</f>
        <v>4</v>
      </c>
      <c r="Z32" s="20">
        <f t="shared" si="4"/>
        <v>74</v>
      </c>
      <c r="AA32" s="21">
        <f t="shared" si="8"/>
        <v>74.000003199999995</v>
      </c>
      <c r="AB32" s="20">
        <f>'24thR'!V32</f>
        <v>25</v>
      </c>
      <c r="AC32" s="22">
        <f t="shared" si="9"/>
        <v>61.5</v>
      </c>
      <c r="AD32" s="21">
        <f t="shared" si="10"/>
        <v>61.500003200000002</v>
      </c>
    </row>
    <row r="33" spans="1:30" x14ac:dyDescent="0.35">
      <c r="A33" s="16">
        <v>27</v>
      </c>
      <c r="B33" s="9">
        <f t="shared" si="0"/>
        <v>27</v>
      </c>
      <c r="C33" s="9">
        <f t="shared" si="1"/>
        <v>33</v>
      </c>
      <c r="D33" s="12">
        <f t="shared" si="2"/>
        <v>26</v>
      </c>
      <c r="E33" s="12">
        <f t="shared" si="3"/>
        <v>33</v>
      </c>
      <c r="F33" s="25" t="str">
        <f>'24thR'!B33</f>
        <v>BORIS DEBEVEC</v>
      </c>
      <c r="G33" s="19">
        <f>'24thR'!W33</f>
        <v>3</v>
      </c>
      <c r="H33" s="7">
        <f>MIN('1stR'!C33,'2ndR'!C33,'3rdR'!C33,'4thR'!C33,'5thR'!C33,'6thR'!C33,'7thR'!C33,'8thR'!C33,'9thR'!C33,'10thR'!C33,'11thR'!C33,'12thR'!C33,'13thR'!C33,'14thR'!C33,'15thR'!C33,'16thR'!C33,'17thR'!C33,'18thR'!C33,'19thR'!C33,'20thR'!C33,'21thR'!C33,'22thR'!C33,'23thR'!C33,'24thR'!C33)</f>
        <v>5</v>
      </c>
      <c r="I33" s="7">
        <f>MIN('1stR'!D33,'2ndR'!D33,'3rdR'!D33,'4thR'!D33,'5thR'!D33,'6thR'!D33,'7thR'!D33,'8thR'!D33,'9thR'!D33,'10thR'!D33,'11thR'!D33,'12thR'!D33,'13thR'!D33,'14thR'!D33,'15thR'!D33,'16thR'!D33,'17thR'!D33,'18thR'!D33,'19thR'!D33,'20thR'!D33,'21thR'!D33,'22thR'!D33,'23thR'!D33,'24thR'!D33)</f>
        <v>3</v>
      </c>
      <c r="J33" s="7">
        <f>MIN('1stR'!E33,'2ndR'!E33,'3rdR'!E33,'4thR'!E33,'5thR'!E33,'6thR'!E33,'7thR'!E33,'8thR'!E33,'9thR'!E33,'10thR'!E33,'11thR'!E33,'12thR'!E33,'13thR'!E33,'14thR'!E33,'15thR'!E33,'16thR'!E33,'17thR'!E33,'18thR'!E33,'19thR'!E33,'20thR'!E33,'21thR'!E33,'22thR'!E33,'23thR'!E33,'24thR'!E33)</f>
        <v>3</v>
      </c>
      <c r="K33" s="7">
        <f>MIN('1stR'!F33,'2ndR'!F33,'3rdR'!F33,'4thR'!F33,'5thR'!F33,'6thR'!F33,'7thR'!F33,'8thR'!F33,'9thR'!F33,'10thR'!F33,'11thR'!F33,'12thR'!F33,'13thR'!F33,'14thR'!F33,'15thR'!F33,'16thR'!F33,'17thR'!F33,'18thR'!F33,'19thR'!F33,'20thR'!F33,'21thR'!F33,'22thR'!F33,'23thR'!F33,'24thR'!F33)</f>
        <v>5</v>
      </c>
      <c r="L33" s="7">
        <f>MIN('1stR'!G33,'2ndR'!G33,'3rdR'!G33,'4thR'!G33,'5thR'!G33,'6thR'!G33,'7thR'!G33,'8thR'!G33,'9thR'!G33,'10thR'!G33,'11thR'!G33,'12thR'!G33,'13thR'!G33,'14thR'!G33,'15thR'!G33,'16thR'!G33,'17thR'!G33,'18thR'!G33,'19thR'!G33,'20thR'!G33,'21thR'!G33,'22thR'!G33,'23thR'!G33,'24thR'!G33)</f>
        <v>6</v>
      </c>
      <c r="M33" s="7">
        <f>MIN('1stR'!H33,'2ndR'!H33,'3rdR'!H33,'4thR'!H33,'5thR'!H33,'6thR'!H33,'7thR'!H33,'8thR'!H33,'9thR'!H33,'10thR'!H33,'11thR'!H33,'12thR'!H33,'13thR'!H33,'14thR'!H33,'15thR'!H33,'16thR'!H33,'17thR'!H33,'18thR'!H33,'19thR'!H33,'20thR'!H33,'21thR'!H33,'22thR'!H33,'23thR'!H33,'24thR'!H33)</f>
        <v>5</v>
      </c>
      <c r="N33" s="7">
        <f>MIN('1stR'!I33,'2ndR'!I33,'3rdR'!I33,'4thR'!I33,'5thR'!I33,'6thR'!I33,'7thR'!I33,'8thR'!I33,'9thR'!I33,'10thR'!I33,'11thR'!I33,'12thR'!I33,'13thR'!I33,'14thR'!I33,'15thR'!I33,'16thR'!I33,'17thR'!I33,'18thR'!I33,'19thR'!I33,'20thR'!I33,'21thR'!I33,'22thR'!I33,'23thR'!I33,'24thR'!I33)</f>
        <v>4</v>
      </c>
      <c r="O33" s="7">
        <f>MIN('1stR'!J33,'2ndR'!J33,'3rdR'!J33,'4thR'!J33,'5thR'!J33,'6thR'!J33,'7thR'!J33,'8thR'!J33,'9thR'!J33,'10thR'!J33,'11thR'!J33,'12thR'!J33,'13thR'!J33,'14thR'!J33,'15thR'!J33,'16thR'!J33,'17thR'!J33,'18thR'!J33,'19thR'!J33,'20thR'!J33,'21thR'!J33,'22thR'!J33,'23thR'!J33,'24thR'!J33)</f>
        <v>5</v>
      </c>
      <c r="P33" s="7">
        <f>MIN('1stR'!K33,'2ndR'!K33,'3rdR'!K33,'4thR'!K33,'5thR'!K33,'6thR'!K33,'7thR'!K33,'8thR'!K33,'9thR'!K33,'10thR'!K33,'11thR'!K33,'12thR'!K33,'13thR'!K33,'14thR'!K33,'15thR'!K33,'16thR'!K33,'17thR'!K33,'18thR'!K33,'19thR'!K33,'20thR'!K33,'21thR'!K33,'22thR'!K33,'23thR'!K33,'24thR'!K33)</f>
        <v>4</v>
      </c>
      <c r="Q33" s="7">
        <f>MIN('1stR'!L33,'2ndR'!L33,'3rdR'!L33,'4thR'!L33,'5thR'!L33,'6thR'!L33,'7thR'!L33,'8thR'!L33,'9thR'!L33,'10thR'!L33,'11thR'!L33,'12thR'!L33,'13thR'!L33,'14thR'!L33,'15thR'!L33,'16thR'!L33,'17thR'!L33,'18thR'!L33,'19thR'!L33,'20thR'!L33,'21thR'!L33,'22thR'!L33,'23thR'!L33,'24thR'!L33)</f>
        <v>5</v>
      </c>
      <c r="R33" s="7">
        <f>MIN('1stR'!M33,'2ndR'!M33,'3rdR'!M33,'4thR'!M33,'5thR'!M33,'6thR'!M33,'7thR'!M33,'8thR'!M33,'9thR'!M33,'10thR'!M33,'11thR'!M33,'12thR'!M33,'13thR'!M33,'14thR'!M33,'15thR'!M33,'16thR'!M33,'17thR'!M33,'18thR'!M33,'19thR'!M33,'20thR'!M33,'21thR'!M33,'22thR'!M33,'23thR'!M33,'24thR'!M33)</f>
        <v>3</v>
      </c>
      <c r="S33" s="7">
        <f>MIN('1stR'!N33,'2ndR'!N33,'3rdR'!N33,'4thR'!N33,'5thR'!N33,'6thR'!N33,'7thR'!N33,'8thR'!N33,'9thR'!N33,'10thR'!N33,'11thR'!N33,'12thR'!N33,'13thR'!N33,'14thR'!N33,'15thR'!N33,'16thR'!N33,'17thR'!N33,'18thR'!N33,'19thR'!N33,'20thR'!N33,'21thR'!N33,'22thR'!N33,'23thR'!N33,'24thR'!N33)</f>
        <v>3</v>
      </c>
      <c r="T33" s="7">
        <f>MIN('1stR'!O33,'2ndR'!O33,'3rdR'!O33,'4thR'!O33,'5thR'!O33,'6thR'!O33,'7thR'!O33,'8thR'!O33,'9thR'!O33,'10thR'!O33,'11thR'!O33,'12thR'!O33,'13thR'!O33,'14thR'!O33,'15thR'!O33,'16thR'!O33,'17thR'!O33,'18thR'!O33,'19thR'!O33,'20thR'!O33,'21thR'!O33,'22thR'!O33,'23thR'!O33,'24thR'!O33)</f>
        <v>5</v>
      </c>
      <c r="U33" s="7">
        <f>MIN('1stR'!P33,'2ndR'!P33,'3rdR'!P33,'4thR'!P33,'5thR'!P33,'6thR'!P33,'7thR'!P33,'8thR'!P33,'9thR'!P33,'10thR'!P33,'11thR'!P33,'12thR'!P33,'13thR'!P33,'14thR'!P33,'15thR'!P33,'16thR'!P33,'17thR'!P33,'18thR'!P33,'19thR'!P33,'20thR'!P33,'21thR'!P33,'22thR'!P33,'23thR'!P33,'24thR'!P33)</f>
        <v>5</v>
      </c>
      <c r="V33" s="7">
        <f>MIN('1stR'!Q33,'2ndR'!Q33,'3rdR'!Q33,'4thR'!Q33,'5thR'!Q33,'6thR'!Q33,'7thR'!Q33,'8thR'!Q33,'9thR'!Q33,'10thR'!Q33,'11thR'!Q33,'12thR'!Q33,'13thR'!Q33,'14thR'!Q33,'15thR'!Q33,'16thR'!Q33,'17thR'!Q33,'18thR'!Q33,'19thR'!Q33,'20thR'!Q33,'21thR'!Q33,'22thR'!Q33,'23thR'!Q33,'24thR'!Q33)</f>
        <v>4</v>
      </c>
      <c r="W33" s="7">
        <f>MIN('1stR'!R33,'2ndR'!R33,'3rdR'!R33,'4thR'!R33,'5thR'!R33,'6thR'!R33,'7thR'!R33,'8thR'!R33,'9thR'!R33,'10thR'!R33,'11thR'!R33,'12thR'!R33,'13thR'!R33,'14thR'!R33,'15thR'!R33,'16thR'!R33,'17thR'!R33,'18thR'!R33,'19thR'!R33,'20thR'!R33,'21thR'!R33,'22thR'!R33,'23thR'!R33,'24thR'!R33)</f>
        <v>4</v>
      </c>
      <c r="X33" s="7">
        <f>MIN('1stR'!S33,'2ndR'!S33,'3rdR'!S33,'4thR'!S33,'5thR'!S33,'6thR'!S33,'7thR'!S33,'8thR'!S33,'9thR'!S33,'10thR'!S33,'11thR'!S33,'12thR'!S33,'13thR'!S33,'14thR'!S33,'15thR'!S33,'16thR'!S33,'17thR'!S33,'18thR'!S33,'19thR'!S33,'20thR'!S33,'21thR'!S33,'22thR'!S33,'23thR'!S33,'24thR'!S33)</f>
        <v>5</v>
      </c>
      <c r="Y33" s="7">
        <f>MIN('1stR'!T33,'2ndR'!T33,'3rdR'!T33,'4thR'!T33,'5thR'!T33,'6thR'!T33,'7thR'!T33,'8thR'!T33,'9thR'!T33,'10thR'!T33,'11thR'!T33,'12thR'!T33,'13thR'!T33,'14thR'!T33,'15thR'!T33,'16thR'!T33,'17thR'!T33,'18thR'!T33,'19thR'!T33,'20thR'!T33,'21thR'!T33,'22thR'!T33,'23thR'!T33,'24thR'!T33)</f>
        <v>3</v>
      </c>
      <c r="Z33" s="20">
        <f t="shared" si="4"/>
        <v>77</v>
      </c>
      <c r="AA33" s="21">
        <f t="shared" si="8"/>
        <v>77.000003300000003</v>
      </c>
      <c r="AB33" s="20">
        <f>'24thR'!V33</f>
        <v>20.2</v>
      </c>
      <c r="AC33" s="22">
        <f t="shared" si="9"/>
        <v>66.900000000000006</v>
      </c>
      <c r="AD33" s="21">
        <f t="shared" si="10"/>
        <v>66.900003300000009</v>
      </c>
    </row>
    <row r="34" spans="1:30" x14ac:dyDescent="0.35">
      <c r="A34" s="16">
        <v>28</v>
      </c>
      <c r="B34" s="9">
        <f t="shared" si="0"/>
        <v>35</v>
      </c>
      <c r="C34" s="9">
        <f t="shared" si="1"/>
        <v>41</v>
      </c>
      <c r="D34" s="12">
        <f t="shared" si="2"/>
        <v>35</v>
      </c>
      <c r="E34" s="12">
        <f t="shared" si="3"/>
        <v>41</v>
      </c>
      <c r="F34" s="25" t="str">
        <f>'24thR'!B34</f>
        <v>BOJAN ZUPANČIČ</v>
      </c>
      <c r="G34" s="19">
        <f>'24thR'!W34</f>
        <v>1</v>
      </c>
      <c r="H34" s="7">
        <f>MIN('1stR'!C34,'2ndR'!C34,'3rdR'!C34,'4thR'!C34,'5thR'!C34,'6thR'!C34,'7thR'!C34,'8thR'!C34,'9thR'!C34,'10thR'!C34,'11thR'!C34,'12thR'!C34,'13thR'!C34,'14thR'!C34,'15thR'!C34,'16thR'!C34,'17thR'!C34,'18thR'!C34,'19thR'!C34,'20thR'!C34,'21thR'!C34,'22thR'!C34,'23thR'!C34,'24thR'!C34)</f>
        <v>5</v>
      </c>
      <c r="I34" s="7">
        <f>MIN('1stR'!D34,'2ndR'!D34,'3rdR'!D34,'4thR'!D34,'5thR'!D34,'6thR'!D34,'7thR'!D34,'8thR'!D34,'9thR'!D34,'10thR'!D34,'11thR'!D34,'12thR'!D34,'13thR'!D34,'14thR'!D34,'15thR'!D34,'16thR'!D34,'17thR'!D34,'18thR'!D34,'19thR'!D34,'20thR'!D34,'21thR'!D34,'22thR'!D34,'23thR'!D34,'24thR'!D34)</f>
        <v>5</v>
      </c>
      <c r="J34" s="7">
        <f>MIN('1stR'!E34,'2ndR'!E34,'3rdR'!E34,'4thR'!E34,'5thR'!E34,'6thR'!E34,'7thR'!E34,'8thR'!E34,'9thR'!E34,'10thR'!E34,'11thR'!E34,'12thR'!E34,'13thR'!E34,'14thR'!E34,'15thR'!E34,'16thR'!E34,'17thR'!E34,'18thR'!E34,'19thR'!E34,'20thR'!E34,'21thR'!E34,'22thR'!E34,'23thR'!E34,'24thR'!E34)</f>
        <v>4</v>
      </c>
      <c r="K34" s="7">
        <f>MIN('1stR'!F34,'2ndR'!F34,'3rdR'!F34,'4thR'!F34,'5thR'!F34,'6thR'!F34,'7thR'!F34,'8thR'!F34,'9thR'!F34,'10thR'!F34,'11thR'!F34,'12thR'!F34,'13thR'!F34,'14thR'!F34,'15thR'!F34,'16thR'!F34,'17thR'!F34,'18thR'!F34,'19thR'!F34,'20thR'!F34,'21thR'!F34,'22thR'!F34,'23thR'!F34,'24thR'!F34)</f>
        <v>5</v>
      </c>
      <c r="L34" s="7">
        <f>MIN('1stR'!G34,'2ndR'!G34,'3rdR'!G34,'4thR'!G34,'5thR'!G34,'6thR'!G34,'7thR'!G34,'8thR'!G34,'9thR'!G34,'10thR'!G34,'11thR'!G34,'12thR'!G34,'13thR'!G34,'14thR'!G34,'15thR'!G34,'16thR'!G34,'17thR'!G34,'18thR'!G34,'19thR'!G34,'20thR'!G34,'21thR'!G34,'22thR'!G34,'23thR'!G34,'24thR'!G34)</f>
        <v>8</v>
      </c>
      <c r="M34" s="7">
        <f>MIN('1stR'!H34,'2ndR'!H34,'3rdR'!H34,'4thR'!H34,'5thR'!H34,'6thR'!H34,'7thR'!H34,'8thR'!H34,'9thR'!H34,'10thR'!H34,'11thR'!H34,'12thR'!H34,'13thR'!H34,'14thR'!H34,'15thR'!H34,'16thR'!H34,'17thR'!H34,'18thR'!H34,'19thR'!H34,'20thR'!H34,'21thR'!H34,'22thR'!H34,'23thR'!H34,'24thR'!H34)</f>
        <v>5</v>
      </c>
      <c r="N34" s="7">
        <f>MIN('1stR'!I34,'2ndR'!I34,'3rdR'!I34,'4thR'!I34,'5thR'!I34,'6thR'!I34,'7thR'!I34,'8thR'!I34,'9thR'!I34,'10thR'!I34,'11thR'!I34,'12thR'!I34,'13thR'!I34,'14thR'!I34,'15thR'!I34,'16thR'!I34,'17thR'!I34,'18thR'!I34,'19thR'!I34,'20thR'!I34,'21thR'!I34,'22thR'!I34,'23thR'!I34,'24thR'!I34)</f>
        <v>4</v>
      </c>
      <c r="O34" s="7">
        <f>MIN('1stR'!J34,'2ndR'!J34,'3rdR'!J34,'4thR'!J34,'5thR'!J34,'6thR'!J34,'7thR'!J34,'8thR'!J34,'9thR'!J34,'10thR'!J34,'11thR'!J34,'12thR'!J34,'13thR'!J34,'14thR'!J34,'15thR'!J34,'16thR'!J34,'17thR'!J34,'18thR'!J34,'19thR'!J34,'20thR'!J34,'21thR'!J34,'22thR'!J34,'23thR'!J34,'24thR'!J34)</f>
        <v>5</v>
      </c>
      <c r="P34" s="7">
        <f>MIN('1stR'!K34,'2ndR'!K34,'3rdR'!K34,'4thR'!K34,'5thR'!K34,'6thR'!K34,'7thR'!K34,'8thR'!K34,'9thR'!K34,'10thR'!K34,'11thR'!K34,'12thR'!K34,'13thR'!K34,'14thR'!K34,'15thR'!K34,'16thR'!K34,'17thR'!K34,'18thR'!K34,'19thR'!K34,'20thR'!K34,'21thR'!K34,'22thR'!K34,'23thR'!K34,'24thR'!K34)</f>
        <v>4</v>
      </c>
      <c r="Q34" s="7">
        <f>MIN('1stR'!L34,'2ndR'!L34,'3rdR'!L34,'4thR'!L34,'5thR'!L34,'6thR'!L34,'7thR'!L34,'8thR'!L34,'9thR'!L34,'10thR'!L34,'11thR'!L34,'12thR'!L34,'13thR'!L34,'14thR'!L34,'15thR'!L34,'16thR'!L34,'17thR'!L34,'18thR'!L34,'19thR'!L34,'20thR'!L34,'21thR'!L34,'22thR'!L34,'23thR'!L34,'24thR'!L34)</f>
        <v>4</v>
      </c>
      <c r="R34" s="7">
        <f>MIN('1stR'!M34,'2ndR'!M34,'3rdR'!M34,'4thR'!M34,'5thR'!M34,'6thR'!M34,'7thR'!M34,'8thR'!M34,'9thR'!M34,'10thR'!M34,'11thR'!M34,'12thR'!M34,'13thR'!M34,'14thR'!M34,'15thR'!M34,'16thR'!M34,'17thR'!M34,'18thR'!M34,'19thR'!M34,'20thR'!M34,'21thR'!M34,'22thR'!M34,'23thR'!M34,'24thR'!M34)</f>
        <v>4</v>
      </c>
      <c r="S34" s="7">
        <f>MIN('1stR'!N34,'2ndR'!N34,'3rdR'!N34,'4thR'!N34,'5thR'!N34,'6thR'!N34,'7thR'!N34,'8thR'!N34,'9thR'!N34,'10thR'!N34,'11thR'!N34,'12thR'!N34,'13thR'!N34,'14thR'!N34,'15thR'!N34,'16thR'!N34,'17thR'!N34,'18thR'!N34,'19thR'!N34,'20thR'!N34,'21thR'!N34,'22thR'!N34,'23thR'!N34,'24thR'!N34)</f>
        <v>5</v>
      </c>
      <c r="T34" s="7">
        <f>MIN('1stR'!O34,'2ndR'!O34,'3rdR'!O34,'4thR'!O34,'5thR'!O34,'6thR'!O34,'7thR'!O34,'8thR'!O34,'9thR'!O34,'10thR'!O34,'11thR'!O34,'12thR'!O34,'13thR'!O34,'14thR'!O34,'15thR'!O34,'16thR'!O34,'17thR'!O34,'18thR'!O34,'19thR'!O34,'20thR'!O34,'21thR'!O34,'22thR'!O34,'23thR'!O34,'24thR'!O34)</f>
        <v>4</v>
      </c>
      <c r="U34" s="7">
        <f>MIN('1stR'!P34,'2ndR'!P34,'3rdR'!P34,'4thR'!P34,'5thR'!P34,'6thR'!P34,'7thR'!P34,'8thR'!P34,'9thR'!P34,'10thR'!P34,'11thR'!P34,'12thR'!P34,'13thR'!P34,'14thR'!P34,'15thR'!P34,'16thR'!P34,'17thR'!P34,'18thR'!P34,'19thR'!P34,'20thR'!P34,'21thR'!P34,'22thR'!P34,'23thR'!P34,'24thR'!P34)</f>
        <v>9</v>
      </c>
      <c r="V34" s="7">
        <f>MIN('1stR'!Q34,'2ndR'!Q34,'3rdR'!Q34,'4thR'!Q34,'5thR'!Q34,'6thR'!Q34,'7thR'!Q34,'8thR'!Q34,'9thR'!Q34,'10thR'!Q34,'11thR'!Q34,'12thR'!Q34,'13thR'!Q34,'14thR'!Q34,'15thR'!Q34,'16thR'!Q34,'17thR'!Q34,'18thR'!Q34,'19thR'!Q34,'20thR'!Q34,'21thR'!Q34,'22thR'!Q34,'23thR'!Q34,'24thR'!Q34)</f>
        <v>4</v>
      </c>
      <c r="W34" s="7">
        <f>MIN('1stR'!R34,'2ndR'!R34,'3rdR'!R34,'4thR'!R34,'5thR'!R34,'6thR'!R34,'7thR'!R34,'8thR'!R34,'9thR'!R34,'10thR'!R34,'11thR'!R34,'12thR'!R34,'13thR'!R34,'14thR'!R34,'15thR'!R34,'16thR'!R34,'17thR'!R34,'18thR'!R34,'19thR'!R34,'20thR'!R34,'21thR'!R34,'22thR'!R34,'23thR'!R34,'24thR'!R34)</f>
        <v>4</v>
      </c>
      <c r="X34" s="7">
        <f>MIN('1stR'!S34,'2ndR'!S34,'3rdR'!S34,'4thR'!S34,'5thR'!S34,'6thR'!S34,'7thR'!S34,'8thR'!S34,'9thR'!S34,'10thR'!S34,'11thR'!S34,'12thR'!S34,'13thR'!S34,'14thR'!S34,'15thR'!S34,'16thR'!S34,'17thR'!S34,'18thR'!S34,'19thR'!S34,'20thR'!S34,'21thR'!S34,'22thR'!S34,'23thR'!S34,'24thR'!S34)</f>
        <v>5</v>
      </c>
      <c r="Y34" s="7">
        <f>MIN('1stR'!T34,'2ndR'!T34,'3rdR'!T34,'4thR'!T34,'5thR'!T34,'6thR'!T34,'7thR'!T34,'8thR'!T34,'9thR'!T34,'10thR'!T34,'11thR'!T34,'12thR'!T34,'13thR'!T34,'14thR'!T34,'15thR'!T34,'16thR'!T34,'17thR'!T34,'18thR'!T34,'19thR'!T34,'20thR'!T34,'21thR'!T34,'22thR'!T34,'23thR'!T34,'24thR'!T34)</f>
        <v>3</v>
      </c>
      <c r="Z34" s="20">
        <f t="shared" si="4"/>
        <v>87</v>
      </c>
      <c r="AA34" s="21">
        <f t="shared" si="8"/>
        <v>87.000003399999997</v>
      </c>
      <c r="AB34" s="20">
        <f>'24thR'!V34</f>
        <v>17.100000000000001</v>
      </c>
      <c r="AC34" s="22">
        <f t="shared" si="9"/>
        <v>78.45</v>
      </c>
      <c r="AD34" s="21">
        <f t="shared" si="10"/>
        <v>78.4500034</v>
      </c>
    </row>
    <row r="35" spans="1:30" x14ac:dyDescent="0.35">
      <c r="A35" s="16">
        <v>29</v>
      </c>
      <c r="B35" s="9">
        <f t="shared" si="0"/>
        <v>38</v>
      </c>
      <c r="C35" s="9">
        <f t="shared" si="1"/>
        <v>29</v>
      </c>
      <c r="D35" s="12">
        <f t="shared" si="2"/>
        <v>38</v>
      </c>
      <c r="E35" s="12">
        <f t="shared" si="3"/>
        <v>29</v>
      </c>
      <c r="F35" s="25" t="str">
        <f>'24thR'!B35</f>
        <v>SIMON ŽGAVEC</v>
      </c>
      <c r="G35" s="19">
        <f>'24thR'!W35</f>
        <v>5</v>
      </c>
      <c r="H35" s="7">
        <f>MIN('1stR'!C35,'2ndR'!C35,'3rdR'!C35,'4thR'!C35,'5thR'!C35,'6thR'!C35,'7thR'!C35,'8thR'!C35,'9thR'!C35,'10thR'!C35,'11thR'!C35,'12thR'!C35,'13thR'!C35,'14thR'!C35,'15thR'!C35,'16thR'!C35,'17thR'!C35,'18thR'!C35,'19thR'!C35,'20thR'!C35,'21thR'!C35,'22thR'!C35,'23thR'!C35,'24thR'!C35)</f>
        <v>5</v>
      </c>
      <c r="I35" s="7">
        <f>MIN('1stR'!D35,'2ndR'!D35,'3rdR'!D35,'4thR'!D35,'5thR'!D35,'6thR'!D35,'7thR'!D35,'8thR'!D35,'9thR'!D35,'10thR'!D35,'11thR'!D35,'12thR'!D35,'13thR'!D35,'14thR'!D35,'15thR'!D35,'16thR'!D35,'17thR'!D35,'18thR'!D35,'19thR'!D35,'20thR'!D35,'21thR'!D35,'22thR'!D35,'23thR'!D35,'24thR'!D35)</f>
        <v>4</v>
      </c>
      <c r="J35" s="7">
        <f>MIN('1stR'!E35,'2ndR'!E35,'3rdR'!E35,'4thR'!E35,'5thR'!E35,'6thR'!E35,'7thR'!E35,'8thR'!E35,'9thR'!E35,'10thR'!E35,'11thR'!E35,'12thR'!E35,'13thR'!E35,'14thR'!E35,'15thR'!E35,'16thR'!E35,'17thR'!E35,'18thR'!E35,'19thR'!E35,'20thR'!E35,'21thR'!E35,'22thR'!E35,'23thR'!E35,'24thR'!E35)</f>
        <v>5</v>
      </c>
      <c r="K35" s="7">
        <f>MIN('1stR'!F35,'2ndR'!F35,'3rdR'!F35,'4thR'!F35,'5thR'!F35,'6thR'!F35,'7thR'!F35,'8thR'!F35,'9thR'!F35,'10thR'!F35,'11thR'!F35,'12thR'!F35,'13thR'!F35,'14thR'!F35,'15thR'!F35,'16thR'!F35,'17thR'!F35,'18thR'!F35,'19thR'!F35,'20thR'!F35,'21thR'!F35,'22thR'!F35,'23thR'!F35,'24thR'!F35)</f>
        <v>6</v>
      </c>
      <c r="L35" s="7">
        <f>MIN('1stR'!G35,'2ndR'!G35,'3rdR'!G35,'4thR'!G35,'5thR'!G35,'6thR'!G35,'7thR'!G35,'8thR'!G35,'9thR'!G35,'10thR'!G35,'11thR'!G35,'12thR'!G35,'13thR'!G35,'14thR'!G35,'15thR'!G35,'16thR'!G35,'17thR'!G35,'18thR'!G35,'19thR'!G35,'20thR'!G35,'21thR'!G35,'22thR'!G35,'23thR'!G35,'24thR'!G35)</f>
        <v>7</v>
      </c>
      <c r="M35" s="7">
        <f>MIN('1stR'!H35,'2ndR'!H35,'3rdR'!H35,'4thR'!H35,'5thR'!H35,'6thR'!H35,'7thR'!H35,'8thR'!H35,'9thR'!H35,'10thR'!H35,'11thR'!H35,'12thR'!H35,'13thR'!H35,'14thR'!H35,'15thR'!H35,'16thR'!H35,'17thR'!H35,'18thR'!H35,'19thR'!H35,'20thR'!H35,'21thR'!H35,'22thR'!H35,'23thR'!H35,'24thR'!H35)</f>
        <v>5</v>
      </c>
      <c r="N35" s="7">
        <f>MIN('1stR'!I35,'2ndR'!I35,'3rdR'!I35,'4thR'!I35,'5thR'!I35,'6thR'!I35,'7thR'!I35,'8thR'!I35,'9thR'!I35,'10thR'!I35,'11thR'!I35,'12thR'!I35,'13thR'!I35,'14thR'!I35,'15thR'!I35,'16thR'!I35,'17thR'!I35,'18thR'!I35,'19thR'!I35,'20thR'!I35,'21thR'!I35,'22thR'!I35,'23thR'!I35,'24thR'!I35)</f>
        <v>5</v>
      </c>
      <c r="O35" s="7">
        <f>MIN('1stR'!J35,'2ndR'!J35,'3rdR'!J35,'4thR'!J35,'5thR'!J35,'6thR'!J35,'7thR'!J35,'8thR'!J35,'9thR'!J35,'10thR'!J35,'11thR'!J35,'12thR'!J35,'13thR'!J35,'14thR'!J35,'15thR'!J35,'16thR'!J35,'17thR'!J35,'18thR'!J35,'19thR'!J35,'20thR'!J35,'21thR'!J35,'22thR'!J35,'23thR'!J35,'24thR'!J35)</f>
        <v>6</v>
      </c>
      <c r="P35" s="7">
        <f>MIN('1stR'!K35,'2ndR'!K35,'3rdR'!K35,'4thR'!K35,'5thR'!K35,'6thR'!K35,'7thR'!K35,'8thR'!K35,'9thR'!K35,'10thR'!K35,'11thR'!K35,'12thR'!K35,'13thR'!K35,'14thR'!K35,'15thR'!K35,'16thR'!K35,'17thR'!K35,'18thR'!K35,'19thR'!K35,'20thR'!K35,'21thR'!K35,'22thR'!K35,'23thR'!K35,'24thR'!K35)</f>
        <v>4</v>
      </c>
      <c r="Q35" s="7">
        <f>MIN('1stR'!L35,'2ndR'!L35,'3rdR'!L35,'4thR'!L35,'5thR'!L35,'6thR'!L35,'7thR'!L35,'8thR'!L35,'9thR'!L35,'10thR'!L35,'11thR'!L35,'12thR'!L35,'13thR'!L35,'14thR'!L35,'15thR'!L35,'16thR'!L35,'17thR'!L35,'18thR'!L35,'19thR'!L35,'20thR'!L35,'21thR'!L35,'22thR'!L35,'23thR'!L35,'24thR'!L35)</f>
        <v>5</v>
      </c>
      <c r="R35" s="7">
        <f>MIN('1stR'!M35,'2ndR'!M35,'3rdR'!M35,'4thR'!M35,'5thR'!M35,'6thR'!M35,'7thR'!M35,'8thR'!M35,'9thR'!M35,'10thR'!M35,'11thR'!M35,'12thR'!M35,'13thR'!M35,'14thR'!M35,'15thR'!M35,'16thR'!M35,'17thR'!M35,'18thR'!M35,'19thR'!M35,'20thR'!M35,'21thR'!M35,'22thR'!M35,'23thR'!M35,'24thR'!M35)</f>
        <v>4</v>
      </c>
      <c r="S35" s="7">
        <f>MIN('1stR'!N35,'2ndR'!N35,'3rdR'!N35,'4thR'!N35,'5thR'!N35,'6thR'!N35,'7thR'!N35,'8thR'!N35,'9thR'!N35,'10thR'!N35,'11thR'!N35,'12thR'!N35,'13thR'!N35,'14thR'!N35,'15thR'!N35,'16thR'!N35,'17thR'!N35,'18thR'!N35,'19thR'!N35,'20thR'!N35,'21thR'!N35,'22thR'!N35,'23thR'!N35,'24thR'!N35)</f>
        <v>4</v>
      </c>
      <c r="T35" s="7">
        <f>MIN('1stR'!O35,'2ndR'!O35,'3rdR'!O35,'4thR'!O35,'5thR'!O35,'6thR'!O35,'7thR'!O35,'8thR'!O35,'9thR'!O35,'10thR'!O35,'11thR'!O35,'12thR'!O35,'13thR'!O35,'14thR'!O35,'15thR'!O35,'16thR'!O35,'17thR'!O35,'18thR'!O35,'19thR'!O35,'20thR'!O35,'21thR'!O35,'22thR'!O35,'23thR'!O35,'24thR'!O35)</f>
        <v>6</v>
      </c>
      <c r="U35" s="7">
        <f>MIN('1stR'!P35,'2ndR'!P35,'3rdR'!P35,'4thR'!P35,'5thR'!P35,'6thR'!P35,'7thR'!P35,'8thR'!P35,'9thR'!P35,'10thR'!P35,'11thR'!P35,'12thR'!P35,'13thR'!P35,'14thR'!P35,'15thR'!P35,'16thR'!P35,'17thR'!P35,'18thR'!P35,'19thR'!P35,'20thR'!P35,'21thR'!P35,'22thR'!P35,'23thR'!P35,'24thR'!P35)</f>
        <v>6</v>
      </c>
      <c r="V35" s="7">
        <f>MIN('1stR'!Q35,'2ndR'!Q35,'3rdR'!Q35,'4thR'!Q35,'5thR'!Q35,'6thR'!Q35,'7thR'!Q35,'8thR'!Q35,'9thR'!Q35,'10thR'!Q35,'11thR'!Q35,'12thR'!Q35,'13thR'!Q35,'14thR'!Q35,'15thR'!Q35,'16thR'!Q35,'17thR'!Q35,'18thR'!Q35,'19thR'!Q35,'20thR'!Q35,'21thR'!Q35,'22thR'!Q35,'23thR'!Q35,'24thR'!Q35)</f>
        <v>6</v>
      </c>
      <c r="W35" s="7">
        <f>MIN('1stR'!R35,'2ndR'!R35,'3rdR'!R35,'4thR'!R35,'5thR'!R35,'6thR'!R35,'7thR'!R35,'8thR'!R35,'9thR'!R35,'10thR'!R35,'11thR'!R35,'12thR'!R35,'13thR'!R35,'14thR'!R35,'15thR'!R35,'16thR'!R35,'17thR'!R35,'18thR'!R35,'19thR'!R35,'20thR'!R35,'21thR'!R35,'22thR'!R35,'23thR'!R35,'24thR'!R35)</f>
        <v>4</v>
      </c>
      <c r="X35" s="7">
        <f>MIN('1stR'!S35,'2ndR'!S35,'3rdR'!S35,'4thR'!S35,'5thR'!S35,'6thR'!S35,'7thR'!S35,'8thR'!S35,'9thR'!S35,'10thR'!S35,'11thR'!S35,'12thR'!S35,'13thR'!S35,'14thR'!S35,'15thR'!S35,'16thR'!S35,'17thR'!S35,'18thR'!S35,'19thR'!S35,'20thR'!S35,'21thR'!S35,'22thR'!S35,'23thR'!S35,'24thR'!S35)</f>
        <v>4</v>
      </c>
      <c r="Y35" s="7">
        <f>MIN('1stR'!T35,'2ndR'!T35,'3rdR'!T35,'4thR'!T35,'5thR'!T35,'6thR'!T35,'7thR'!T35,'8thR'!T35,'9thR'!T35,'10thR'!T35,'11thR'!T35,'12thR'!T35,'13thR'!T35,'14thR'!T35,'15thR'!T35,'16thR'!T35,'17thR'!T35,'18thR'!T35,'19thR'!T35,'20thR'!T35,'21thR'!T35,'22thR'!T35,'23thR'!T35,'24thR'!T35)</f>
        <v>3</v>
      </c>
      <c r="Z35" s="20">
        <f t="shared" si="4"/>
        <v>89</v>
      </c>
      <c r="AA35" s="21">
        <f t="shared" si="8"/>
        <v>89.000003500000005</v>
      </c>
      <c r="AB35" s="20">
        <f>'24thR'!V35</f>
        <v>47.7</v>
      </c>
      <c r="AC35" s="22">
        <f t="shared" si="9"/>
        <v>65.150000000000006</v>
      </c>
      <c r="AD35" s="21">
        <f t="shared" si="10"/>
        <v>65.150003500000011</v>
      </c>
    </row>
    <row r="36" spans="1:30" x14ac:dyDescent="0.35">
      <c r="A36" s="16">
        <v>30</v>
      </c>
      <c r="B36" s="9">
        <f t="shared" si="0"/>
        <v>10</v>
      </c>
      <c r="C36" s="9">
        <f t="shared" si="1"/>
        <v>5</v>
      </c>
      <c r="D36" s="12">
        <f t="shared" si="2"/>
        <v>8</v>
      </c>
      <c r="E36" s="12">
        <f t="shared" si="3"/>
        <v>5</v>
      </c>
      <c r="F36" s="25" t="str">
        <f>'24thR'!B36</f>
        <v>RADO ZALAZNIK</v>
      </c>
      <c r="G36" s="19">
        <f>'24thR'!W36</f>
        <v>8</v>
      </c>
      <c r="H36" s="7">
        <f>MIN('1stR'!C36,'2ndR'!C36,'3rdR'!C36,'4thR'!C36,'5thR'!C36,'6thR'!C36,'7thR'!C36,'8thR'!C36,'9thR'!C36,'10thR'!C36,'11thR'!C36,'12thR'!C36,'13thR'!C36,'14thR'!C36,'15thR'!C36,'16thR'!C36,'17thR'!C36,'18thR'!C36,'19thR'!C36,'20thR'!C36,'21thR'!C36,'22thR'!C36,'23thR'!C36,'24thR'!C36)</f>
        <v>4</v>
      </c>
      <c r="I36" s="7">
        <f>MIN('1stR'!D36,'2ndR'!D36,'3rdR'!D36,'4thR'!D36,'5thR'!D36,'6thR'!D36,'7thR'!D36,'8thR'!D36,'9thR'!D36,'10thR'!D36,'11thR'!D36,'12thR'!D36,'13thR'!D36,'14thR'!D36,'15thR'!D36,'16thR'!D36,'17thR'!D36,'18thR'!D36,'19thR'!D36,'20thR'!D36,'21thR'!D36,'22thR'!D36,'23thR'!D36,'24thR'!D36)</f>
        <v>2</v>
      </c>
      <c r="J36" s="7">
        <f>MIN('1stR'!E36,'2ndR'!E36,'3rdR'!E36,'4thR'!E36,'5thR'!E36,'6thR'!E36,'7thR'!E36,'8thR'!E36,'9thR'!E36,'10thR'!E36,'11thR'!E36,'12thR'!E36,'13thR'!E36,'14thR'!E36,'15thR'!E36,'16thR'!E36,'17thR'!E36,'18thR'!E36,'19thR'!E36,'20thR'!E36,'21thR'!E36,'22thR'!E36,'23thR'!E36,'24thR'!E36)</f>
        <v>3</v>
      </c>
      <c r="K36" s="7">
        <f>MIN('1stR'!F36,'2ndR'!F36,'3rdR'!F36,'4thR'!F36,'5thR'!F36,'6thR'!F36,'7thR'!F36,'8thR'!F36,'9thR'!F36,'10thR'!F36,'11thR'!F36,'12thR'!F36,'13thR'!F36,'14thR'!F36,'15thR'!F36,'16thR'!F36,'17thR'!F36,'18thR'!F36,'19thR'!F36,'20thR'!F36,'21thR'!F36,'22thR'!F36,'23thR'!F36,'24thR'!F36)</f>
        <v>4</v>
      </c>
      <c r="L36" s="7">
        <f>MIN('1stR'!G36,'2ndR'!G36,'3rdR'!G36,'4thR'!G36,'5thR'!G36,'6thR'!G36,'7thR'!G36,'8thR'!G36,'9thR'!G36,'10thR'!G36,'11thR'!G36,'12thR'!G36,'13thR'!G36,'14thR'!G36,'15thR'!G36,'16thR'!G36,'17thR'!G36,'18thR'!G36,'19thR'!G36,'20thR'!G36,'21thR'!G36,'22thR'!G36,'23thR'!G36,'24thR'!G36)</f>
        <v>4</v>
      </c>
      <c r="M36" s="7">
        <f>MIN('1stR'!H36,'2ndR'!H36,'3rdR'!H36,'4thR'!H36,'5thR'!H36,'6thR'!H36,'7thR'!H36,'8thR'!H36,'9thR'!H36,'10thR'!H36,'11thR'!H36,'12thR'!H36,'13thR'!H36,'14thR'!H36,'15thR'!H36,'16thR'!H36,'17thR'!H36,'18thR'!H36,'19thR'!H36,'20thR'!H36,'21thR'!H36,'22thR'!H36,'23thR'!H36,'24thR'!H36)</f>
        <v>5</v>
      </c>
      <c r="N36" s="7">
        <f>MIN('1stR'!I36,'2ndR'!I36,'3rdR'!I36,'4thR'!I36,'5thR'!I36,'6thR'!I36,'7thR'!I36,'8thR'!I36,'9thR'!I36,'10thR'!I36,'11thR'!I36,'12thR'!I36,'13thR'!I36,'14thR'!I36,'15thR'!I36,'16thR'!I36,'17thR'!I36,'18thR'!I36,'19thR'!I36,'20thR'!I36,'21thR'!I36,'22thR'!I36,'23thR'!I36,'24thR'!I36)</f>
        <v>2</v>
      </c>
      <c r="O36" s="7">
        <f>MIN('1stR'!J36,'2ndR'!J36,'3rdR'!J36,'4thR'!J36,'5thR'!J36,'6thR'!J36,'7thR'!J36,'8thR'!J36,'9thR'!J36,'10thR'!J36,'11thR'!J36,'12thR'!J36,'13thR'!J36,'14thR'!J36,'15thR'!J36,'16thR'!J36,'17thR'!J36,'18thR'!J36,'19thR'!J36,'20thR'!J36,'21thR'!J36,'22thR'!J36,'23thR'!J36,'24thR'!J36)</f>
        <v>4</v>
      </c>
      <c r="P36" s="7">
        <f>MIN('1stR'!K36,'2ndR'!K36,'3rdR'!K36,'4thR'!K36,'5thR'!K36,'6thR'!K36,'7thR'!K36,'8thR'!K36,'9thR'!K36,'10thR'!K36,'11thR'!K36,'12thR'!K36,'13thR'!K36,'14thR'!K36,'15thR'!K36,'16thR'!K36,'17thR'!K36,'18thR'!K36,'19thR'!K36,'20thR'!K36,'21thR'!K36,'22thR'!K36,'23thR'!K36,'24thR'!K36)</f>
        <v>2</v>
      </c>
      <c r="Q36" s="7">
        <f>MIN('1stR'!L36,'2ndR'!L36,'3rdR'!L36,'4thR'!L36,'5thR'!L36,'6thR'!L36,'7thR'!L36,'8thR'!L36,'9thR'!L36,'10thR'!L36,'11thR'!L36,'12thR'!L36,'13thR'!L36,'14thR'!L36,'15thR'!L36,'16thR'!L36,'17thR'!L36,'18thR'!L36,'19thR'!L36,'20thR'!L36,'21thR'!L36,'22thR'!L36,'23thR'!L36,'24thR'!L36)</f>
        <v>4</v>
      </c>
      <c r="R36" s="7">
        <f>MIN('1stR'!M36,'2ndR'!M36,'3rdR'!M36,'4thR'!M36,'5thR'!M36,'6thR'!M36,'7thR'!M36,'8thR'!M36,'9thR'!M36,'10thR'!M36,'11thR'!M36,'12thR'!M36,'13thR'!M36,'14thR'!M36,'15thR'!M36,'16thR'!M36,'17thR'!M36,'18thR'!M36,'19thR'!M36,'20thR'!M36,'21thR'!M36,'22thR'!M36,'23thR'!M36,'24thR'!M36)</f>
        <v>3</v>
      </c>
      <c r="S36" s="7">
        <f>MIN('1stR'!N36,'2ndR'!N36,'3rdR'!N36,'4thR'!N36,'5thR'!N36,'6thR'!N36,'7thR'!N36,'8thR'!N36,'9thR'!N36,'10thR'!N36,'11thR'!N36,'12thR'!N36,'13thR'!N36,'14thR'!N36,'15thR'!N36,'16thR'!N36,'17thR'!N36,'18thR'!N36,'19thR'!N36,'20thR'!N36,'21thR'!N36,'22thR'!N36,'23thR'!N36,'24thR'!N36)</f>
        <v>5</v>
      </c>
      <c r="T36" s="7">
        <f>MIN('1stR'!O36,'2ndR'!O36,'3rdR'!O36,'4thR'!O36,'5thR'!O36,'6thR'!O36,'7thR'!O36,'8thR'!O36,'9thR'!O36,'10thR'!O36,'11thR'!O36,'12thR'!O36,'13thR'!O36,'14thR'!O36,'15thR'!O36,'16thR'!O36,'17thR'!O36,'18thR'!O36,'19thR'!O36,'20thR'!O36,'21thR'!O36,'22thR'!O36,'23thR'!O36,'24thR'!O36)</f>
        <v>4</v>
      </c>
      <c r="U36" s="7">
        <f>MIN('1stR'!P36,'2ndR'!P36,'3rdR'!P36,'4thR'!P36,'5thR'!P36,'6thR'!P36,'7thR'!P36,'8thR'!P36,'9thR'!P36,'10thR'!P36,'11thR'!P36,'12thR'!P36,'13thR'!P36,'14thR'!P36,'15thR'!P36,'16thR'!P36,'17thR'!P36,'18thR'!P36,'19thR'!P36,'20thR'!P36,'21thR'!P36,'22thR'!P36,'23thR'!P36,'24thR'!P36)</f>
        <v>4</v>
      </c>
      <c r="V36" s="7">
        <f>MIN('1stR'!Q36,'2ndR'!Q36,'3rdR'!Q36,'4thR'!Q36,'5thR'!Q36,'6thR'!Q36,'7thR'!Q36,'8thR'!Q36,'9thR'!Q36,'10thR'!Q36,'11thR'!Q36,'12thR'!Q36,'13thR'!Q36,'14thR'!Q36,'15thR'!Q36,'16thR'!Q36,'17thR'!Q36,'18thR'!Q36,'19thR'!Q36,'20thR'!Q36,'21thR'!Q36,'22thR'!Q36,'23thR'!Q36,'24thR'!Q36)</f>
        <v>4</v>
      </c>
      <c r="W36" s="7">
        <f>MIN('1stR'!R36,'2ndR'!R36,'3rdR'!R36,'4thR'!R36,'5thR'!R36,'6thR'!R36,'7thR'!R36,'8thR'!R36,'9thR'!R36,'10thR'!R36,'11thR'!R36,'12thR'!R36,'13thR'!R36,'14thR'!R36,'15thR'!R36,'16thR'!R36,'17thR'!R36,'18thR'!R36,'19thR'!R36,'20thR'!R36,'21thR'!R36,'22thR'!R36,'23thR'!R36,'24thR'!R36)</f>
        <v>2</v>
      </c>
      <c r="X36" s="7">
        <f>MIN('1stR'!S36,'2ndR'!S36,'3rdR'!S36,'4thR'!S36,'5thR'!S36,'6thR'!S36,'7thR'!S36,'8thR'!S36,'9thR'!S36,'10thR'!S36,'11thR'!S36,'12thR'!S36,'13thR'!S36,'14thR'!S36,'15thR'!S36,'16thR'!S36,'17thR'!S36,'18thR'!S36,'19thR'!S36,'20thR'!S36,'21thR'!S36,'22thR'!S36,'23thR'!S36,'24thR'!S36)</f>
        <v>5</v>
      </c>
      <c r="Y36" s="7">
        <f>MIN('1stR'!T36,'2ndR'!T36,'3rdR'!T36,'4thR'!T36,'5thR'!T36,'6thR'!T36,'7thR'!T36,'8thR'!T36,'9thR'!T36,'10thR'!T36,'11thR'!T36,'12thR'!T36,'13thR'!T36,'14thR'!T36,'15thR'!T36,'16thR'!T36,'17thR'!T36,'18thR'!T36,'19thR'!T36,'20thR'!T36,'21thR'!T36,'22thR'!T36,'23thR'!T36,'24thR'!T36)</f>
        <v>3</v>
      </c>
      <c r="Z36" s="20">
        <f t="shared" si="4"/>
        <v>64</v>
      </c>
      <c r="AA36" s="21">
        <f t="shared" si="8"/>
        <v>64.000003599999999</v>
      </c>
      <c r="AB36" s="20">
        <f>'24thR'!V36</f>
        <v>26.7</v>
      </c>
      <c r="AC36" s="22">
        <f t="shared" si="9"/>
        <v>50.65</v>
      </c>
      <c r="AD36" s="21">
        <f t="shared" si="10"/>
        <v>50.650003599999998</v>
      </c>
    </row>
    <row r="37" spans="1:30" x14ac:dyDescent="0.35">
      <c r="A37" s="16">
        <v>31</v>
      </c>
      <c r="B37" s="9">
        <f t="shared" si="0"/>
        <v>2</v>
      </c>
      <c r="C37" s="9">
        <f t="shared" si="1"/>
        <v>8</v>
      </c>
      <c r="D37" s="12">
        <f t="shared" si="2"/>
        <v>2</v>
      </c>
      <c r="E37" s="12">
        <f t="shared" si="3"/>
        <v>8</v>
      </c>
      <c r="F37" s="25" t="str">
        <f>'24thR'!B37</f>
        <v>SAŠO KRANJC</v>
      </c>
      <c r="G37" s="19">
        <f>'24thR'!W37</f>
        <v>7</v>
      </c>
      <c r="H37" s="7">
        <f>MIN('1stR'!C37,'2ndR'!C37,'3rdR'!C37,'4thR'!C37,'5thR'!C37,'6thR'!C37,'7thR'!C37,'8thR'!C37,'9thR'!C37,'10thR'!C37,'11thR'!C37,'12thR'!C37,'13thR'!C37,'14thR'!C37,'15thR'!C37,'16thR'!C37,'17thR'!C37,'18thR'!C37,'19thR'!C37,'20thR'!C37,'21thR'!C37,'22thR'!C37,'23thR'!C37,'24thR'!C37)</f>
        <v>3</v>
      </c>
      <c r="I37" s="7">
        <f>MIN('1stR'!D37,'2ndR'!D37,'3rdR'!D37,'4thR'!D37,'5thR'!D37,'6thR'!D37,'7thR'!D37,'8thR'!D37,'9thR'!D37,'10thR'!D37,'11thR'!D37,'12thR'!D37,'13thR'!D37,'14thR'!D37,'15thR'!D37,'16thR'!D37,'17thR'!D37,'18thR'!D37,'19thR'!D37,'20thR'!D37,'21thR'!D37,'22thR'!D37,'23thR'!D37,'24thR'!D37)</f>
        <v>3</v>
      </c>
      <c r="J37" s="7">
        <f>MIN('1stR'!E37,'2ndR'!E37,'3rdR'!E37,'4thR'!E37,'5thR'!E37,'6thR'!E37,'7thR'!E37,'8thR'!E37,'9thR'!E37,'10thR'!E37,'11thR'!E37,'12thR'!E37,'13thR'!E37,'14thR'!E37,'15thR'!E37,'16thR'!E37,'17thR'!E37,'18thR'!E37,'19thR'!E37,'20thR'!E37,'21thR'!E37,'22thR'!E37,'23thR'!E37,'24thR'!E37)</f>
        <v>2</v>
      </c>
      <c r="K37" s="7">
        <f>MIN('1stR'!F37,'2ndR'!F37,'3rdR'!F37,'4thR'!F37,'5thR'!F37,'6thR'!F37,'7thR'!F37,'8thR'!F37,'9thR'!F37,'10thR'!F37,'11thR'!F37,'12thR'!F37,'13thR'!F37,'14thR'!F37,'15thR'!F37,'16thR'!F37,'17thR'!F37,'18thR'!F37,'19thR'!F37,'20thR'!F37,'21thR'!F37,'22thR'!F37,'23thR'!F37,'24thR'!F37)</f>
        <v>4</v>
      </c>
      <c r="L37" s="7">
        <f>MIN('1stR'!G37,'2ndR'!G37,'3rdR'!G37,'4thR'!G37,'5thR'!G37,'6thR'!G37,'7thR'!G37,'8thR'!G37,'9thR'!G37,'10thR'!G37,'11thR'!G37,'12thR'!G37,'13thR'!G37,'14thR'!G37,'15thR'!G37,'16thR'!G37,'17thR'!G37,'18thR'!G37,'19thR'!G37,'20thR'!G37,'21thR'!G37,'22thR'!G37,'23thR'!G37,'24thR'!G37)</f>
        <v>4</v>
      </c>
      <c r="M37" s="7">
        <f>MIN('1stR'!H37,'2ndR'!H37,'3rdR'!H37,'4thR'!H37,'5thR'!H37,'6thR'!H37,'7thR'!H37,'8thR'!H37,'9thR'!H37,'10thR'!H37,'11thR'!H37,'12thR'!H37,'13thR'!H37,'14thR'!H37,'15thR'!H37,'16thR'!H37,'17thR'!H37,'18thR'!H37,'19thR'!H37,'20thR'!H37,'21thR'!H37,'22thR'!H37,'23thR'!H37,'24thR'!H37)</f>
        <v>4</v>
      </c>
      <c r="N37" s="7">
        <f>MIN('1stR'!I37,'2ndR'!I37,'3rdR'!I37,'4thR'!I37,'5thR'!I37,'6thR'!I37,'7thR'!I37,'8thR'!I37,'9thR'!I37,'10thR'!I37,'11thR'!I37,'12thR'!I37,'13thR'!I37,'14thR'!I37,'15thR'!I37,'16thR'!I37,'17thR'!I37,'18thR'!I37,'19thR'!I37,'20thR'!I37,'21thR'!I37,'22thR'!I37,'23thR'!I37,'24thR'!I37)</f>
        <v>2</v>
      </c>
      <c r="O37" s="7">
        <f>MIN('1stR'!J37,'2ndR'!J37,'3rdR'!J37,'4thR'!J37,'5thR'!J37,'6thR'!J37,'7thR'!J37,'8thR'!J37,'9thR'!J37,'10thR'!J37,'11thR'!J37,'12thR'!J37,'13thR'!J37,'14thR'!J37,'15thR'!J37,'16thR'!J37,'17thR'!J37,'18thR'!J37,'19thR'!J37,'20thR'!J37,'21thR'!J37,'22thR'!J37,'23thR'!J37,'24thR'!J37)</f>
        <v>4</v>
      </c>
      <c r="P37" s="7">
        <f>MIN('1stR'!K37,'2ndR'!K37,'3rdR'!K37,'4thR'!K37,'5thR'!K37,'6thR'!K37,'7thR'!K37,'8thR'!K37,'9thR'!K37,'10thR'!K37,'11thR'!K37,'12thR'!K37,'13thR'!K37,'14thR'!K37,'15thR'!K37,'16thR'!K37,'17thR'!K37,'18thR'!K37,'19thR'!K37,'20thR'!K37,'21thR'!K37,'22thR'!K37,'23thR'!K37,'24thR'!K37)</f>
        <v>3</v>
      </c>
      <c r="Q37" s="7">
        <f>MIN('1stR'!L37,'2ndR'!L37,'3rdR'!L37,'4thR'!L37,'5thR'!L37,'6thR'!L37,'7thR'!L37,'8thR'!L37,'9thR'!L37,'10thR'!L37,'11thR'!L37,'12thR'!L37,'13thR'!L37,'14thR'!L37,'15thR'!L37,'16thR'!L37,'17thR'!L37,'18thR'!L37,'19thR'!L37,'20thR'!L37,'21thR'!L37,'22thR'!L37,'23thR'!L37,'24thR'!L37)</f>
        <v>3</v>
      </c>
      <c r="R37" s="7">
        <f>MIN('1stR'!M37,'2ndR'!M37,'3rdR'!M37,'4thR'!M37,'5thR'!M37,'6thR'!M37,'7thR'!M37,'8thR'!M37,'9thR'!M37,'10thR'!M37,'11thR'!M37,'12thR'!M37,'13thR'!M37,'14thR'!M37,'15thR'!M37,'16thR'!M37,'17thR'!M37,'18thR'!M37,'19thR'!M37,'20thR'!M37,'21thR'!M37,'22thR'!M37,'23thR'!M37,'24thR'!M37)</f>
        <v>3</v>
      </c>
      <c r="S37" s="7">
        <f>MIN('1stR'!N37,'2ndR'!N37,'3rdR'!N37,'4thR'!N37,'5thR'!N37,'6thR'!N37,'7thR'!N37,'8thR'!N37,'9thR'!N37,'10thR'!N37,'11thR'!N37,'12thR'!N37,'13thR'!N37,'14thR'!N37,'15thR'!N37,'16thR'!N37,'17thR'!N37,'18thR'!N37,'19thR'!N37,'20thR'!N37,'21thR'!N37,'22thR'!N37,'23thR'!N37,'24thR'!N37)</f>
        <v>2</v>
      </c>
      <c r="T37" s="7">
        <f>MIN('1stR'!O37,'2ndR'!O37,'3rdR'!O37,'4thR'!O37,'5thR'!O37,'6thR'!O37,'7thR'!O37,'8thR'!O37,'9thR'!O37,'10thR'!O37,'11thR'!O37,'12thR'!O37,'13thR'!O37,'14thR'!O37,'15thR'!O37,'16thR'!O37,'17thR'!O37,'18thR'!O37,'19thR'!O37,'20thR'!O37,'21thR'!O37,'22thR'!O37,'23thR'!O37,'24thR'!O37)</f>
        <v>3</v>
      </c>
      <c r="U37" s="7">
        <f>MIN('1stR'!P37,'2ndR'!P37,'3rdR'!P37,'4thR'!P37,'5thR'!P37,'6thR'!P37,'7thR'!P37,'8thR'!P37,'9thR'!P37,'10thR'!P37,'11thR'!P37,'12thR'!P37,'13thR'!P37,'14thR'!P37,'15thR'!P37,'16thR'!P37,'17thR'!P37,'18thR'!P37,'19thR'!P37,'20thR'!P37,'21thR'!P37,'22thR'!P37,'23thR'!P37,'24thR'!P37)</f>
        <v>4</v>
      </c>
      <c r="V37" s="7">
        <f>MIN('1stR'!Q37,'2ndR'!Q37,'3rdR'!Q37,'4thR'!Q37,'5thR'!Q37,'6thR'!Q37,'7thR'!Q37,'8thR'!Q37,'9thR'!Q37,'10thR'!Q37,'11thR'!Q37,'12thR'!Q37,'13thR'!Q37,'14thR'!Q37,'15thR'!Q37,'16thR'!Q37,'17thR'!Q37,'18thR'!Q37,'19thR'!Q37,'20thR'!Q37,'21thR'!Q37,'22thR'!Q37,'23thR'!Q37,'24thR'!Q37)</f>
        <v>4</v>
      </c>
      <c r="W37" s="7">
        <f>MIN('1stR'!R37,'2ndR'!R37,'3rdR'!R37,'4thR'!R37,'5thR'!R37,'6thR'!R37,'7thR'!R37,'8thR'!R37,'9thR'!R37,'10thR'!R37,'11thR'!R37,'12thR'!R37,'13thR'!R37,'14thR'!R37,'15thR'!R37,'16thR'!R37,'17thR'!R37,'18thR'!R37,'19thR'!R37,'20thR'!R37,'21thR'!R37,'22thR'!R37,'23thR'!R37,'24thR'!R37)</f>
        <v>3</v>
      </c>
      <c r="X37" s="7">
        <f>MIN('1stR'!S37,'2ndR'!S37,'3rdR'!S37,'4thR'!S37,'5thR'!S37,'6thR'!S37,'7thR'!S37,'8thR'!S37,'9thR'!S37,'10thR'!S37,'11thR'!S37,'12thR'!S37,'13thR'!S37,'14thR'!S37,'15thR'!S37,'16thR'!S37,'17thR'!S37,'18thR'!S37,'19thR'!S37,'20thR'!S37,'21thR'!S37,'22thR'!S37,'23thR'!S37,'24thR'!S37)</f>
        <v>4</v>
      </c>
      <c r="Y37" s="7">
        <f>MIN('1stR'!T37,'2ndR'!T37,'3rdR'!T37,'4thR'!T37,'5thR'!T37,'6thR'!T37,'7thR'!T37,'8thR'!T37,'9thR'!T37,'10thR'!T37,'11thR'!T37,'12thR'!T37,'13thR'!T37,'14thR'!T37,'15thR'!T37,'16thR'!T37,'17thR'!T37,'18thR'!T37,'19thR'!T37,'20thR'!T37,'21thR'!T37,'22thR'!T37,'23thR'!T37,'24thR'!T37)</f>
        <v>3</v>
      </c>
      <c r="Z37" s="20">
        <f t="shared" si="4"/>
        <v>58</v>
      </c>
      <c r="AA37" s="21">
        <f t="shared" si="8"/>
        <v>58.000003700000001</v>
      </c>
      <c r="AB37" s="20">
        <f>'24thR'!V37</f>
        <v>13.8</v>
      </c>
      <c r="AC37" s="22">
        <f t="shared" si="9"/>
        <v>51.1</v>
      </c>
      <c r="AD37" s="21">
        <f t="shared" si="10"/>
        <v>51.100003700000002</v>
      </c>
    </row>
    <row r="38" spans="1:30" x14ac:dyDescent="0.35">
      <c r="A38" s="16">
        <v>32</v>
      </c>
      <c r="B38" s="9">
        <f t="shared" si="0"/>
        <v>34</v>
      </c>
      <c r="C38" s="9">
        <f t="shared" si="1"/>
        <v>36</v>
      </c>
      <c r="D38" s="12">
        <f t="shared" si="2"/>
        <v>34</v>
      </c>
      <c r="E38" s="12">
        <f t="shared" si="3"/>
        <v>36</v>
      </c>
      <c r="F38" s="25" t="str">
        <f>'24thR'!B38</f>
        <v>GEERT MEIRE</v>
      </c>
      <c r="G38" s="19">
        <f>'24thR'!W38</f>
        <v>1</v>
      </c>
      <c r="H38" s="7">
        <f>MIN('1stR'!C38,'2ndR'!C38,'3rdR'!C38,'4thR'!C38,'5thR'!C38,'6thR'!C38,'7thR'!C38,'8thR'!C38,'9thR'!C38,'10thR'!C38,'11thR'!C38,'12thR'!C38,'13thR'!C38,'14thR'!C38,'15thR'!C38,'16thR'!C38,'17thR'!C38,'18thR'!C38,'19thR'!C38,'20thR'!C38,'21thR'!C38,'22thR'!C38,'23thR'!C38,'24thR'!C38)</f>
        <v>5</v>
      </c>
      <c r="I38" s="7">
        <f>MIN('1stR'!D38,'2ndR'!D38,'3rdR'!D38,'4thR'!D38,'5thR'!D38,'6thR'!D38,'7thR'!D38,'8thR'!D38,'9thR'!D38,'10thR'!D38,'11thR'!D38,'12thR'!D38,'13thR'!D38,'14thR'!D38,'15thR'!D38,'16thR'!D38,'17thR'!D38,'18thR'!D38,'19thR'!D38,'20thR'!D38,'21thR'!D38,'22thR'!D38,'23thR'!D38,'24thR'!D38)</f>
        <v>4</v>
      </c>
      <c r="J38" s="7">
        <f>MIN('1stR'!E38,'2ndR'!E38,'3rdR'!E38,'4thR'!E38,'5thR'!E38,'6thR'!E38,'7thR'!E38,'8thR'!E38,'9thR'!E38,'10thR'!E38,'11thR'!E38,'12thR'!E38,'13thR'!E38,'14thR'!E38,'15thR'!E38,'16thR'!E38,'17thR'!E38,'18thR'!E38,'19thR'!E38,'20thR'!E38,'21thR'!E38,'22thR'!E38,'23thR'!E38,'24thR'!E38)</f>
        <v>4</v>
      </c>
      <c r="K38" s="7">
        <f>MIN('1stR'!F38,'2ndR'!F38,'3rdR'!F38,'4thR'!F38,'5thR'!F38,'6thR'!F38,'7thR'!F38,'8thR'!F38,'9thR'!F38,'10thR'!F38,'11thR'!F38,'12thR'!F38,'13thR'!F38,'14thR'!F38,'15thR'!F38,'16thR'!F38,'17thR'!F38,'18thR'!F38,'19thR'!F38,'20thR'!F38,'21thR'!F38,'22thR'!F38,'23thR'!F38,'24thR'!F38)</f>
        <v>5</v>
      </c>
      <c r="L38" s="7">
        <f>MIN('1stR'!G38,'2ndR'!G38,'3rdR'!G38,'4thR'!G38,'5thR'!G38,'6thR'!G38,'7thR'!G38,'8thR'!G38,'9thR'!G38,'10thR'!G38,'11thR'!G38,'12thR'!G38,'13thR'!G38,'14thR'!G38,'15thR'!G38,'16thR'!G38,'17thR'!G38,'18thR'!G38,'19thR'!G38,'20thR'!G38,'21thR'!G38,'22thR'!G38,'23thR'!G38,'24thR'!G38)</f>
        <v>6</v>
      </c>
      <c r="M38" s="7">
        <f>MIN('1stR'!H38,'2ndR'!H38,'3rdR'!H38,'4thR'!H38,'5thR'!H38,'6thR'!H38,'7thR'!H38,'8thR'!H38,'9thR'!H38,'10thR'!H38,'11thR'!H38,'12thR'!H38,'13thR'!H38,'14thR'!H38,'15thR'!H38,'16thR'!H38,'17thR'!H38,'18thR'!H38,'19thR'!H38,'20thR'!H38,'21thR'!H38,'22thR'!H38,'23thR'!H38,'24thR'!H38)</f>
        <v>5</v>
      </c>
      <c r="N38" s="7">
        <f>MIN('1stR'!I38,'2ndR'!I38,'3rdR'!I38,'4thR'!I38,'5thR'!I38,'6thR'!I38,'7thR'!I38,'8thR'!I38,'9thR'!I38,'10thR'!I38,'11thR'!I38,'12thR'!I38,'13thR'!I38,'14thR'!I38,'15thR'!I38,'16thR'!I38,'17thR'!I38,'18thR'!I38,'19thR'!I38,'20thR'!I38,'21thR'!I38,'22thR'!I38,'23thR'!I38,'24thR'!I38)</f>
        <v>6</v>
      </c>
      <c r="O38" s="7">
        <f>MIN('1stR'!J38,'2ndR'!J38,'3rdR'!J38,'4thR'!J38,'5thR'!J38,'6thR'!J38,'7thR'!J38,'8thR'!J38,'9thR'!J38,'10thR'!J38,'11thR'!J38,'12thR'!J38,'13thR'!J38,'14thR'!J38,'15thR'!J38,'16thR'!J38,'17thR'!J38,'18thR'!J38,'19thR'!J38,'20thR'!J38,'21thR'!J38,'22thR'!J38,'23thR'!J38,'24thR'!J38)</f>
        <v>7</v>
      </c>
      <c r="P38" s="7">
        <f>MIN('1stR'!K38,'2ndR'!K38,'3rdR'!K38,'4thR'!K38,'5thR'!K38,'6thR'!K38,'7thR'!K38,'8thR'!K38,'9thR'!K38,'10thR'!K38,'11thR'!K38,'12thR'!K38,'13thR'!K38,'14thR'!K38,'15thR'!K38,'16thR'!K38,'17thR'!K38,'18thR'!K38,'19thR'!K38,'20thR'!K38,'21thR'!K38,'22thR'!K38,'23thR'!K38,'24thR'!K38)</f>
        <v>4</v>
      </c>
      <c r="Q38" s="7">
        <f>MIN('1stR'!L38,'2ndR'!L38,'3rdR'!L38,'4thR'!L38,'5thR'!L38,'6thR'!L38,'7thR'!L38,'8thR'!L38,'9thR'!L38,'10thR'!L38,'11thR'!L38,'12thR'!L38,'13thR'!L38,'14thR'!L38,'15thR'!L38,'16thR'!L38,'17thR'!L38,'18thR'!L38,'19thR'!L38,'20thR'!L38,'21thR'!L38,'22thR'!L38,'23thR'!L38,'24thR'!L38)</f>
        <v>5</v>
      </c>
      <c r="R38" s="7">
        <f>MIN('1stR'!M38,'2ndR'!M38,'3rdR'!M38,'4thR'!M38,'5thR'!M38,'6thR'!M38,'7thR'!M38,'8thR'!M38,'9thR'!M38,'10thR'!M38,'11thR'!M38,'12thR'!M38,'13thR'!M38,'14thR'!M38,'15thR'!M38,'16thR'!M38,'17thR'!M38,'18thR'!M38,'19thR'!M38,'20thR'!M38,'21thR'!M38,'22thR'!M38,'23thR'!M38,'24thR'!M38)</f>
        <v>5</v>
      </c>
      <c r="S38" s="7">
        <f>MIN('1stR'!N38,'2ndR'!N38,'3rdR'!N38,'4thR'!N38,'5thR'!N38,'6thR'!N38,'7thR'!N38,'8thR'!N38,'9thR'!N38,'10thR'!N38,'11thR'!N38,'12thR'!N38,'13thR'!N38,'14thR'!N38,'15thR'!N38,'16thR'!N38,'17thR'!N38,'18thR'!N38,'19thR'!N38,'20thR'!N38,'21thR'!N38,'22thR'!N38,'23thR'!N38,'24thR'!N38)</f>
        <v>4</v>
      </c>
      <c r="T38" s="7">
        <f>MIN('1stR'!O38,'2ndR'!O38,'3rdR'!O38,'4thR'!O38,'5thR'!O38,'6thR'!O38,'7thR'!O38,'8thR'!O38,'9thR'!O38,'10thR'!O38,'11thR'!O38,'12thR'!O38,'13thR'!O38,'14thR'!O38,'15thR'!O38,'16thR'!O38,'17thR'!O38,'18thR'!O38,'19thR'!O38,'20thR'!O38,'21thR'!O38,'22thR'!O38,'23thR'!O38,'24thR'!O38)</f>
        <v>4</v>
      </c>
      <c r="U38" s="7">
        <f>MIN('1stR'!P38,'2ndR'!P38,'3rdR'!P38,'4thR'!P38,'5thR'!P38,'6thR'!P38,'7thR'!P38,'8thR'!P38,'9thR'!P38,'10thR'!P38,'11thR'!P38,'12thR'!P38,'13thR'!P38,'14thR'!P38,'15thR'!P38,'16thR'!P38,'17thR'!P38,'18thR'!P38,'19thR'!P38,'20thR'!P38,'21thR'!P38,'22thR'!P38,'23thR'!P38,'24thR'!P38)</f>
        <v>5</v>
      </c>
      <c r="V38" s="7">
        <f>MIN('1stR'!Q38,'2ndR'!Q38,'3rdR'!Q38,'4thR'!Q38,'5thR'!Q38,'6thR'!Q38,'7thR'!Q38,'8thR'!Q38,'9thR'!Q38,'10thR'!Q38,'11thR'!Q38,'12thR'!Q38,'13thR'!Q38,'14thR'!Q38,'15thR'!Q38,'16thR'!Q38,'17thR'!Q38,'18thR'!Q38,'19thR'!Q38,'20thR'!Q38,'21thR'!Q38,'22thR'!Q38,'23thR'!Q38,'24thR'!Q38)</f>
        <v>5</v>
      </c>
      <c r="W38" s="7">
        <f>MIN('1stR'!R38,'2ndR'!R38,'3rdR'!R38,'4thR'!R38,'5thR'!R38,'6thR'!R38,'7thR'!R38,'8thR'!R38,'9thR'!R38,'10thR'!R38,'11thR'!R38,'12thR'!R38,'13thR'!R38,'14thR'!R38,'15thR'!R38,'16thR'!R38,'17thR'!R38,'18thR'!R38,'19thR'!R38,'20thR'!R38,'21thR'!R38,'22thR'!R38,'23thR'!R38,'24thR'!R38)</f>
        <v>4</v>
      </c>
      <c r="X38" s="7">
        <f>MIN('1stR'!S38,'2ndR'!S38,'3rdR'!S38,'4thR'!S38,'5thR'!S38,'6thR'!S38,'7thR'!S38,'8thR'!S38,'9thR'!S38,'10thR'!S38,'11thR'!S38,'12thR'!S38,'13thR'!S38,'14thR'!S38,'15thR'!S38,'16thR'!S38,'17thR'!S38,'18thR'!S38,'19thR'!S38,'20thR'!S38,'21thR'!S38,'22thR'!S38,'23thR'!S38,'24thR'!S38)</f>
        <v>4</v>
      </c>
      <c r="Y38" s="7">
        <f>MIN('1stR'!T38,'2ndR'!T38,'3rdR'!T38,'4thR'!T38,'5thR'!T38,'6thR'!T38,'7thR'!T38,'8thR'!T38,'9thR'!T38,'10thR'!T38,'11thR'!T38,'12thR'!T38,'13thR'!T38,'14thR'!T38,'15thR'!T38,'16thR'!T38,'17thR'!T38,'18thR'!T38,'19thR'!T38,'20thR'!T38,'21thR'!T38,'22thR'!T38,'23thR'!T38,'24thR'!T38)</f>
        <v>4</v>
      </c>
      <c r="Z38" s="20">
        <f t="shared" si="4"/>
        <v>86</v>
      </c>
      <c r="AA38" s="21">
        <f t="shared" si="8"/>
        <v>86.000003800000002</v>
      </c>
      <c r="AB38" s="20">
        <f>'24thR'!V38</f>
        <v>26.9</v>
      </c>
      <c r="AC38" s="22">
        <f t="shared" si="9"/>
        <v>72.55</v>
      </c>
      <c r="AD38" s="21">
        <f t="shared" si="10"/>
        <v>72.550003799999999</v>
      </c>
    </row>
    <row r="39" spans="1:30" x14ac:dyDescent="0.35">
      <c r="A39" s="16">
        <v>33</v>
      </c>
      <c r="B39" s="9">
        <f t="shared" si="0"/>
        <v>21</v>
      </c>
      <c r="C39" s="9">
        <f t="shared" si="1"/>
        <v>19</v>
      </c>
      <c r="D39" s="12">
        <f t="shared" si="2"/>
        <v>19</v>
      </c>
      <c r="E39" s="12">
        <f t="shared" si="3"/>
        <v>19</v>
      </c>
      <c r="F39" s="25" t="str">
        <f>'24thR'!B39</f>
        <v>MAJDA LAZAR</v>
      </c>
      <c r="G39" s="19">
        <f>'24thR'!W39</f>
        <v>8</v>
      </c>
      <c r="H39" s="7">
        <f>MIN('1stR'!C39,'2ndR'!C39,'3rdR'!C39,'4thR'!C39,'5thR'!C39,'6thR'!C39,'7thR'!C39,'8thR'!C39,'9thR'!C39,'10thR'!C39,'11thR'!C39,'12thR'!C39,'13thR'!C39,'14thR'!C39,'15thR'!C39,'16thR'!C39,'17thR'!C39,'18thR'!C39,'19thR'!C39,'20thR'!C39,'21thR'!C39,'22thR'!C39,'23thR'!C39,'24thR'!C39)</f>
        <v>6</v>
      </c>
      <c r="I39" s="7">
        <f>MIN('1stR'!D39,'2ndR'!D39,'3rdR'!D39,'4thR'!D39,'5thR'!D39,'6thR'!D39,'7thR'!D39,'8thR'!D39,'9thR'!D39,'10thR'!D39,'11thR'!D39,'12thR'!D39,'13thR'!D39,'14thR'!D39,'15thR'!D39,'16thR'!D39,'17thR'!D39,'18thR'!D39,'19thR'!D39,'20thR'!D39,'21thR'!D39,'22thR'!D39,'23thR'!D39,'24thR'!D39)</f>
        <v>3</v>
      </c>
      <c r="J39" s="7">
        <f>MIN('1stR'!E39,'2ndR'!E39,'3rdR'!E39,'4thR'!E39,'5thR'!E39,'6thR'!E39,'7thR'!E39,'8thR'!E39,'9thR'!E39,'10thR'!E39,'11thR'!E39,'12thR'!E39,'13thR'!E39,'14thR'!E39,'15thR'!E39,'16thR'!E39,'17thR'!E39,'18thR'!E39,'19thR'!E39,'20thR'!E39,'21thR'!E39,'22thR'!E39,'23thR'!E39,'24thR'!E39)</f>
        <v>3</v>
      </c>
      <c r="K39" s="7">
        <f>MIN('1stR'!F39,'2ndR'!F39,'3rdR'!F39,'4thR'!F39,'5thR'!F39,'6thR'!F39,'7thR'!F39,'8thR'!F39,'9thR'!F39,'10thR'!F39,'11thR'!F39,'12thR'!F39,'13thR'!F39,'14thR'!F39,'15thR'!F39,'16thR'!F39,'17thR'!F39,'18thR'!F39,'19thR'!F39,'20thR'!F39,'21thR'!F39,'22thR'!F39,'23thR'!F39,'24thR'!F39)</f>
        <v>4</v>
      </c>
      <c r="L39" s="7">
        <f>MIN('1stR'!G39,'2ndR'!G39,'3rdR'!G39,'4thR'!G39,'5thR'!G39,'6thR'!G39,'7thR'!G39,'8thR'!G39,'9thR'!G39,'10thR'!G39,'11thR'!G39,'12thR'!G39,'13thR'!G39,'14thR'!G39,'15thR'!G39,'16thR'!G39,'17thR'!G39,'18thR'!G39,'19thR'!G39,'20thR'!G39,'21thR'!G39,'22thR'!G39,'23thR'!G39,'24thR'!G39)</f>
        <v>5</v>
      </c>
      <c r="M39" s="7">
        <f>MIN('1stR'!H39,'2ndR'!H39,'3rdR'!H39,'4thR'!H39,'5thR'!H39,'6thR'!H39,'7thR'!H39,'8thR'!H39,'9thR'!H39,'10thR'!H39,'11thR'!H39,'12thR'!H39,'13thR'!H39,'14thR'!H39,'15thR'!H39,'16thR'!H39,'17thR'!H39,'18thR'!H39,'19thR'!H39,'20thR'!H39,'21thR'!H39,'22thR'!H39,'23thR'!H39,'24thR'!H39)</f>
        <v>5</v>
      </c>
      <c r="N39" s="7">
        <f>MIN('1stR'!I39,'2ndR'!I39,'3rdR'!I39,'4thR'!I39,'5thR'!I39,'6thR'!I39,'7thR'!I39,'8thR'!I39,'9thR'!I39,'10thR'!I39,'11thR'!I39,'12thR'!I39,'13thR'!I39,'14thR'!I39,'15thR'!I39,'16thR'!I39,'17thR'!I39,'18thR'!I39,'19thR'!I39,'20thR'!I39,'21thR'!I39,'22thR'!I39,'23thR'!I39,'24thR'!I39)</f>
        <v>3</v>
      </c>
      <c r="O39" s="7">
        <f>MIN('1stR'!J39,'2ndR'!J39,'3rdR'!J39,'4thR'!J39,'5thR'!J39,'6thR'!J39,'7thR'!J39,'8thR'!J39,'9thR'!J39,'10thR'!J39,'11thR'!J39,'12thR'!J39,'13thR'!J39,'14thR'!J39,'15thR'!J39,'16thR'!J39,'17thR'!J39,'18thR'!J39,'19thR'!J39,'20thR'!J39,'21thR'!J39,'22thR'!J39,'23thR'!J39,'24thR'!J39)</f>
        <v>6</v>
      </c>
      <c r="P39" s="7">
        <f>MIN('1stR'!K39,'2ndR'!K39,'3rdR'!K39,'4thR'!K39,'5thR'!K39,'6thR'!K39,'7thR'!K39,'8thR'!K39,'9thR'!K39,'10thR'!K39,'11thR'!K39,'12thR'!K39,'13thR'!K39,'14thR'!K39,'15thR'!K39,'16thR'!K39,'17thR'!K39,'18thR'!K39,'19thR'!K39,'20thR'!K39,'21thR'!K39,'22thR'!K39,'23thR'!K39,'24thR'!K39)</f>
        <v>3</v>
      </c>
      <c r="Q39" s="7">
        <f>MIN('1stR'!L39,'2ndR'!L39,'3rdR'!L39,'4thR'!L39,'5thR'!L39,'6thR'!L39,'7thR'!L39,'8thR'!L39,'9thR'!L39,'10thR'!L39,'11thR'!L39,'12thR'!L39,'13thR'!L39,'14thR'!L39,'15thR'!L39,'16thR'!L39,'17thR'!L39,'18thR'!L39,'19thR'!L39,'20thR'!L39,'21thR'!L39,'22thR'!L39,'23thR'!L39,'24thR'!L39)</f>
        <v>4</v>
      </c>
      <c r="R39" s="7">
        <f>MIN('1stR'!M39,'2ndR'!M39,'3rdR'!M39,'4thR'!M39,'5thR'!M39,'6thR'!M39,'7thR'!M39,'8thR'!M39,'9thR'!M39,'10thR'!M39,'11thR'!M39,'12thR'!M39,'13thR'!M39,'14thR'!M39,'15thR'!M39,'16thR'!M39,'17thR'!M39,'18thR'!M39,'19thR'!M39,'20thR'!M39,'21thR'!M39,'22thR'!M39,'23thR'!M39,'24thR'!M39)</f>
        <v>2</v>
      </c>
      <c r="S39" s="7">
        <f>MIN('1stR'!N39,'2ndR'!N39,'3rdR'!N39,'4thR'!N39,'5thR'!N39,'6thR'!N39,'7thR'!N39,'8thR'!N39,'9thR'!N39,'10thR'!N39,'11thR'!N39,'12thR'!N39,'13thR'!N39,'14thR'!N39,'15thR'!N39,'16thR'!N39,'17thR'!N39,'18thR'!N39,'19thR'!N39,'20thR'!N39,'21thR'!N39,'22thR'!N39,'23thR'!N39,'24thR'!N39)</f>
        <v>3</v>
      </c>
      <c r="T39" s="7">
        <f>MIN('1stR'!O39,'2ndR'!O39,'3rdR'!O39,'4thR'!O39,'5thR'!O39,'6thR'!O39,'7thR'!O39,'8thR'!O39,'9thR'!O39,'10thR'!O39,'11thR'!O39,'12thR'!O39,'13thR'!O39,'14thR'!O39,'15thR'!O39,'16thR'!O39,'17thR'!O39,'18thR'!O39,'19thR'!O39,'20thR'!O39,'21thR'!O39,'22thR'!O39,'23thR'!O39,'24thR'!O39)</f>
        <v>4</v>
      </c>
      <c r="U39" s="7">
        <f>MIN('1stR'!P39,'2ndR'!P39,'3rdR'!P39,'4thR'!P39,'5thR'!P39,'6thR'!P39,'7thR'!P39,'8thR'!P39,'9thR'!P39,'10thR'!P39,'11thR'!P39,'12thR'!P39,'13thR'!P39,'14thR'!P39,'15thR'!P39,'16thR'!P39,'17thR'!P39,'18thR'!P39,'19thR'!P39,'20thR'!P39,'21thR'!P39,'22thR'!P39,'23thR'!P39,'24thR'!P39)</f>
        <v>5</v>
      </c>
      <c r="V39" s="7">
        <f>MIN('1stR'!Q39,'2ndR'!Q39,'3rdR'!Q39,'4thR'!Q39,'5thR'!Q39,'6thR'!Q39,'7thR'!Q39,'8thR'!Q39,'9thR'!Q39,'10thR'!Q39,'11thR'!Q39,'12thR'!Q39,'13thR'!Q39,'14thR'!Q39,'15thR'!Q39,'16thR'!Q39,'17thR'!Q39,'18thR'!Q39,'19thR'!Q39,'20thR'!Q39,'21thR'!Q39,'22thR'!Q39,'23thR'!Q39,'24thR'!Q39)</f>
        <v>5</v>
      </c>
      <c r="W39" s="7">
        <f>MIN('1stR'!R39,'2ndR'!R39,'3rdR'!R39,'4thR'!R39,'5thR'!R39,'6thR'!R39,'7thR'!R39,'8thR'!R39,'9thR'!R39,'10thR'!R39,'11thR'!R39,'12thR'!R39,'13thR'!R39,'14thR'!R39,'15thR'!R39,'16thR'!R39,'17thR'!R39,'18thR'!R39,'19thR'!R39,'20thR'!R39,'21thR'!R39,'22thR'!R39,'23thR'!R39,'24thR'!R39)</f>
        <v>3</v>
      </c>
      <c r="X39" s="7">
        <f>MIN('1stR'!S39,'2ndR'!S39,'3rdR'!S39,'4thR'!S39,'5thR'!S39,'6thR'!S39,'7thR'!S39,'8thR'!S39,'9thR'!S39,'10thR'!S39,'11thR'!S39,'12thR'!S39,'13thR'!S39,'14thR'!S39,'15thR'!S39,'16thR'!S39,'17thR'!S39,'18thR'!S39,'19thR'!S39,'20thR'!S39,'21thR'!S39,'22thR'!S39,'23thR'!S39,'24thR'!S39)</f>
        <v>6</v>
      </c>
      <c r="Y39" s="7">
        <f>MIN('1stR'!T39,'2ndR'!T39,'3rdR'!T39,'4thR'!T39,'5thR'!T39,'6thR'!T39,'7thR'!T39,'8thR'!T39,'9thR'!T39,'10thR'!T39,'11thR'!T39,'12thR'!T39,'13thR'!T39,'14thR'!T39,'15thR'!T39,'16thR'!T39,'17thR'!T39,'18thR'!T39,'19thR'!T39,'20thR'!T39,'21thR'!T39,'22thR'!T39,'23thR'!T39,'24thR'!T39)</f>
        <v>3</v>
      </c>
      <c r="Z39" s="20">
        <f t="shared" si="4"/>
        <v>73</v>
      </c>
      <c r="AA39" s="21">
        <f t="shared" si="8"/>
        <v>73.000003899999996</v>
      </c>
      <c r="AB39" s="20">
        <f>'24thR'!V39</f>
        <v>28.4</v>
      </c>
      <c r="AC39" s="22">
        <f t="shared" si="9"/>
        <v>58.8</v>
      </c>
      <c r="AD39" s="21">
        <f t="shared" si="10"/>
        <v>58.8000039</v>
      </c>
    </row>
    <row r="40" spans="1:30" x14ac:dyDescent="0.35">
      <c r="A40" s="16">
        <v>34</v>
      </c>
      <c r="B40" s="9">
        <f t="shared" si="0"/>
        <v>25</v>
      </c>
      <c r="C40" s="9">
        <f t="shared" si="1"/>
        <v>32</v>
      </c>
      <c r="D40" s="12">
        <f t="shared" si="2"/>
        <v>24</v>
      </c>
      <c r="E40" s="12">
        <f t="shared" si="3"/>
        <v>32</v>
      </c>
      <c r="F40" s="25" t="str">
        <f>'24thR'!B40</f>
        <v>JANEZ  LOČNIŠKAR</v>
      </c>
      <c r="G40" s="19">
        <f>'24thR'!W40</f>
        <v>3</v>
      </c>
      <c r="H40" s="7">
        <f>MIN('1stR'!C40,'2ndR'!C40,'3rdR'!C40,'4thR'!C40,'5thR'!C40,'6thR'!C40,'7thR'!C40,'8thR'!C40,'9thR'!C40,'10thR'!C40,'11thR'!C40,'12thR'!C40,'13thR'!C40,'14thR'!C40,'15thR'!C40,'16thR'!C40,'17thR'!C40,'18thR'!C40,'19thR'!C40,'20thR'!C40,'21thR'!C40,'22thR'!C40,'23thR'!C40,'24thR'!C40)</f>
        <v>5</v>
      </c>
      <c r="I40" s="7">
        <f>MIN('1stR'!D40,'2ndR'!D40,'3rdR'!D40,'4thR'!D40,'5thR'!D40,'6thR'!D40,'7thR'!D40,'8thR'!D40,'9thR'!D40,'10thR'!D40,'11thR'!D40,'12thR'!D40,'13thR'!D40,'14thR'!D40,'15thR'!D40,'16thR'!D40,'17thR'!D40,'18thR'!D40,'19thR'!D40,'20thR'!D40,'21thR'!D40,'22thR'!D40,'23thR'!D40,'24thR'!D40)</f>
        <v>3</v>
      </c>
      <c r="J40" s="7">
        <f>MIN('1stR'!E40,'2ndR'!E40,'3rdR'!E40,'4thR'!E40,'5thR'!E40,'6thR'!E40,'7thR'!E40,'8thR'!E40,'9thR'!E40,'10thR'!E40,'11thR'!E40,'12thR'!E40,'13thR'!E40,'14thR'!E40,'15thR'!E40,'16thR'!E40,'17thR'!E40,'18thR'!E40,'19thR'!E40,'20thR'!E40,'21thR'!E40,'22thR'!E40,'23thR'!E40,'24thR'!E40)</f>
        <v>4</v>
      </c>
      <c r="K40" s="7">
        <f>MIN('1stR'!F40,'2ndR'!F40,'3rdR'!F40,'4thR'!F40,'5thR'!F40,'6thR'!F40,'7thR'!F40,'8thR'!F40,'9thR'!F40,'10thR'!F40,'11thR'!F40,'12thR'!F40,'13thR'!F40,'14thR'!F40,'15thR'!F40,'16thR'!F40,'17thR'!F40,'18thR'!F40,'19thR'!F40,'20thR'!F40,'21thR'!F40,'22thR'!F40,'23thR'!F40,'24thR'!F40)</f>
        <v>6</v>
      </c>
      <c r="L40" s="7">
        <f>MIN('1stR'!G40,'2ndR'!G40,'3rdR'!G40,'4thR'!G40,'5thR'!G40,'6thR'!G40,'7thR'!G40,'8thR'!G40,'9thR'!G40,'10thR'!G40,'11thR'!G40,'12thR'!G40,'13thR'!G40,'14thR'!G40,'15thR'!G40,'16thR'!G40,'17thR'!G40,'18thR'!G40,'19thR'!G40,'20thR'!G40,'21thR'!G40,'22thR'!G40,'23thR'!G40,'24thR'!G40)</f>
        <v>4</v>
      </c>
      <c r="M40" s="7">
        <f>MIN('1stR'!H40,'2ndR'!H40,'3rdR'!H40,'4thR'!H40,'5thR'!H40,'6thR'!H40,'7thR'!H40,'8thR'!H40,'9thR'!H40,'10thR'!H40,'11thR'!H40,'12thR'!H40,'13thR'!H40,'14thR'!H40,'15thR'!H40,'16thR'!H40,'17thR'!H40,'18thR'!H40,'19thR'!H40,'20thR'!H40,'21thR'!H40,'22thR'!H40,'23thR'!H40,'24thR'!H40)</f>
        <v>4</v>
      </c>
      <c r="N40" s="7">
        <f>MIN('1stR'!I40,'2ndR'!I40,'3rdR'!I40,'4thR'!I40,'5thR'!I40,'6thR'!I40,'7thR'!I40,'8thR'!I40,'9thR'!I40,'10thR'!I40,'11thR'!I40,'12thR'!I40,'13thR'!I40,'14thR'!I40,'15thR'!I40,'16thR'!I40,'17thR'!I40,'18thR'!I40,'19thR'!I40,'20thR'!I40,'21thR'!I40,'22thR'!I40,'23thR'!I40,'24thR'!I40)</f>
        <v>3</v>
      </c>
      <c r="O40" s="7">
        <f>MIN('1stR'!J40,'2ndR'!J40,'3rdR'!J40,'4thR'!J40,'5thR'!J40,'6thR'!J40,'7thR'!J40,'8thR'!J40,'9thR'!J40,'10thR'!J40,'11thR'!J40,'12thR'!J40,'13thR'!J40,'14thR'!J40,'15thR'!J40,'16thR'!J40,'17thR'!J40,'18thR'!J40,'19thR'!J40,'20thR'!J40,'21thR'!J40,'22thR'!J40,'23thR'!J40,'24thR'!J40)</f>
        <v>3</v>
      </c>
      <c r="P40" s="7">
        <f>MIN('1stR'!K40,'2ndR'!K40,'3rdR'!K40,'4thR'!K40,'5thR'!K40,'6thR'!K40,'7thR'!K40,'8thR'!K40,'9thR'!K40,'10thR'!K40,'11thR'!K40,'12thR'!K40,'13thR'!K40,'14thR'!K40,'15thR'!K40,'16thR'!K40,'17thR'!K40,'18thR'!K40,'19thR'!K40,'20thR'!K40,'21thR'!K40,'22thR'!K40,'23thR'!K40,'24thR'!K40)</f>
        <v>3</v>
      </c>
      <c r="Q40" s="7">
        <f>MIN('1stR'!L40,'2ndR'!L40,'3rdR'!L40,'4thR'!L40,'5thR'!L40,'6thR'!L40,'7thR'!L40,'8thR'!L40,'9thR'!L40,'10thR'!L40,'11thR'!L40,'12thR'!L40,'13thR'!L40,'14thR'!L40,'15thR'!L40,'16thR'!L40,'17thR'!L40,'18thR'!L40,'19thR'!L40,'20thR'!L40,'21thR'!L40,'22thR'!L40,'23thR'!L40,'24thR'!L40)</f>
        <v>4</v>
      </c>
      <c r="R40" s="7">
        <f>MIN('1stR'!M40,'2ndR'!M40,'3rdR'!M40,'4thR'!M40,'5thR'!M40,'6thR'!M40,'7thR'!M40,'8thR'!M40,'9thR'!M40,'10thR'!M40,'11thR'!M40,'12thR'!M40,'13thR'!M40,'14thR'!M40,'15thR'!M40,'16thR'!M40,'17thR'!M40,'18thR'!M40,'19thR'!M40,'20thR'!M40,'21thR'!M40,'22thR'!M40,'23thR'!M40,'24thR'!M40)</f>
        <v>4</v>
      </c>
      <c r="S40" s="7">
        <f>MIN('1stR'!N40,'2ndR'!N40,'3rdR'!N40,'4thR'!N40,'5thR'!N40,'6thR'!N40,'7thR'!N40,'8thR'!N40,'9thR'!N40,'10thR'!N40,'11thR'!N40,'12thR'!N40,'13thR'!N40,'14thR'!N40,'15thR'!N40,'16thR'!N40,'17thR'!N40,'18thR'!N40,'19thR'!N40,'20thR'!N40,'21thR'!N40,'22thR'!N40,'23thR'!N40,'24thR'!N40)</f>
        <v>4</v>
      </c>
      <c r="T40" s="7">
        <f>MIN('1stR'!O40,'2ndR'!O40,'3rdR'!O40,'4thR'!O40,'5thR'!O40,'6thR'!O40,'7thR'!O40,'8thR'!O40,'9thR'!O40,'10thR'!O40,'11thR'!O40,'12thR'!O40,'13thR'!O40,'14thR'!O40,'15thR'!O40,'16thR'!O40,'17thR'!O40,'18thR'!O40,'19thR'!O40,'20thR'!O40,'21thR'!O40,'22thR'!O40,'23thR'!O40,'24thR'!O40)</f>
        <v>6</v>
      </c>
      <c r="U40" s="7">
        <f>MIN('1stR'!P40,'2ndR'!P40,'3rdR'!P40,'4thR'!P40,'5thR'!P40,'6thR'!P40,'7thR'!P40,'8thR'!P40,'9thR'!P40,'10thR'!P40,'11thR'!P40,'12thR'!P40,'13thR'!P40,'14thR'!P40,'15thR'!P40,'16thR'!P40,'17thR'!P40,'18thR'!P40,'19thR'!P40,'20thR'!P40,'21thR'!P40,'22thR'!P40,'23thR'!P40,'24thR'!P40)</f>
        <v>5</v>
      </c>
      <c r="V40" s="7">
        <f>MIN('1stR'!Q40,'2ndR'!Q40,'3rdR'!Q40,'4thR'!Q40,'5thR'!Q40,'6thR'!Q40,'7thR'!Q40,'8thR'!Q40,'9thR'!Q40,'10thR'!Q40,'11thR'!Q40,'12thR'!Q40,'13thR'!Q40,'14thR'!Q40,'15thR'!Q40,'16thR'!Q40,'17thR'!Q40,'18thR'!Q40,'19thR'!Q40,'20thR'!Q40,'21thR'!Q40,'22thR'!Q40,'23thR'!Q40,'24thR'!Q40)</f>
        <v>5</v>
      </c>
      <c r="W40" s="7">
        <f>MIN('1stR'!R40,'2ndR'!R40,'3rdR'!R40,'4thR'!R40,'5thR'!R40,'6thR'!R40,'7thR'!R40,'8thR'!R40,'9thR'!R40,'10thR'!R40,'11thR'!R40,'12thR'!R40,'13thR'!R40,'14thR'!R40,'15thR'!R40,'16thR'!R40,'17thR'!R40,'18thR'!R40,'19thR'!R40,'20thR'!R40,'21thR'!R40,'22thR'!R40,'23thR'!R40,'24thR'!R40)</f>
        <v>3</v>
      </c>
      <c r="X40" s="7">
        <f>MIN('1stR'!S40,'2ndR'!S40,'3rdR'!S40,'4thR'!S40,'5thR'!S40,'6thR'!S40,'7thR'!S40,'8thR'!S40,'9thR'!S40,'10thR'!S40,'11thR'!S40,'12thR'!S40,'13thR'!S40,'14thR'!S40,'15thR'!S40,'16thR'!S40,'17thR'!S40,'18thR'!S40,'19thR'!S40,'20thR'!S40,'21thR'!S40,'22thR'!S40,'23thR'!S40,'24thR'!S40)</f>
        <v>4</v>
      </c>
      <c r="Y40" s="7">
        <f>MIN('1stR'!T40,'2ndR'!T40,'3rdR'!T40,'4thR'!T40,'5thR'!T40,'6thR'!T40,'7thR'!T40,'8thR'!T40,'9thR'!T40,'10thR'!T40,'11thR'!T40,'12thR'!T40,'13thR'!T40,'14thR'!T40,'15thR'!T40,'16thR'!T40,'17thR'!T40,'18thR'!T40,'19thR'!T40,'20thR'!T40,'21thR'!T40,'22thR'!T40,'23thR'!T40,'24thR'!T40)</f>
        <v>4</v>
      </c>
      <c r="Z40" s="20">
        <f t="shared" si="4"/>
        <v>74</v>
      </c>
      <c r="AA40" s="21">
        <f t="shared" si="8"/>
        <v>74.000004000000004</v>
      </c>
      <c r="AB40" s="20">
        <f>'24thR'!V40</f>
        <v>14.6</v>
      </c>
      <c r="AC40" s="22">
        <f t="shared" si="9"/>
        <v>66.7</v>
      </c>
      <c r="AD40" s="21">
        <f t="shared" si="10"/>
        <v>66.700004000000007</v>
      </c>
    </row>
    <row r="41" spans="1:30" x14ac:dyDescent="0.35">
      <c r="A41" s="16">
        <v>35</v>
      </c>
      <c r="B41" s="9">
        <f t="shared" si="0"/>
        <v>36</v>
      </c>
      <c r="C41" s="9">
        <f t="shared" si="1"/>
        <v>37</v>
      </c>
      <c r="D41" s="12">
        <f t="shared" si="2"/>
        <v>36</v>
      </c>
      <c r="E41" s="12">
        <f t="shared" si="3"/>
        <v>37</v>
      </c>
      <c r="F41" s="25" t="str">
        <f>'24thR'!B41</f>
        <v>BOJAN HRIBAR</v>
      </c>
      <c r="G41" s="19">
        <f>'24thR'!W41</f>
        <v>1</v>
      </c>
      <c r="H41" s="7">
        <f>MIN('1stR'!C41,'2ndR'!C41,'3rdR'!C41,'4thR'!C41,'5thR'!C41,'6thR'!C41,'7thR'!C41,'8thR'!C41,'9thR'!C41,'10thR'!C41,'11thR'!C41,'12thR'!C41,'13thR'!C41,'14thR'!C41,'15thR'!C41,'16thR'!C41,'17thR'!C41,'18thR'!C41,'19thR'!C41,'20thR'!C41,'21thR'!C41,'22thR'!C41,'23thR'!C41,'24thR'!C41)</f>
        <v>6</v>
      </c>
      <c r="I41" s="7">
        <f>MIN('1stR'!D41,'2ndR'!D41,'3rdR'!D41,'4thR'!D41,'5thR'!D41,'6thR'!D41,'7thR'!D41,'8thR'!D41,'9thR'!D41,'10thR'!D41,'11thR'!D41,'12thR'!D41,'13thR'!D41,'14thR'!D41,'15thR'!D41,'16thR'!D41,'17thR'!D41,'18thR'!D41,'19thR'!D41,'20thR'!D41,'21thR'!D41,'22thR'!D41,'23thR'!D41,'24thR'!D41)</f>
        <v>6</v>
      </c>
      <c r="J41" s="7">
        <f>MIN('1stR'!E41,'2ndR'!E41,'3rdR'!E41,'4thR'!E41,'5thR'!E41,'6thR'!E41,'7thR'!E41,'8thR'!E41,'9thR'!E41,'10thR'!E41,'11thR'!E41,'12thR'!E41,'13thR'!E41,'14thR'!E41,'15thR'!E41,'16thR'!E41,'17thR'!E41,'18thR'!E41,'19thR'!E41,'20thR'!E41,'21thR'!E41,'22thR'!E41,'23thR'!E41,'24thR'!E41)</f>
        <v>4</v>
      </c>
      <c r="K41" s="7">
        <f>MIN('1stR'!F41,'2ndR'!F41,'3rdR'!F41,'4thR'!F41,'5thR'!F41,'6thR'!F41,'7thR'!F41,'8thR'!F41,'9thR'!F41,'10thR'!F41,'11thR'!F41,'12thR'!F41,'13thR'!F41,'14thR'!F41,'15thR'!F41,'16thR'!F41,'17thR'!F41,'18thR'!F41,'19thR'!F41,'20thR'!F41,'21thR'!F41,'22thR'!F41,'23thR'!F41,'24thR'!F41)</f>
        <v>6</v>
      </c>
      <c r="L41" s="7">
        <f>MIN('1stR'!G41,'2ndR'!G41,'3rdR'!G41,'4thR'!G41,'5thR'!G41,'6thR'!G41,'7thR'!G41,'8thR'!G41,'9thR'!G41,'10thR'!G41,'11thR'!G41,'12thR'!G41,'13thR'!G41,'14thR'!G41,'15thR'!G41,'16thR'!G41,'17thR'!G41,'18thR'!G41,'19thR'!G41,'20thR'!G41,'21thR'!G41,'22thR'!G41,'23thR'!G41,'24thR'!G41)</f>
        <v>6</v>
      </c>
      <c r="M41" s="7">
        <f>MIN('1stR'!H41,'2ndR'!H41,'3rdR'!H41,'4thR'!H41,'5thR'!H41,'6thR'!H41,'7thR'!H41,'8thR'!H41,'9thR'!H41,'10thR'!H41,'11thR'!H41,'12thR'!H41,'13thR'!H41,'14thR'!H41,'15thR'!H41,'16thR'!H41,'17thR'!H41,'18thR'!H41,'19thR'!H41,'20thR'!H41,'21thR'!H41,'22thR'!H41,'23thR'!H41,'24thR'!H41)</f>
        <v>5</v>
      </c>
      <c r="N41" s="7">
        <f>MIN('1stR'!I41,'2ndR'!I41,'3rdR'!I41,'4thR'!I41,'5thR'!I41,'6thR'!I41,'7thR'!I41,'8thR'!I41,'9thR'!I41,'10thR'!I41,'11thR'!I41,'12thR'!I41,'13thR'!I41,'14thR'!I41,'15thR'!I41,'16thR'!I41,'17thR'!I41,'18thR'!I41,'19thR'!I41,'20thR'!I41,'21thR'!I41,'22thR'!I41,'23thR'!I41,'24thR'!I41)</f>
        <v>5</v>
      </c>
      <c r="O41" s="7">
        <f>MIN('1stR'!J41,'2ndR'!J41,'3rdR'!J41,'4thR'!J41,'5thR'!J41,'6thR'!J41,'7thR'!J41,'8thR'!J41,'9thR'!J41,'10thR'!J41,'11thR'!J41,'12thR'!J41,'13thR'!J41,'14thR'!J41,'15thR'!J41,'16thR'!J41,'17thR'!J41,'18thR'!J41,'19thR'!J41,'20thR'!J41,'21thR'!J41,'22thR'!J41,'23thR'!J41,'24thR'!J41)</f>
        <v>4</v>
      </c>
      <c r="P41" s="7">
        <f>MIN('1stR'!K41,'2ndR'!K41,'3rdR'!K41,'4thR'!K41,'5thR'!K41,'6thR'!K41,'7thR'!K41,'8thR'!K41,'9thR'!K41,'10thR'!K41,'11thR'!K41,'12thR'!K41,'13thR'!K41,'14thR'!K41,'15thR'!K41,'16thR'!K41,'17thR'!K41,'18thR'!K41,'19thR'!K41,'20thR'!K41,'21thR'!K41,'22thR'!K41,'23thR'!K41,'24thR'!K41)</f>
        <v>3</v>
      </c>
      <c r="Q41" s="7">
        <f>MIN('1stR'!L41,'2ndR'!L41,'3rdR'!L41,'4thR'!L41,'5thR'!L41,'6thR'!L41,'7thR'!L41,'8thR'!L41,'9thR'!L41,'10thR'!L41,'11thR'!L41,'12thR'!L41,'13thR'!L41,'14thR'!L41,'15thR'!L41,'16thR'!L41,'17thR'!L41,'18thR'!L41,'19thR'!L41,'20thR'!L41,'21thR'!L41,'22thR'!L41,'23thR'!L41,'24thR'!L41)</f>
        <v>9</v>
      </c>
      <c r="R41" s="7">
        <f>MIN('1stR'!M41,'2ndR'!M41,'3rdR'!M41,'4thR'!M41,'5thR'!M41,'6thR'!M41,'7thR'!M41,'8thR'!M41,'9thR'!M41,'10thR'!M41,'11thR'!M41,'12thR'!M41,'13thR'!M41,'14thR'!M41,'15thR'!M41,'16thR'!M41,'17thR'!M41,'18thR'!M41,'19thR'!M41,'20thR'!M41,'21thR'!M41,'22thR'!M41,'23thR'!M41,'24thR'!M41)</f>
        <v>4</v>
      </c>
      <c r="S41" s="7">
        <f>MIN('1stR'!N41,'2ndR'!N41,'3rdR'!N41,'4thR'!N41,'5thR'!N41,'6thR'!N41,'7thR'!N41,'8thR'!N41,'9thR'!N41,'10thR'!N41,'11thR'!N41,'12thR'!N41,'13thR'!N41,'14thR'!N41,'15thR'!N41,'16thR'!N41,'17thR'!N41,'18thR'!N41,'19thR'!N41,'20thR'!N41,'21thR'!N41,'22thR'!N41,'23thR'!N41,'24thR'!N41)</f>
        <v>5</v>
      </c>
      <c r="T41" s="7">
        <f>MIN('1stR'!O41,'2ndR'!O41,'3rdR'!O41,'4thR'!O41,'5thR'!O41,'6thR'!O41,'7thR'!O41,'8thR'!O41,'9thR'!O41,'10thR'!O41,'11thR'!O41,'12thR'!O41,'13thR'!O41,'14thR'!O41,'15thR'!O41,'16thR'!O41,'17thR'!O41,'18thR'!O41,'19thR'!O41,'20thR'!O41,'21thR'!O41,'22thR'!O41,'23thR'!O41,'24thR'!O41)</f>
        <v>5</v>
      </c>
      <c r="U41" s="7">
        <f>MIN('1stR'!P41,'2ndR'!P41,'3rdR'!P41,'4thR'!P41,'5thR'!P41,'6thR'!P41,'7thR'!P41,'8thR'!P41,'9thR'!P41,'10thR'!P41,'11thR'!P41,'12thR'!P41,'13thR'!P41,'14thR'!P41,'15thR'!P41,'16thR'!P41,'17thR'!P41,'18thR'!P41,'19thR'!P41,'20thR'!P41,'21thR'!P41,'22thR'!P41,'23thR'!P41,'24thR'!P41)</f>
        <v>5</v>
      </c>
      <c r="V41" s="7">
        <f>MIN('1stR'!Q41,'2ndR'!Q41,'3rdR'!Q41,'4thR'!Q41,'5thR'!Q41,'6thR'!Q41,'7thR'!Q41,'8thR'!Q41,'9thR'!Q41,'10thR'!Q41,'11thR'!Q41,'12thR'!Q41,'13thR'!Q41,'14thR'!Q41,'15thR'!Q41,'16thR'!Q41,'17thR'!Q41,'18thR'!Q41,'19thR'!Q41,'20thR'!Q41,'21thR'!Q41,'22thR'!Q41,'23thR'!Q41,'24thR'!Q41)</f>
        <v>4</v>
      </c>
      <c r="W41" s="7">
        <f>MIN('1stR'!R41,'2ndR'!R41,'3rdR'!R41,'4thR'!R41,'5thR'!R41,'6thR'!R41,'7thR'!R41,'8thR'!R41,'9thR'!R41,'10thR'!R41,'11thR'!R41,'12thR'!R41,'13thR'!R41,'14thR'!R41,'15thR'!R41,'16thR'!R41,'17thR'!R41,'18thR'!R41,'19thR'!R41,'20thR'!R41,'21thR'!R41,'22thR'!R41,'23thR'!R41,'24thR'!R41)</f>
        <v>4</v>
      </c>
      <c r="X41" s="7">
        <f>MIN('1stR'!S41,'2ndR'!S41,'3rdR'!S41,'4thR'!S41,'5thR'!S41,'6thR'!S41,'7thR'!S41,'8thR'!S41,'9thR'!S41,'10thR'!S41,'11thR'!S41,'12thR'!S41,'13thR'!S41,'14thR'!S41,'15thR'!S41,'16thR'!S41,'17thR'!S41,'18thR'!S41,'19thR'!S41,'20thR'!S41,'21thR'!S41,'22thR'!S41,'23thR'!S41,'24thR'!S41)</f>
        <v>4</v>
      </c>
      <c r="Y41" s="7">
        <f>MIN('1stR'!T41,'2ndR'!T41,'3rdR'!T41,'4thR'!T41,'5thR'!T41,'6thR'!T41,'7thR'!T41,'8thR'!T41,'9thR'!T41,'10thR'!T41,'11thR'!T41,'12thR'!T41,'13thR'!T41,'14thR'!T41,'15thR'!T41,'16thR'!T41,'17thR'!T41,'18thR'!T41,'19thR'!T41,'20thR'!T41,'21thR'!T41,'22thR'!T41,'23thR'!T41,'24thR'!T41)</f>
        <v>3</v>
      </c>
      <c r="Z41" s="20">
        <f t="shared" si="4"/>
        <v>88</v>
      </c>
      <c r="AA41" s="21">
        <f t="shared" si="8"/>
        <v>88.000004099999998</v>
      </c>
      <c r="AB41" s="20">
        <f>'24thR'!V41</f>
        <v>22.8</v>
      </c>
      <c r="AC41" s="22">
        <f t="shared" si="9"/>
        <v>76.599999999999994</v>
      </c>
      <c r="AD41" s="21">
        <f t="shared" si="10"/>
        <v>76.600004099999992</v>
      </c>
    </row>
    <row r="42" spans="1:30" x14ac:dyDescent="0.35">
      <c r="A42" s="16">
        <v>36</v>
      </c>
      <c r="B42" s="9">
        <f t="shared" si="0"/>
        <v>41</v>
      </c>
      <c r="C42" s="9">
        <f t="shared" si="1"/>
        <v>39</v>
      </c>
      <c r="D42" s="12">
        <f t="shared" si="2"/>
        <v>41</v>
      </c>
      <c r="E42" s="12">
        <f t="shared" si="3"/>
        <v>39</v>
      </c>
      <c r="F42" s="25" t="str">
        <f>'24thR'!B42</f>
        <v>BORUT KOLŠEK</v>
      </c>
      <c r="G42" s="19">
        <f>'24thR'!W42</f>
        <v>1</v>
      </c>
      <c r="H42" s="7">
        <f>MIN('1stR'!C42,'2ndR'!C42,'3rdR'!C42,'4thR'!C42,'5thR'!C42,'6thR'!C42,'7thR'!C42,'8thR'!C42,'9thR'!C42,'10thR'!C42,'11thR'!C42,'12thR'!C42,'13thR'!C42,'14thR'!C42,'15thR'!C42,'16thR'!C42,'17thR'!C42,'18thR'!C42,'19thR'!C42,'20thR'!C42,'21thR'!C42,'22thR'!C42,'23thR'!C42,'24thR'!C42)</f>
        <v>7</v>
      </c>
      <c r="I42" s="7">
        <f>MIN('1stR'!D42,'2ndR'!D42,'3rdR'!D42,'4thR'!D42,'5thR'!D42,'6thR'!D42,'7thR'!D42,'8thR'!D42,'9thR'!D42,'10thR'!D42,'11thR'!D42,'12thR'!D42,'13thR'!D42,'14thR'!D42,'15thR'!D42,'16thR'!D42,'17thR'!D42,'18thR'!D42,'19thR'!D42,'20thR'!D42,'21thR'!D42,'22thR'!D42,'23thR'!D42,'24thR'!D42)</f>
        <v>4</v>
      </c>
      <c r="J42" s="7">
        <f>MIN('1stR'!E42,'2ndR'!E42,'3rdR'!E42,'4thR'!E42,'5thR'!E42,'6thR'!E42,'7thR'!E42,'8thR'!E42,'9thR'!E42,'10thR'!E42,'11thR'!E42,'12thR'!E42,'13thR'!E42,'14thR'!E42,'15thR'!E42,'16thR'!E42,'17thR'!E42,'18thR'!E42,'19thR'!E42,'20thR'!E42,'21thR'!E42,'22thR'!E42,'23thR'!E42,'24thR'!E42)</f>
        <v>4</v>
      </c>
      <c r="K42" s="7">
        <f>MIN('1stR'!F42,'2ndR'!F42,'3rdR'!F42,'4thR'!F42,'5thR'!F42,'6thR'!F42,'7thR'!F42,'8thR'!F42,'9thR'!F42,'10thR'!F42,'11thR'!F42,'12thR'!F42,'13thR'!F42,'14thR'!F42,'15thR'!F42,'16thR'!F42,'17thR'!F42,'18thR'!F42,'19thR'!F42,'20thR'!F42,'21thR'!F42,'22thR'!F42,'23thR'!F42,'24thR'!F42)</f>
        <v>5</v>
      </c>
      <c r="L42" s="7">
        <f>MIN('1stR'!G42,'2ndR'!G42,'3rdR'!G42,'4thR'!G42,'5thR'!G42,'6thR'!G42,'7thR'!G42,'8thR'!G42,'9thR'!G42,'10thR'!G42,'11thR'!G42,'12thR'!G42,'13thR'!G42,'14thR'!G42,'15thR'!G42,'16thR'!G42,'17thR'!G42,'18thR'!G42,'19thR'!G42,'20thR'!G42,'21thR'!G42,'22thR'!G42,'23thR'!G42,'24thR'!G42)</f>
        <v>7</v>
      </c>
      <c r="M42" s="7">
        <f>MIN('1stR'!H42,'2ndR'!H42,'3rdR'!H42,'4thR'!H42,'5thR'!H42,'6thR'!H42,'7thR'!H42,'8thR'!H42,'9thR'!H42,'10thR'!H42,'11thR'!H42,'12thR'!H42,'13thR'!H42,'14thR'!H42,'15thR'!H42,'16thR'!H42,'17thR'!H42,'18thR'!H42,'19thR'!H42,'20thR'!H42,'21thR'!H42,'22thR'!H42,'23thR'!H42,'24thR'!H42)</f>
        <v>8</v>
      </c>
      <c r="N42" s="7">
        <f>MIN('1stR'!I42,'2ndR'!I42,'3rdR'!I42,'4thR'!I42,'5thR'!I42,'6thR'!I42,'7thR'!I42,'8thR'!I42,'9thR'!I42,'10thR'!I42,'11thR'!I42,'12thR'!I42,'13thR'!I42,'14thR'!I42,'15thR'!I42,'16thR'!I42,'17thR'!I42,'18thR'!I42,'19thR'!I42,'20thR'!I42,'21thR'!I42,'22thR'!I42,'23thR'!I42,'24thR'!I42)</f>
        <v>5</v>
      </c>
      <c r="O42" s="7">
        <f>MIN('1stR'!J42,'2ndR'!J42,'3rdR'!J42,'4thR'!J42,'5thR'!J42,'6thR'!J42,'7thR'!J42,'8thR'!J42,'9thR'!J42,'10thR'!J42,'11thR'!J42,'12thR'!J42,'13thR'!J42,'14thR'!J42,'15thR'!J42,'16thR'!J42,'17thR'!J42,'18thR'!J42,'19thR'!J42,'20thR'!J42,'21thR'!J42,'22thR'!J42,'23thR'!J42,'24thR'!J42)</f>
        <v>7</v>
      </c>
      <c r="P42" s="7">
        <f>MIN('1stR'!K42,'2ndR'!K42,'3rdR'!K42,'4thR'!K42,'5thR'!K42,'6thR'!K42,'7thR'!K42,'8thR'!K42,'9thR'!K42,'10thR'!K42,'11thR'!K42,'12thR'!K42,'13thR'!K42,'14thR'!K42,'15thR'!K42,'16thR'!K42,'17thR'!K42,'18thR'!K42,'19thR'!K42,'20thR'!K42,'21thR'!K42,'22thR'!K42,'23thR'!K42,'24thR'!K42)</f>
        <v>4</v>
      </c>
      <c r="Q42" s="7">
        <f>MIN('1stR'!L42,'2ndR'!L42,'3rdR'!L42,'4thR'!L42,'5thR'!L42,'6thR'!L42,'7thR'!L42,'8thR'!L42,'9thR'!L42,'10thR'!L42,'11thR'!L42,'12thR'!L42,'13thR'!L42,'14thR'!L42,'15thR'!L42,'16thR'!L42,'17thR'!L42,'18thR'!L42,'19thR'!L42,'20thR'!L42,'21thR'!L42,'22thR'!L42,'23thR'!L42,'24thR'!L42)</f>
        <v>7</v>
      </c>
      <c r="R42" s="7">
        <f>MIN('1stR'!M42,'2ndR'!M42,'3rdR'!M42,'4thR'!M42,'5thR'!M42,'6thR'!M42,'7thR'!M42,'8thR'!M42,'9thR'!M42,'10thR'!M42,'11thR'!M42,'12thR'!M42,'13thR'!M42,'14thR'!M42,'15thR'!M42,'16thR'!M42,'17thR'!M42,'18thR'!M42,'19thR'!M42,'20thR'!M42,'21thR'!M42,'22thR'!M42,'23thR'!M42,'24thR'!M42)</f>
        <v>3</v>
      </c>
      <c r="S42" s="7">
        <f>MIN('1stR'!N42,'2ndR'!N42,'3rdR'!N42,'4thR'!N42,'5thR'!N42,'6thR'!N42,'7thR'!N42,'8thR'!N42,'9thR'!N42,'10thR'!N42,'11thR'!N42,'12thR'!N42,'13thR'!N42,'14thR'!N42,'15thR'!N42,'16thR'!N42,'17thR'!N42,'18thR'!N42,'19thR'!N42,'20thR'!N42,'21thR'!N42,'22thR'!N42,'23thR'!N42,'24thR'!N42)</f>
        <v>4</v>
      </c>
      <c r="T42" s="7">
        <f>MIN('1stR'!O42,'2ndR'!O42,'3rdR'!O42,'4thR'!O42,'5thR'!O42,'6thR'!O42,'7thR'!O42,'8thR'!O42,'9thR'!O42,'10thR'!O42,'11thR'!O42,'12thR'!O42,'13thR'!O42,'14thR'!O42,'15thR'!O42,'16thR'!O42,'17thR'!O42,'18thR'!O42,'19thR'!O42,'20thR'!O42,'21thR'!O42,'22thR'!O42,'23thR'!O42,'24thR'!O42)</f>
        <v>4</v>
      </c>
      <c r="U42" s="7">
        <f>MIN('1stR'!P42,'2ndR'!P42,'3rdR'!P42,'4thR'!P42,'5thR'!P42,'6thR'!P42,'7thR'!P42,'8thR'!P42,'9thR'!P42,'10thR'!P42,'11thR'!P42,'12thR'!P42,'13thR'!P42,'14thR'!P42,'15thR'!P42,'16thR'!P42,'17thR'!P42,'18thR'!P42,'19thR'!P42,'20thR'!P42,'21thR'!P42,'22thR'!P42,'23thR'!P42,'24thR'!P42)</f>
        <v>6</v>
      </c>
      <c r="V42" s="7">
        <f>MIN('1stR'!Q42,'2ndR'!Q42,'3rdR'!Q42,'4thR'!Q42,'5thR'!Q42,'6thR'!Q42,'7thR'!Q42,'8thR'!Q42,'9thR'!Q42,'10thR'!Q42,'11thR'!Q42,'12thR'!Q42,'13thR'!Q42,'14thR'!Q42,'15thR'!Q42,'16thR'!Q42,'17thR'!Q42,'18thR'!Q42,'19thR'!Q42,'20thR'!Q42,'21thR'!Q42,'22thR'!Q42,'23thR'!Q42,'24thR'!Q42)</f>
        <v>6</v>
      </c>
      <c r="W42" s="7">
        <f>MIN('1stR'!R42,'2ndR'!R42,'3rdR'!R42,'4thR'!R42,'5thR'!R42,'6thR'!R42,'7thR'!R42,'8thR'!R42,'9thR'!R42,'10thR'!R42,'11thR'!R42,'12thR'!R42,'13thR'!R42,'14thR'!R42,'15thR'!R42,'16thR'!R42,'17thR'!R42,'18thR'!R42,'19thR'!R42,'20thR'!R42,'21thR'!R42,'22thR'!R42,'23thR'!R42,'24thR'!R42)</f>
        <v>4</v>
      </c>
      <c r="X42" s="7">
        <f>MIN('1stR'!S42,'2ndR'!S42,'3rdR'!S42,'4thR'!S42,'5thR'!S42,'6thR'!S42,'7thR'!S42,'8thR'!S42,'9thR'!S42,'10thR'!S42,'11thR'!S42,'12thR'!S42,'13thR'!S42,'14thR'!S42,'15thR'!S42,'16thR'!S42,'17thR'!S42,'18thR'!S42,'19thR'!S42,'20thR'!S42,'21thR'!S42,'22thR'!S42,'23thR'!S42,'24thR'!S42)</f>
        <v>9</v>
      </c>
      <c r="Y42" s="7">
        <f>MIN('1stR'!T42,'2ndR'!T42,'3rdR'!T42,'4thR'!T42,'5thR'!T42,'6thR'!T42,'7thR'!T42,'8thR'!T42,'9thR'!T42,'10thR'!T42,'11thR'!T42,'12thR'!T42,'13thR'!T42,'14thR'!T42,'15thR'!T42,'16thR'!T42,'17thR'!T42,'18thR'!T42,'19thR'!T42,'20thR'!T42,'21thR'!T42,'22thR'!T42,'23thR'!T42,'24thR'!T42)</f>
        <v>4</v>
      </c>
      <c r="Z42" s="20">
        <f t="shared" si="4"/>
        <v>98</v>
      </c>
      <c r="AA42" s="21">
        <f t="shared" si="8"/>
        <v>98.000004200000006</v>
      </c>
      <c r="AB42" s="20">
        <f>'24thR'!V42</f>
        <v>40.5</v>
      </c>
      <c r="AC42" s="22">
        <f t="shared" si="9"/>
        <v>77.75</v>
      </c>
      <c r="AD42" s="21">
        <f t="shared" si="10"/>
        <v>77.750004200000006</v>
      </c>
    </row>
    <row r="43" spans="1:30" x14ac:dyDescent="0.35">
      <c r="A43" s="16">
        <v>37</v>
      </c>
      <c r="B43" s="9">
        <f t="shared" si="0"/>
        <v>31</v>
      </c>
      <c r="C43" s="9">
        <f t="shared" si="1"/>
        <v>31</v>
      </c>
      <c r="D43" s="12">
        <f t="shared" si="2"/>
        <v>31</v>
      </c>
      <c r="E43" s="12">
        <f t="shared" si="3"/>
        <v>31</v>
      </c>
      <c r="F43" s="25" t="str">
        <f>'24thR'!B43</f>
        <v>ANDREJ PIRNAT</v>
      </c>
      <c r="G43" s="19">
        <f>'24thR'!W43</f>
        <v>3</v>
      </c>
      <c r="H43" s="7">
        <f>MIN('1stR'!C43,'2ndR'!C43,'3rdR'!C43,'4thR'!C43,'5thR'!C43,'6thR'!C43,'7thR'!C43,'8thR'!C43,'9thR'!C43,'10thR'!C43,'11thR'!C43,'12thR'!C43,'13thR'!C43,'14thR'!C43,'15thR'!C43,'16thR'!C43,'17thR'!C43,'18thR'!C43,'19thR'!C43,'20thR'!C43,'21thR'!C43,'22thR'!C43,'23thR'!C43,'24thR'!C43)</f>
        <v>4</v>
      </c>
      <c r="I43" s="7">
        <f>MIN('1stR'!D43,'2ndR'!D43,'3rdR'!D43,'4thR'!D43,'5thR'!D43,'6thR'!D43,'7thR'!D43,'8thR'!D43,'9thR'!D43,'10thR'!D43,'11thR'!D43,'12thR'!D43,'13thR'!D43,'14thR'!D43,'15thR'!D43,'16thR'!D43,'17thR'!D43,'18thR'!D43,'19thR'!D43,'20thR'!D43,'21thR'!D43,'22thR'!D43,'23thR'!D43,'24thR'!D43)</f>
        <v>4</v>
      </c>
      <c r="J43" s="7">
        <f>MIN('1stR'!E43,'2ndR'!E43,'3rdR'!E43,'4thR'!E43,'5thR'!E43,'6thR'!E43,'7thR'!E43,'8thR'!E43,'9thR'!E43,'10thR'!E43,'11thR'!E43,'12thR'!E43,'13thR'!E43,'14thR'!E43,'15thR'!E43,'16thR'!E43,'17thR'!E43,'18thR'!E43,'19thR'!E43,'20thR'!E43,'21thR'!E43,'22thR'!E43,'23thR'!E43,'24thR'!E43)</f>
        <v>4</v>
      </c>
      <c r="K43" s="7">
        <f>MIN('1stR'!F43,'2ndR'!F43,'3rdR'!F43,'4thR'!F43,'5thR'!F43,'6thR'!F43,'7thR'!F43,'8thR'!F43,'9thR'!F43,'10thR'!F43,'11thR'!F43,'12thR'!F43,'13thR'!F43,'14thR'!F43,'15thR'!F43,'16thR'!F43,'17thR'!F43,'18thR'!F43,'19thR'!F43,'20thR'!F43,'21thR'!F43,'22thR'!F43,'23thR'!F43,'24thR'!F43)</f>
        <v>5</v>
      </c>
      <c r="L43" s="7">
        <f>MIN('1stR'!G43,'2ndR'!G43,'3rdR'!G43,'4thR'!G43,'5thR'!G43,'6thR'!G43,'7thR'!G43,'8thR'!G43,'9thR'!G43,'10thR'!G43,'11thR'!G43,'12thR'!G43,'13thR'!G43,'14thR'!G43,'15thR'!G43,'16thR'!G43,'17thR'!G43,'18thR'!G43,'19thR'!G43,'20thR'!G43,'21thR'!G43,'22thR'!G43,'23thR'!G43,'24thR'!G43)</f>
        <v>4</v>
      </c>
      <c r="M43" s="7">
        <f>MIN('1stR'!H43,'2ndR'!H43,'3rdR'!H43,'4thR'!H43,'5thR'!H43,'6thR'!H43,'7thR'!H43,'8thR'!H43,'9thR'!H43,'10thR'!H43,'11thR'!H43,'12thR'!H43,'13thR'!H43,'14thR'!H43,'15thR'!H43,'16thR'!H43,'17thR'!H43,'18thR'!H43,'19thR'!H43,'20thR'!H43,'21thR'!H43,'22thR'!H43,'23thR'!H43,'24thR'!H43)</f>
        <v>3</v>
      </c>
      <c r="N43" s="7">
        <f>MIN('1stR'!I43,'2ndR'!I43,'3rdR'!I43,'4thR'!I43,'5thR'!I43,'6thR'!I43,'7thR'!I43,'8thR'!I43,'9thR'!I43,'10thR'!I43,'11thR'!I43,'12thR'!I43,'13thR'!I43,'14thR'!I43,'15thR'!I43,'16thR'!I43,'17thR'!I43,'18thR'!I43,'19thR'!I43,'20thR'!I43,'21thR'!I43,'22thR'!I43,'23thR'!I43,'24thR'!I43)</f>
        <v>5</v>
      </c>
      <c r="O43" s="7">
        <f>MIN('1stR'!J43,'2ndR'!J43,'3rdR'!J43,'4thR'!J43,'5thR'!J43,'6thR'!J43,'7thR'!J43,'8thR'!J43,'9thR'!J43,'10thR'!J43,'11thR'!J43,'12thR'!J43,'13thR'!J43,'14thR'!J43,'15thR'!J43,'16thR'!J43,'17thR'!J43,'18thR'!J43,'19thR'!J43,'20thR'!J43,'21thR'!J43,'22thR'!J43,'23thR'!J43,'24thR'!J43)</f>
        <v>5</v>
      </c>
      <c r="P43" s="7">
        <f>MIN('1stR'!K43,'2ndR'!K43,'3rdR'!K43,'4thR'!K43,'5thR'!K43,'6thR'!K43,'7thR'!K43,'8thR'!K43,'9thR'!K43,'10thR'!K43,'11thR'!K43,'12thR'!K43,'13thR'!K43,'14thR'!K43,'15thR'!K43,'16thR'!K43,'17thR'!K43,'18thR'!K43,'19thR'!K43,'20thR'!K43,'21thR'!K43,'22thR'!K43,'23thR'!K43,'24thR'!K43)</f>
        <v>4</v>
      </c>
      <c r="Q43" s="7">
        <f>MIN('1stR'!L43,'2ndR'!L43,'3rdR'!L43,'4thR'!L43,'5thR'!L43,'6thR'!L43,'7thR'!L43,'8thR'!L43,'9thR'!L43,'10thR'!L43,'11thR'!L43,'12thR'!L43,'13thR'!L43,'14thR'!L43,'15thR'!L43,'16thR'!L43,'17thR'!L43,'18thR'!L43,'19thR'!L43,'20thR'!L43,'21thR'!L43,'22thR'!L43,'23thR'!L43,'24thR'!L43)</f>
        <v>5</v>
      </c>
      <c r="R43" s="7">
        <f>MIN('1stR'!M43,'2ndR'!M43,'3rdR'!M43,'4thR'!M43,'5thR'!M43,'6thR'!M43,'7thR'!M43,'8thR'!M43,'9thR'!M43,'10thR'!M43,'11thR'!M43,'12thR'!M43,'13thR'!M43,'14thR'!M43,'15thR'!M43,'16thR'!M43,'17thR'!M43,'18thR'!M43,'19thR'!M43,'20thR'!M43,'21thR'!M43,'22thR'!M43,'23thR'!M43,'24thR'!M43)</f>
        <v>4</v>
      </c>
      <c r="S43" s="7">
        <f>MIN('1stR'!N43,'2ndR'!N43,'3rdR'!N43,'4thR'!N43,'5thR'!N43,'6thR'!N43,'7thR'!N43,'8thR'!N43,'9thR'!N43,'10thR'!N43,'11thR'!N43,'12thR'!N43,'13thR'!N43,'14thR'!N43,'15thR'!N43,'16thR'!N43,'17thR'!N43,'18thR'!N43,'19thR'!N43,'20thR'!N43,'21thR'!N43,'22thR'!N43,'23thR'!N43,'24thR'!N43)</f>
        <v>4</v>
      </c>
      <c r="T43" s="7">
        <f>MIN('1stR'!O43,'2ndR'!O43,'3rdR'!O43,'4thR'!O43,'5thR'!O43,'6thR'!O43,'7thR'!O43,'8thR'!O43,'9thR'!O43,'10thR'!O43,'11thR'!O43,'12thR'!O43,'13thR'!O43,'14thR'!O43,'15thR'!O43,'16thR'!O43,'17thR'!O43,'18thR'!O43,'19thR'!O43,'20thR'!O43,'21thR'!O43,'22thR'!O43,'23thR'!O43,'24thR'!O43)</f>
        <v>4</v>
      </c>
      <c r="U43" s="7">
        <f>MIN('1stR'!P43,'2ndR'!P43,'3rdR'!P43,'4thR'!P43,'5thR'!P43,'6thR'!P43,'7thR'!P43,'8thR'!P43,'9thR'!P43,'10thR'!P43,'11thR'!P43,'12thR'!P43,'13thR'!P43,'14thR'!P43,'15thR'!P43,'16thR'!P43,'17thR'!P43,'18thR'!P43,'19thR'!P43,'20thR'!P43,'21thR'!P43,'22thR'!P43,'23thR'!P43,'24thR'!P43)</f>
        <v>5</v>
      </c>
      <c r="V43" s="7">
        <f>MIN('1stR'!Q43,'2ndR'!Q43,'3rdR'!Q43,'4thR'!Q43,'5thR'!Q43,'6thR'!Q43,'7thR'!Q43,'8thR'!Q43,'9thR'!Q43,'10thR'!Q43,'11thR'!Q43,'12thR'!Q43,'13thR'!Q43,'14thR'!Q43,'15thR'!Q43,'16thR'!Q43,'17thR'!Q43,'18thR'!Q43,'19thR'!Q43,'20thR'!Q43,'21thR'!Q43,'22thR'!Q43,'23thR'!Q43,'24thR'!Q43)</f>
        <v>6</v>
      </c>
      <c r="W43" s="7">
        <f>MIN('1stR'!R43,'2ndR'!R43,'3rdR'!R43,'4thR'!R43,'5thR'!R43,'6thR'!R43,'7thR'!R43,'8thR'!R43,'9thR'!R43,'10thR'!R43,'11thR'!R43,'12thR'!R43,'13thR'!R43,'14thR'!R43,'15thR'!R43,'16thR'!R43,'17thR'!R43,'18thR'!R43,'19thR'!R43,'20thR'!R43,'21thR'!R43,'22thR'!R43,'23thR'!R43,'24thR'!R43)</f>
        <v>4</v>
      </c>
      <c r="X43" s="7">
        <f>MIN('1stR'!S43,'2ndR'!S43,'3rdR'!S43,'4thR'!S43,'5thR'!S43,'6thR'!S43,'7thR'!S43,'8thR'!S43,'9thR'!S43,'10thR'!S43,'11thR'!S43,'12thR'!S43,'13thR'!S43,'14thR'!S43,'15thR'!S43,'16thR'!S43,'17thR'!S43,'18thR'!S43,'19thR'!S43,'20thR'!S43,'21thR'!S43,'22thR'!S43,'23thR'!S43,'24thR'!S43)</f>
        <v>7</v>
      </c>
      <c r="Y43" s="7">
        <f>MIN('1stR'!T43,'2ndR'!T43,'3rdR'!T43,'4thR'!T43,'5thR'!T43,'6thR'!T43,'7thR'!T43,'8thR'!T43,'9thR'!T43,'10thR'!T43,'11thR'!T43,'12thR'!T43,'13thR'!T43,'14thR'!T43,'15thR'!T43,'16thR'!T43,'17thR'!T43,'18thR'!T43,'19thR'!T43,'20thR'!T43,'21thR'!T43,'22thR'!T43,'23thR'!T43,'24thR'!T43)</f>
        <v>3</v>
      </c>
      <c r="Z43" s="20">
        <f t="shared" si="4"/>
        <v>80</v>
      </c>
      <c r="AA43" s="21">
        <f t="shared" si="8"/>
        <v>80.000004300000001</v>
      </c>
      <c r="AB43" s="20">
        <f>'24thR'!V43</f>
        <v>27.1</v>
      </c>
      <c r="AC43" s="22">
        <f t="shared" si="9"/>
        <v>66.45</v>
      </c>
      <c r="AD43" s="21">
        <f t="shared" si="10"/>
        <v>66.450004300000003</v>
      </c>
    </row>
    <row r="44" spans="1:30" x14ac:dyDescent="0.35">
      <c r="A44" s="16">
        <v>38</v>
      </c>
      <c r="B44" s="9">
        <f t="shared" si="0"/>
        <v>37</v>
      </c>
      <c r="C44" s="9">
        <f t="shared" si="1"/>
        <v>40</v>
      </c>
      <c r="D44" s="12">
        <f t="shared" si="2"/>
        <v>36</v>
      </c>
      <c r="E44" s="12">
        <f t="shared" si="3"/>
        <v>40</v>
      </c>
      <c r="F44" s="25" t="str">
        <f>'24thR'!B44</f>
        <v>TOMAŽ ANDOLŠEK</v>
      </c>
      <c r="G44" s="19">
        <f>'24thR'!W44</f>
        <v>1</v>
      </c>
      <c r="H44" s="7">
        <f>MIN('1stR'!C44,'2ndR'!C44,'3rdR'!C44,'4thR'!C44,'5thR'!C44,'6thR'!C44,'7thR'!C44,'8thR'!C44,'9thR'!C44,'10thR'!C44,'11thR'!C44,'12thR'!C44,'13thR'!C44,'14thR'!C44,'15thR'!C44,'16thR'!C44,'17thR'!C44,'18thR'!C44,'19thR'!C44,'20thR'!C44,'21thR'!C44,'22thR'!C44,'23thR'!C44,'24thR'!C44)</f>
        <v>4</v>
      </c>
      <c r="I44" s="7">
        <f>MIN('1stR'!D44,'2ndR'!D44,'3rdR'!D44,'4thR'!D44,'5thR'!D44,'6thR'!D44,'7thR'!D44,'8thR'!D44,'9thR'!D44,'10thR'!D44,'11thR'!D44,'12thR'!D44,'13thR'!D44,'14thR'!D44,'15thR'!D44,'16thR'!D44,'17thR'!D44,'18thR'!D44,'19thR'!D44,'20thR'!D44,'21thR'!D44,'22thR'!D44,'23thR'!D44,'24thR'!D44)</f>
        <v>3</v>
      </c>
      <c r="J44" s="7">
        <f>MIN('1stR'!E44,'2ndR'!E44,'3rdR'!E44,'4thR'!E44,'5thR'!E44,'6thR'!E44,'7thR'!E44,'8thR'!E44,'9thR'!E44,'10thR'!E44,'11thR'!E44,'12thR'!E44,'13thR'!E44,'14thR'!E44,'15thR'!E44,'16thR'!E44,'17thR'!E44,'18thR'!E44,'19thR'!E44,'20thR'!E44,'21thR'!E44,'22thR'!E44,'23thR'!E44,'24thR'!E44)</f>
        <v>3</v>
      </c>
      <c r="K44" s="7">
        <f>MIN('1stR'!F44,'2ndR'!F44,'3rdR'!F44,'4thR'!F44,'5thR'!F44,'6thR'!F44,'7thR'!F44,'8thR'!F44,'9thR'!F44,'10thR'!F44,'11thR'!F44,'12thR'!F44,'13thR'!F44,'14thR'!F44,'15thR'!F44,'16thR'!F44,'17thR'!F44,'18thR'!F44,'19thR'!F44,'20thR'!F44,'21thR'!F44,'22thR'!F44,'23thR'!F44,'24thR'!F44)</f>
        <v>5</v>
      </c>
      <c r="L44" s="7">
        <f>MIN('1stR'!G44,'2ndR'!G44,'3rdR'!G44,'4thR'!G44,'5thR'!G44,'6thR'!G44,'7thR'!G44,'8thR'!G44,'9thR'!G44,'10thR'!G44,'11thR'!G44,'12thR'!G44,'13thR'!G44,'14thR'!G44,'15thR'!G44,'16thR'!G44,'17thR'!G44,'18thR'!G44,'19thR'!G44,'20thR'!G44,'21thR'!G44,'22thR'!G44,'23thR'!G44,'24thR'!G44)</f>
        <v>7</v>
      </c>
      <c r="M44" s="7">
        <f>MIN('1stR'!H44,'2ndR'!H44,'3rdR'!H44,'4thR'!H44,'5thR'!H44,'6thR'!H44,'7thR'!H44,'8thR'!H44,'9thR'!H44,'10thR'!H44,'11thR'!H44,'12thR'!H44,'13thR'!H44,'14thR'!H44,'15thR'!H44,'16thR'!H44,'17thR'!H44,'18thR'!H44,'19thR'!H44,'20thR'!H44,'21thR'!H44,'22thR'!H44,'23thR'!H44,'24thR'!H44)</f>
        <v>4</v>
      </c>
      <c r="N44" s="7">
        <f>MIN('1stR'!I44,'2ndR'!I44,'3rdR'!I44,'4thR'!I44,'5thR'!I44,'6thR'!I44,'7thR'!I44,'8thR'!I44,'9thR'!I44,'10thR'!I44,'11thR'!I44,'12thR'!I44,'13thR'!I44,'14thR'!I44,'15thR'!I44,'16thR'!I44,'17thR'!I44,'18thR'!I44,'19thR'!I44,'20thR'!I44,'21thR'!I44,'22thR'!I44,'23thR'!I44,'24thR'!I44)</f>
        <v>5</v>
      </c>
      <c r="O44" s="7">
        <f>MIN('1stR'!J44,'2ndR'!J44,'3rdR'!J44,'4thR'!J44,'5thR'!J44,'6thR'!J44,'7thR'!J44,'8thR'!J44,'9thR'!J44,'10thR'!J44,'11thR'!J44,'12thR'!J44,'13thR'!J44,'14thR'!J44,'15thR'!J44,'16thR'!J44,'17thR'!J44,'18thR'!J44,'19thR'!J44,'20thR'!J44,'21thR'!J44,'22thR'!J44,'23thR'!J44,'24thR'!J44)</f>
        <v>5</v>
      </c>
      <c r="P44" s="7">
        <f>MIN('1stR'!K44,'2ndR'!K44,'3rdR'!K44,'4thR'!K44,'5thR'!K44,'6thR'!K44,'7thR'!K44,'8thR'!K44,'9thR'!K44,'10thR'!K44,'11thR'!K44,'12thR'!K44,'13thR'!K44,'14thR'!K44,'15thR'!K44,'16thR'!K44,'17thR'!K44,'18thR'!K44,'19thR'!K44,'20thR'!K44,'21thR'!K44,'22thR'!K44,'23thR'!K44,'24thR'!K44)</f>
        <v>4</v>
      </c>
      <c r="Q44" s="7">
        <f>MIN('1stR'!L44,'2ndR'!L44,'3rdR'!L44,'4thR'!L44,'5thR'!L44,'6thR'!L44,'7thR'!L44,'8thR'!L44,'9thR'!L44,'10thR'!L44,'11thR'!L44,'12thR'!L44,'13thR'!L44,'14thR'!L44,'15thR'!L44,'16thR'!L44,'17thR'!L44,'18thR'!L44,'19thR'!L44,'20thR'!L44,'21thR'!L44,'22thR'!L44,'23thR'!L44,'24thR'!L44)</f>
        <v>5</v>
      </c>
      <c r="R44" s="7">
        <f>MIN('1stR'!M44,'2ndR'!M44,'3rdR'!M44,'4thR'!M44,'5thR'!M44,'6thR'!M44,'7thR'!M44,'8thR'!M44,'9thR'!M44,'10thR'!M44,'11thR'!M44,'12thR'!M44,'13thR'!M44,'14thR'!M44,'15thR'!M44,'16thR'!M44,'17thR'!M44,'18thR'!M44,'19thR'!M44,'20thR'!M44,'21thR'!M44,'22thR'!M44,'23thR'!M44,'24thR'!M44)</f>
        <v>5</v>
      </c>
      <c r="S44" s="7">
        <f>MIN('1stR'!N44,'2ndR'!N44,'3rdR'!N44,'4thR'!N44,'5thR'!N44,'6thR'!N44,'7thR'!N44,'8thR'!N44,'9thR'!N44,'10thR'!N44,'11thR'!N44,'12thR'!N44,'13thR'!N44,'14thR'!N44,'15thR'!N44,'16thR'!N44,'17thR'!N44,'18thR'!N44,'19thR'!N44,'20thR'!N44,'21thR'!N44,'22thR'!N44,'23thR'!N44,'24thR'!N44)</f>
        <v>9</v>
      </c>
      <c r="T44" s="7">
        <f>MIN('1stR'!O44,'2ndR'!O44,'3rdR'!O44,'4thR'!O44,'5thR'!O44,'6thR'!O44,'7thR'!O44,'8thR'!O44,'9thR'!O44,'10thR'!O44,'11thR'!O44,'12thR'!O44,'13thR'!O44,'14thR'!O44,'15thR'!O44,'16thR'!O44,'17thR'!O44,'18thR'!O44,'19thR'!O44,'20thR'!O44,'21thR'!O44,'22thR'!O44,'23thR'!O44,'24thR'!O44)</f>
        <v>5</v>
      </c>
      <c r="U44" s="7">
        <f>MIN('1stR'!P44,'2ndR'!P44,'3rdR'!P44,'4thR'!P44,'5thR'!P44,'6thR'!P44,'7thR'!P44,'8thR'!P44,'9thR'!P44,'10thR'!P44,'11thR'!P44,'12thR'!P44,'13thR'!P44,'14thR'!P44,'15thR'!P44,'16thR'!P44,'17thR'!P44,'18thR'!P44,'19thR'!P44,'20thR'!P44,'21thR'!P44,'22thR'!P44,'23thR'!P44,'24thR'!P44)</f>
        <v>4</v>
      </c>
      <c r="V44" s="7">
        <f>MIN('1stR'!Q44,'2ndR'!Q44,'3rdR'!Q44,'4thR'!Q44,'5thR'!Q44,'6thR'!Q44,'7thR'!Q44,'8thR'!Q44,'9thR'!Q44,'10thR'!Q44,'11thR'!Q44,'12thR'!Q44,'13thR'!Q44,'14thR'!Q44,'15thR'!Q44,'16thR'!Q44,'17thR'!Q44,'18thR'!Q44,'19thR'!Q44,'20thR'!Q44,'21thR'!Q44,'22thR'!Q44,'23thR'!Q44,'24thR'!Q44)</f>
        <v>9</v>
      </c>
      <c r="W44" s="7">
        <f>MIN('1stR'!R44,'2ndR'!R44,'3rdR'!R44,'4thR'!R44,'5thR'!R44,'6thR'!R44,'7thR'!R44,'8thR'!R44,'9thR'!R44,'10thR'!R44,'11thR'!R44,'12thR'!R44,'13thR'!R44,'14thR'!R44,'15thR'!R44,'16thR'!R44,'17thR'!R44,'18thR'!R44,'19thR'!R44,'20thR'!R44,'21thR'!R44,'22thR'!R44,'23thR'!R44,'24thR'!R44)</f>
        <v>3</v>
      </c>
      <c r="X44" s="7">
        <f>MIN('1stR'!S44,'2ndR'!S44,'3rdR'!S44,'4thR'!S44,'5thR'!S44,'6thR'!S44,'7thR'!S44,'8thR'!S44,'9thR'!S44,'10thR'!S44,'11thR'!S44,'12thR'!S44,'13thR'!S44,'14thR'!S44,'15thR'!S44,'16thR'!S44,'17thR'!S44,'18thR'!S44,'19thR'!S44,'20thR'!S44,'21thR'!S44,'22thR'!S44,'23thR'!S44,'24thR'!S44)</f>
        <v>5</v>
      </c>
      <c r="Y44" s="7">
        <f>MIN('1stR'!T44,'2ndR'!T44,'3rdR'!T44,'4thR'!T44,'5thR'!T44,'6thR'!T44,'7thR'!T44,'8thR'!T44,'9thR'!T44,'10thR'!T44,'11thR'!T44,'12thR'!T44,'13thR'!T44,'14thR'!T44,'15thR'!T44,'16thR'!T44,'17thR'!T44,'18thR'!T44,'19thR'!T44,'20thR'!T44,'21thR'!T44,'22thR'!T44,'23thR'!T44,'24thR'!T44)</f>
        <v>3</v>
      </c>
      <c r="Z44" s="20">
        <f t="shared" si="4"/>
        <v>88</v>
      </c>
      <c r="AA44" s="21">
        <f t="shared" si="8"/>
        <v>88.000004399999995</v>
      </c>
      <c r="AB44" s="20">
        <f>'24thR'!V44</f>
        <v>19.399999999999999</v>
      </c>
      <c r="AC44" s="22">
        <f t="shared" si="9"/>
        <v>78.3</v>
      </c>
      <c r="AD44" s="21">
        <f t="shared" si="10"/>
        <v>78.300004399999992</v>
      </c>
    </row>
    <row r="45" spans="1:30" x14ac:dyDescent="0.35">
      <c r="A45" s="16">
        <v>39</v>
      </c>
      <c r="B45" s="9">
        <f t="shared" si="0"/>
        <v>22</v>
      </c>
      <c r="C45" s="9">
        <f t="shared" si="1"/>
        <v>27</v>
      </c>
      <c r="D45" s="12">
        <f t="shared" si="2"/>
        <v>19</v>
      </c>
      <c r="E45" s="12">
        <f t="shared" si="3"/>
        <v>27</v>
      </c>
      <c r="F45" s="25" t="str">
        <f>'24thR'!B45</f>
        <v>ANKA PERŠIN</v>
      </c>
      <c r="G45" s="19">
        <f>'24thR'!W45</f>
        <v>2</v>
      </c>
      <c r="H45" s="7">
        <f>MIN('1stR'!C45,'2ndR'!C45,'3rdR'!C45,'4thR'!C45,'5thR'!C45,'6thR'!C45,'7thR'!C45,'8thR'!C45,'9thR'!C45,'10thR'!C45,'11thR'!C45,'12thR'!C45,'13thR'!C45,'14thR'!C45,'15thR'!C45,'16thR'!C45,'17thR'!C45,'18thR'!C45,'19thR'!C45,'20thR'!C45,'21thR'!C45,'22thR'!C45,'23thR'!C45,'24thR'!C45)</f>
        <v>5</v>
      </c>
      <c r="I45" s="7">
        <f>MIN('1stR'!D45,'2ndR'!D45,'3rdR'!D45,'4thR'!D45,'5thR'!D45,'6thR'!D45,'7thR'!D45,'8thR'!D45,'9thR'!D45,'10thR'!D45,'11thR'!D45,'12thR'!D45,'13thR'!D45,'14thR'!D45,'15thR'!D45,'16thR'!D45,'17thR'!D45,'18thR'!D45,'19thR'!D45,'20thR'!D45,'21thR'!D45,'22thR'!D45,'23thR'!D45,'24thR'!D45)</f>
        <v>5</v>
      </c>
      <c r="J45" s="7">
        <f>MIN('1stR'!E45,'2ndR'!E45,'3rdR'!E45,'4thR'!E45,'5thR'!E45,'6thR'!E45,'7thR'!E45,'8thR'!E45,'9thR'!E45,'10thR'!E45,'11thR'!E45,'12thR'!E45,'13thR'!E45,'14thR'!E45,'15thR'!E45,'16thR'!E45,'17thR'!E45,'18thR'!E45,'19thR'!E45,'20thR'!E45,'21thR'!E45,'22thR'!E45,'23thR'!E45,'24thR'!E45)</f>
        <v>3</v>
      </c>
      <c r="K45" s="7">
        <f>MIN('1stR'!F45,'2ndR'!F45,'3rdR'!F45,'4thR'!F45,'5thR'!F45,'6thR'!F45,'7thR'!F45,'8thR'!F45,'9thR'!F45,'10thR'!F45,'11thR'!F45,'12thR'!F45,'13thR'!F45,'14thR'!F45,'15thR'!F45,'16thR'!F45,'17thR'!F45,'18thR'!F45,'19thR'!F45,'20thR'!F45,'21thR'!F45,'22thR'!F45,'23thR'!F45,'24thR'!F45)</f>
        <v>3</v>
      </c>
      <c r="L45" s="7">
        <f>MIN('1stR'!G45,'2ndR'!G45,'3rdR'!G45,'4thR'!G45,'5thR'!G45,'6thR'!G45,'7thR'!G45,'8thR'!G45,'9thR'!G45,'10thR'!G45,'11thR'!G45,'12thR'!G45,'13thR'!G45,'14thR'!G45,'15thR'!G45,'16thR'!G45,'17thR'!G45,'18thR'!G45,'19thR'!G45,'20thR'!G45,'21thR'!G45,'22thR'!G45,'23thR'!G45,'24thR'!G45)</f>
        <v>3</v>
      </c>
      <c r="M45" s="7">
        <f>MIN('1stR'!H45,'2ndR'!H45,'3rdR'!H45,'4thR'!H45,'5thR'!H45,'6thR'!H45,'7thR'!H45,'8thR'!H45,'9thR'!H45,'10thR'!H45,'11thR'!H45,'12thR'!H45,'13thR'!H45,'14thR'!H45,'15thR'!H45,'16thR'!H45,'17thR'!H45,'18thR'!H45,'19thR'!H45,'20thR'!H45,'21thR'!H45,'22thR'!H45,'23thR'!H45,'24thR'!H45)</f>
        <v>4</v>
      </c>
      <c r="N45" s="7">
        <f>MIN('1stR'!I45,'2ndR'!I45,'3rdR'!I45,'4thR'!I45,'5thR'!I45,'6thR'!I45,'7thR'!I45,'8thR'!I45,'9thR'!I45,'10thR'!I45,'11thR'!I45,'12thR'!I45,'13thR'!I45,'14thR'!I45,'15thR'!I45,'16thR'!I45,'17thR'!I45,'18thR'!I45,'19thR'!I45,'20thR'!I45,'21thR'!I45,'22thR'!I45,'23thR'!I45,'24thR'!I45)</f>
        <v>3</v>
      </c>
      <c r="O45" s="7">
        <f>MIN('1stR'!J45,'2ndR'!J45,'3rdR'!J45,'4thR'!J45,'5thR'!J45,'6thR'!J45,'7thR'!J45,'8thR'!J45,'9thR'!J45,'10thR'!J45,'11thR'!J45,'12thR'!J45,'13thR'!J45,'14thR'!J45,'15thR'!J45,'16thR'!J45,'17thR'!J45,'18thR'!J45,'19thR'!J45,'20thR'!J45,'21thR'!J45,'22thR'!J45,'23thR'!J45,'24thR'!J45)</f>
        <v>5</v>
      </c>
      <c r="P45" s="7">
        <f>MIN('1stR'!K45,'2ndR'!K45,'3rdR'!K45,'4thR'!K45,'5thR'!K45,'6thR'!K45,'7thR'!K45,'8thR'!K45,'9thR'!K45,'10thR'!K45,'11thR'!K45,'12thR'!K45,'13thR'!K45,'14thR'!K45,'15thR'!K45,'16thR'!K45,'17thR'!K45,'18thR'!K45,'19thR'!K45,'20thR'!K45,'21thR'!K45,'22thR'!K45,'23thR'!K45,'24thR'!K45)</f>
        <v>3</v>
      </c>
      <c r="Q45" s="7">
        <f>MIN('1stR'!L45,'2ndR'!L45,'3rdR'!L45,'4thR'!L45,'5thR'!L45,'6thR'!L45,'7thR'!L45,'8thR'!L45,'9thR'!L45,'10thR'!L45,'11thR'!L45,'12thR'!L45,'13thR'!L45,'14thR'!L45,'15thR'!L45,'16thR'!L45,'17thR'!L45,'18thR'!L45,'19thR'!L45,'20thR'!L45,'21thR'!L45,'22thR'!L45,'23thR'!L45,'24thR'!L45)</f>
        <v>4</v>
      </c>
      <c r="R45" s="7">
        <f>MIN('1stR'!M45,'2ndR'!M45,'3rdR'!M45,'4thR'!M45,'5thR'!M45,'6thR'!M45,'7thR'!M45,'8thR'!M45,'9thR'!M45,'10thR'!M45,'11thR'!M45,'12thR'!M45,'13thR'!M45,'14thR'!M45,'15thR'!M45,'16thR'!M45,'17thR'!M45,'18thR'!M45,'19thR'!M45,'20thR'!M45,'21thR'!M45,'22thR'!M45,'23thR'!M45,'24thR'!M45)</f>
        <v>4</v>
      </c>
      <c r="S45" s="7">
        <f>MIN('1stR'!N45,'2ndR'!N45,'3rdR'!N45,'4thR'!N45,'5thR'!N45,'6thR'!N45,'7thR'!N45,'8thR'!N45,'9thR'!N45,'10thR'!N45,'11thR'!N45,'12thR'!N45,'13thR'!N45,'14thR'!N45,'15thR'!N45,'16thR'!N45,'17thR'!N45,'18thR'!N45,'19thR'!N45,'20thR'!N45,'21thR'!N45,'22thR'!N45,'23thR'!N45,'24thR'!N45)</f>
        <v>3</v>
      </c>
      <c r="T45" s="7">
        <f>MIN('1stR'!O45,'2ndR'!O45,'3rdR'!O45,'4thR'!O45,'5thR'!O45,'6thR'!O45,'7thR'!O45,'8thR'!O45,'9thR'!O45,'10thR'!O45,'11thR'!O45,'12thR'!O45,'13thR'!O45,'14thR'!O45,'15thR'!O45,'16thR'!O45,'17thR'!O45,'18thR'!O45,'19thR'!O45,'20thR'!O45,'21thR'!O45,'22thR'!O45,'23thR'!O45,'24thR'!O45)</f>
        <v>4</v>
      </c>
      <c r="U45" s="7">
        <f>MIN('1stR'!P45,'2ndR'!P45,'3rdR'!P45,'4thR'!P45,'5thR'!P45,'6thR'!P45,'7thR'!P45,'8thR'!P45,'9thR'!P45,'10thR'!P45,'11thR'!P45,'12thR'!P45,'13thR'!P45,'14thR'!P45,'15thR'!P45,'16thR'!P45,'17thR'!P45,'18thR'!P45,'19thR'!P45,'20thR'!P45,'21thR'!P45,'22thR'!P45,'23thR'!P45,'24thR'!P45)</f>
        <v>7</v>
      </c>
      <c r="V45" s="7">
        <f>MIN('1stR'!Q45,'2ndR'!Q45,'3rdR'!Q45,'4thR'!Q45,'5thR'!Q45,'6thR'!Q45,'7thR'!Q45,'8thR'!Q45,'9thR'!Q45,'10thR'!Q45,'11thR'!Q45,'12thR'!Q45,'13thR'!Q45,'14thR'!Q45,'15thR'!Q45,'16thR'!Q45,'17thR'!Q45,'18thR'!Q45,'19thR'!Q45,'20thR'!Q45,'21thR'!Q45,'22thR'!Q45,'23thR'!Q45,'24thR'!Q45)</f>
        <v>5</v>
      </c>
      <c r="W45" s="7">
        <f>MIN('1stR'!R45,'2ndR'!R45,'3rdR'!R45,'4thR'!R45,'5thR'!R45,'6thR'!R45,'7thR'!R45,'8thR'!R45,'9thR'!R45,'10thR'!R45,'11thR'!R45,'12thR'!R45,'13thR'!R45,'14thR'!R45,'15thR'!R45,'16thR'!R45,'17thR'!R45,'18thR'!R45,'19thR'!R45,'20thR'!R45,'21thR'!R45,'22thR'!R45,'23thR'!R45,'24thR'!R45)</f>
        <v>3</v>
      </c>
      <c r="X45" s="7">
        <f>MIN('1stR'!S45,'2ndR'!S45,'3rdR'!S45,'4thR'!S45,'5thR'!S45,'6thR'!S45,'7thR'!S45,'8thR'!S45,'9thR'!S45,'10thR'!S45,'11thR'!S45,'12thR'!S45,'13thR'!S45,'14thR'!S45,'15thR'!S45,'16thR'!S45,'17thR'!S45,'18thR'!S45,'19thR'!S45,'20thR'!S45,'21thR'!S45,'22thR'!S45,'23thR'!S45,'24thR'!S45)</f>
        <v>5</v>
      </c>
      <c r="Y45" s="7">
        <f>MIN('1stR'!T45,'2ndR'!T45,'3rdR'!T45,'4thR'!T45,'5thR'!T45,'6thR'!T45,'7thR'!T45,'8thR'!T45,'9thR'!T45,'10thR'!T45,'11thR'!T45,'12thR'!T45,'13thR'!T45,'14thR'!T45,'15thR'!T45,'16thR'!T45,'17thR'!T45,'18thR'!T45,'19thR'!T45,'20thR'!T45,'21thR'!T45,'22thR'!T45,'23thR'!T45,'24thR'!T45)</f>
        <v>4</v>
      </c>
      <c r="Z45" s="20">
        <f t="shared" si="4"/>
        <v>73</v>
      </c>
      <c r="AA45" s="21">
        <f t="shared" si="8"/>
        <v>73.000004500000003</v>
      </c>
      <c r="AB45" s="20">
        <f>'24thR'!V45</f>
        <v>18.100000000000001</v>
      </c>
      <c r="AC45" s="22">
        <f t="shared" si="9"/>
        <v>63.95</v>
      </c>
      <c r="AD45" s="21">
        <f t="shared" si="10"/>
        <v>63.950004500000006</v>
      </c>
    </row>
    <row r="46" spans="1:30" x14ac:dyDescent="0.35">
      <c r="A46" s="16">
        <v>40</v>
      </c>
      <c r="B46" s="9">
        <f t="shared" si="0"/>
        <v>46</v>
      </c>
      <c r="C46" s="9">
        <f t="shared" si="1"/>
        <v>46</v>
      </c>
      <c r="D46" s="12">
        <f t="shared" si="2"/>
        <v>46</v>
      </c>
      <c r="E46" s="12">
        <f t="shared" si="3"/>
        <v>46</v>
      </c>
      <c r="F46" s="25" t="str">
        <f>'24thR'!B46</f>
        <v>DORA ŽERJAL</v>
      </c>
      <c r="G46" s="19">
        <f>'24thR'!W46</f>
        <v>1</v>
      </c>
      <c r="H46" s="7">
        <f>MIN('1stR'!C46,'2ndR'!C46,'3rdR'!C46,'4thR'!C46,'5thR'!C46,'6thR'!C46,'7thR'!C46,'8thR'!C46,'9thR'!C46,'10thR'!C46,'11thR'!C46,'12thR'!C46,'13thR'!C46,'14thR'!C46,'15thR'!C46,'16thR'!C46,'17thR'!C46,'18thR'!C46,'19thR'!C46,'20thR'!C46,'21thR'!C46,'22thR'!C46,'23thR'!C46,'24thR'!C46)</f>
        <v>6</v>
      </c>
      <c r="I46" s="7">
        <f>MIN('1stR'!D46,'2ndR'!D46,'3rdR'!D46,'4thR'!D46,'5thR'!D46,'6thR'!D46,'7thR'!D46,'8thR'!D46,'9thR'!D46,'10thR'!D46,'11thR'!D46,'12thR'!D46,'13thR'!D46,'14thR'!D46,'15thR'!D46,'16thR'!D46,'17thR'!D46,'18thR'!D46,'19thR'!D46,'20thR'!D46,'21thR'!D46,'22thR'!D46,'23thR'!D46,'24thR'!D46)</f>
        <v>4</v>
      </c>
      <c r="J46" s="7">
        <f>MIN('1stR'!E46,'2ndR'!E46,'3rdR'!E46,'4thR'!E46,'5thR'!E46,'6thR'!E46,'7thR'!E46,'8thR'!E46,'9thR'!E46,'10thR'!E46,'11thR'!E46,'12thR'!E46,'13thR'!E46,'14thR'!E46,'15thR'!E46,'16thR'!E46,'17thR'!E46,'18thR'!E46,'19thR'!E46,'20thR'!E46,'21thR'!E46,'22thR'!E46,'23thR'!E46,'24thR'!E46)</f>
        <v>6</v>
      </c>
      <c r="K46" s="7">
        <f>MIN('1stR'!F46,'2ndR'!F46,'3rdR'!F46,'4thR'!F46,'5thR'!F46,'6thR'!F46,'7thR'!F46,'8thR'!F46,'9thR'!F46,'10thR'!F46,'11thR'!F46,'12thR'!F46,'13thR'!F46,'14thR'!F46,'15thR'!F46,'16thR'!F46,'17thR'!F46,'18thR'!F46,'19thR'!F46,'20thR'!F46,'21thR'!F46,'22thR'!F46,'23thR'!F46,'24thR'!F46)</f>
        <v>9</v>
      </c>
      <c r="L46" s="7">
        <f>MIN('1stR'!G46,'2ndR'!G46,'3rdR'!G46,'4thR'!G46,'5thR'!G46,'6thR'!G46,'7thR'!G46,'8thR'!G46,'9thR'!G46,'10thR'!G46,'11thR'!G46,'12thR'!G46,'13thR'!G46,'14thR'!G46,'15thR'!G46,'16thR'!G46,'17thR'!G46,'18thR'!G46,'19thR'!G46,'20thR'!G46,'21thR'!G46,'22thR'!G46,'23thR'!G46,'24thR'!G46)</f>
        <v>4</v>
      </c>
      <c r="M46" s="7">
        <f>MIN('1stR'!H46,'2ndR'!H46,'3rdR'!H46,'4thR'!H46,'5thR'!H46,'6thR'!H46,'7thR'!H46,'8thR'!H46,'9thR'!H46,'10thR'!H46,'11thR'!H46,'12thR'!H46,'13thR'!H46,'14thR'!H46,'15thR'!H46,'16thR'!H46,'17thR'!H46,'18thR'!H46,'19thR'!H46,'20thR'!H46,'21thR'!H46,'22thR'!H46,'23thR'!H46,'24thR'!H46)</f>
        <v>5</v>
      </c>
      <c r="N46" s="7">
        <f>MIN('1stR'!I46,'2ndR'!I46,'3rdR'!I46,'4thR'!I46,'5thR'!I46,'6thR'!I46,'7thR'!I46,'8thR'!I46,'9thR'!I46,'10thR'!I46,'11thR'!I46,'12thR'!I46,'13thR'!I46,'14thR'!I46,'15thR'!I46,'16thR'!I46,'17thR'!I46,'18thR'!I46,'19thR'!I46,'20thR'!I46,'21thR'!I46,'22thR'!I46,'23thR'!I46,'24thR'!I46)</f>
        <v>5</v>
      </c>
      <c r="O46" s="7">
        <f>MIN('1stR'!J46,'2ndR'!J46,'3rdR'!J46,'4thR'!J46,'5thR'!J46,'6thR'!J46,'7thR'!J46,'8thR'!J46,'9thR'!J46,'10thR'!J46,'11thR'!J46,'12thR'!J46,'13thR'!J46,'14thR'!J46,'15thR'!J46,'16thR'!J46,'17thR'!J46,'18thR'!J46,'19thR'!J46,'20thR'!J46,'21thR'!J46,'22thR'!J46,'23thR'!J46,'24thR'!J46)</f>
        <v>8</v>
      </c>
      <c r="P46" s="7">
        <f>MIN('1stR'!K46,'2ndR'!K46,'3rdR'!K46,'4thR'!K46,'5thR'!K46,'6thR'!K46,'7thR'!K46,'8thR'!K46,'9thR'!K46,'10thR'!K46,'11thR'!K46,'12thR'!K46,'13thR'!K46,'14thR'!K46,'15thR'!K46,'16thR'!K46,'17thR'!K46,'18thR'!K46,'19thR'!K46,'20thR'!K46,'21thR'!K46,'22thR'!K46,'23thR'!K46,'24thR'!K46)</f>
        <v>4</v>
      </c>
      <c r="Q46" s="7">
        <f>MIN('1stR'!L46,'2ndR'!L46,'3rdR'!L46,'4thR'!L46,'5thR'!L46,'6thR'!L46,'7thR'!L46,'8thR'!L46,'9thR'!L46,'10thR'!L46,'11thR'!L46,'12thR'!L46,'13thR'!L46,'14thR'!L46,'15thR'!L46,'16thR'!L46,'17thR'!L46,'18thR'!L46,'19thR'!L46,'20thR'!L46,'21thR'!L46,'22thR'!L46,'23thR'!L46,'24thR'!L46)</f>
        <v>7</v>
      </c>
      <c r="R46" s="7">
        <f>MIN('1stR'!M46,'2ndR'!M46,'3rdR'!M46,'4thR'!M46,'5thR'!M46,'6thR'!M46,'7thR'!M46,'8thR'!M46,'9thR'!M46,'10thR'!M46,'11thR'!M46,'12thR'!M46,'13thR'!M46,'14thR'!M46,'15thR'!M46,'16thR'!M46,'17thR'!M46,'18thR'!M46,'19thR'!M46,'20thR'!M46,'21thR'!M46,'22thR'!M46,'23thR'!M46,'24thR'!M46)</f>
        <v>6</v>
      </c>
      <c r="S46" s="7">
        <f>MIN('1stR'!N46,'2ndR'!N46,'3rdR'!N46,'4thR'!N46,'5thR'!N46,'6thR'!N46,'7thR'!N46,'8thR'!N46,'9thR'!N46,'10thR'!N46,'11thR'!N46,'12thR'!N46,'13thR'!N46,'14thR'!N46,'15thR'!N46,'16thR'!N46,'17thR'!N46,'18thR'!N46,'19thR'!N46,'20thR'!N46,'21thR'!N46,'22thR'!N46,'23thR'!N46,'24thR'!N46)</f>
        <v>5</v>
      </c>
      <c r="T46" s="7">
        <f>MIN('1stR'!O46,'2ndR'!O46,'3rdR'!O46,'4thR'!O46,'5thR'!O46,'6thR'!O46,'7thR'!O46,'8thR'!O46,'9thR'!O46,'10thR'!O46,'11thR'!O46,'12thR'!O46,'13thR'!O46,'14thR'!O46,'15thR'!O46,'16thR'!O46,'17thR'!O46,'18thR'!O46,'19thR'!O46,'20thR'!O46,'21thR'!O46,'22thR'!O46,'23thR'!O46,'24thR'!O46)</f>
        <v>6</v>
      </c>
      <c r="U46" s="7">
        <f>MIN('1stR'!P46,'2ndR'!P46,'3rdR'!P46,'4thR'!P46,'5thR'!P46,'6thR'!P46,'7thR'!P46,'8thR'!P46,'9thR'!P46,'10thR'!P46,'11thR'!P46,'12thR'!P46,'13thR'!P46,'14thR'!P46,'15thR'!P46,'16thR'!P46,'17thR'!P46,'18thR'!P46,'19thR'!P46,'20thR'!P46,'21thR'!P46,'22thR'!P46,'23thR'!P46,'24thR'!P46)</f>
        <v>7</v>
      </c>
      <c r="V46" s="7">
        <f>MIN('1stR'!Q46,'2ndR'!Q46,'3rdR'!Q46,'4thR'!Q46,'5thR'!Q46,'6thR'!Q46,'7thR'!Q46,'8thR'!Q46,'9thR'!Q46,'10thR'!Q46,'11thR'!Q46,'12thR'!Q46,'13thR'!Q46,'14thR'!Q46,'15thR'!Q46,'16thR'!Q46,'17thR'!Q46,'18thR'!Q46,'19thR'!Q46,'20thR'!Q46,'21thR'!Q46,'22thR'!Q46,'23thR'!Q46,'24thR'!Q46)</f>
        <v>7</v>
      </c>
      <c r="W46" s="7">
        <f>MIN('1stR'!R46,'2ndR'!R46,'3rdR'!R46,'4thR'!R46,'5thR'!R46,'6thR'!R46,'7thR'!R46,'8thR'!R46,'9thR'!R46,'10thR'!R46,'11thR'!R46,'12thR'!R46,'13thR'!R46,'14thR'!R46,'15thR'!R46,'16thR'!R46,'17thR'!R46,'18thR'!R46,'19thR'!R46,'20thR'!R46,'21thR'!R46,'22thR'!R46,'23thR'!R46,'24thR'!R46)</f>
        <v>4</v>
      </c>
      <c r="X46" s="7">
        <f>MIN('1stR'!S46,'2ndR'!S46,'3rdR'!S46,'4thR'!S46,'5thR'!S46,'6thR'!S46,'7thR'!S46,'8thR'!S46,'9thR'!S46,'10thR'!S46,'11thR'!S46,'12thR'!S46,'13thR'!S46,'14thR'!S46,'15thR'!S46,'16thR'!S46,'17thR'!S46,'18thR'!S46,'19thR'!S46,'20thR'!S46,'21thR'!S46,'22thR'!S46,'23thR'!S46,'24thR'!S46)</f>
        <v>9</v>
      </c>
      <c r="Y46" s="7">
        <f>MIN('1stR'!T46,'2ndR'!T46,'3rdR'!T46,'4thR'!T46,'5thR'!T46,'6thR'!T46,'7thR'!T46,'8thR'!T46,'9thR'!T46,'10thR'!T46,'11thR'!T46,'12thR'!T46,'13thR'!T46,'14thR'!T46,'15thR'!T46,'16thR'!T46,'17thR'!T46,'18thR'!T46,'19thR'!T46,'20thR'!T46,'21thR'!T46,'22thR'!T46,'23thR'!T46,'24thR'!T46)</f>
        <v>3</v>
      </c>
      <c r="Z46" s="20">
        <f t="shared" si="4"/>
        <v>105</v>
      </c>
      <c r="AA46" s="21">
        <f t="shared" si="8"/>
        <v>105.0000046</v>
      </c>
      <c r="AB46" s="20">
        <f>'24thR'!V46</f>
        <v>29.2</v>
      </c>
      <c r="AC46" s="22">
        <f t="shared" si="9"/>
        <v>90.4</v>
      </c>
      <c r="AD46" s="21">
        <f t="shared" si="10"/>
        <v>90.400004600000003</v>
      </c>
    </row>
    <row r="47" spans="1:30" x14ac:dyDescent="0.35">
      <c r="A47" s="16">
        <v>41</v>
      </c>
      <c r="B47" s="9">
        <f t="shared" si="0"/>
        <v>44</v>
      </c>
      <c r="C47" s="9">
        <f t="shared" si="1"/>
        <v>47</v>
      </c>
      <c r="D47" s="12">
        <f t="shared" si="2"/>
        <v>44</v>
      </c>
      <c r="E47" s="12">
        <f t="shared" si="3"/>
        <v>47</v>
      </c>
      <c r="F47" s="25" t="str">
        <f>'24thR'!B47</f>
        <v>MATEJ PANTNAR</v>
      </c>
      <c r="G47" s="19">
        <f>'24thR'!W47</f>
        <v>1</v>
      </c>
      <c r="H47" s="7">
        <f>MIN('1stR'!C47,'2ndR'!C47,'3rdR'!C47,'4thR'!C47,'5thR'!C47,'6thR'!C47,'7thR'!C47,'8thR'!C47,'9thR'!C47,'10thR'!C47,'11thR'!C47,'12thR'!C47,'13thR'!C47,'14thR'!C47,'15thR'!C47,'16thR'!C47,'17thR'!C47,'18thR'!C47,'19thR'!C47,'20thR'!C47,'21thR'!C47,'22thR'!C47,'23thR'!C47,'24thR'!C47)</f>
        <v>6</v>
      </c>
      <c r="I47" s="7">
        <f>MIN('1stR'!D47,'2ndR'!D47,'3rdR'!D47,'4thR'!D47,'5thR'!D47,'6thR'!D47,'7thR'!D47,'8thR'!D47,'9thR'!D47,'10thR'!D47,'11thR'!D47,'12thR'!D47,'13thR'!D47,'14thR'!D47,'15thR'!D47,'16thR'!D47,'17thR'!D47,'18thR'!D47,'19thR'!D47,'20thR'!D47,'21thR'!D47,'22thR'!D47,'23thR'!D47,'24thR'!D47)</f>
        <v>3</v>
      </c>
      <c r="J47" s="7">
        <f>MIN('1stR'!E47,'2ndR'!E47,'3rdR'!E47,'4thR'!E47,'5thR'!E47,'6thR'!E47,'7thR'!E47,'8thR'!E47,'9thR'!E47,'10thR'!E47,'11thR'!E47,'12thR'!E47,'13thR'!E47,'14thR'!E47,'15thR'!E47,'16thR'!E47,'17thR'!E47,'18thR'!E47,'19thR'!E47,'20thR'!E47,'21thR'!E47,'22thR'!E47,'23thR'!E47,'24thR'!E47)</f>
        <v>9</v>
      </c>
      <c r="K47" s="7">
        <f>MIN('1stR'!F47,'2ndR'!F47,'3rdR'!F47,'4thR'!F47,'5thR'!F47,'6thR'!F47,'7thR'!F47,'8thR'!F47,'9thR'!F47,'10thR'!F47,'11thR'!F47,'12thR'!F47,'13thR'!F47,'14thR'!F47,'15thR'!F47,'16thR'!F47,'17thR'!F47,'18thR'!F47,'19thR'!F47,'20thR'!F47,'21thR'!F47,'22thR'!F47,'23thR'!F47,'24thR'!F47)</f>
        <v>4</v>
      </c>
      <c r="L47" s="7">
        <f>MIN('1stR'!G47,'2ndR'!G47,'3rdR'!G47,'4thR'!G47,'5thR'!G47,'6thR'!G47,'7thR'!G47,'8thR'!G47,'9thR'!G47,'10thR'!G47,'11thR'!G47,'12thR'!G47,'13thR'!G47,'14thR'!G47,'15thR'!G47,'16thR'!G47,'17thR'!G47,'18thR'!G47,'19thR'!G47,'20thR'!G47,'21thR'!G47,'22thR'!G47,'23thR'!G47,'24thR'!G47)</f>
        <v>6</v>
      </c>
      <c r="M47" s="7">
        <f>MIN('1stR'!H47,'2ndR'!H47,'3rdR'!H47,'4thR'!H47,'5thR'!H47,'6thR'!H47,'7thR'!H47,'8thR'!H47,'9thR'!H47,'10thR'!H47,'11thR'!H47,'12thR'!H47,'13thR'!H47,'14thR'!H47,'15thR'!H47,'16thR'!H47,'17thR'!H47,'18thR'!H47,'19thR'!H47,'20thR'!H47,'21thR'!H47,'22thR'!H47,'23thR'!H47,'24thR'!H47)</f>
        <v>4</v>
      </c>
      <c r="N47" s="7">
        <f>MIN('1stR'!I47,'2ndR'!I47,'3rdR'!I47,'4thR'!I47,'5thR'!I47,'6thR'!I47,'7thR'!I47,'8thR'!I47,'9thR'!I47,'10thR'!I47,'11thR'!I47,'12thR'!I47,'13thR'!I47,'14thR'!I47,'15thR'!I47,'16thR'!I47,'17thR'!I47,'18thR'!I47,'19thR'!I47,'20thR'!I47,'21thR'!I47,'22thR'!I47,'23thR'!I47,'24thR'!I47)</f>
        <v>5</v>
      </c>
      <c r="O47" s="7">
        <f>MIN('1stR'!J47,'2ndR'!J47,'3rdR'!J47,'4thR'!J47,'5thR'!J47,'6thR'!J47,'7thR'!J47,'8thR'!J47,'9thR'!J47,'10thR'!J47,'11thR'!J47,'12thR'!J47,'13thR'!J47,'14thR'!J47,'15thR'!J47,'16thR'!J47,'17thR'!J47,'18thR'!J47,'19thR'!J47,'20thR'!J47,'21thR'!J47,'22thR'!J47,'23thR'!J47,'24thR'!J47)</f>
        <v>4</v>
      </c>
      <c r="P47" s="7">
        <f>MIN('1stR'!K47,'2ndR'!K47,'3rdR'!K47,'4thR'!K47,'5thR'!K47,'6thR'!K47,'7thR'!K47,'8thR'!K47,'9thR'!K47,'10thR'!K47,'11thR'!K47,'12thR'!K47,'13thR'!K47,'14thR'!K47,'15thR'!K47,'16thR'!K47,'17thR'!K47,'18thR'!K47,'19thR'!K47,'20thR'!K47,'21thR'!K47,'22thR'!K47,'23thR'!K47,'24thR'!K47)</f>
        <v>4</v>
      </c>
      <c r="Q47" s="7">
        <f>MIN('1stR'!L47,'2ndR'!L47,'3rdR'!L47,'4thR'!L47,'5thR'!L47,'6thR'!L47,'7thR'!L47,'8thR'!L47,'9thR'!L47,'10thR'!L47,'11thR'!L47,'12thR'!L47,'13thR'!L47,'14thR'!L47,'15thR'!L47,'16thR'!L47,'17thR'!L47,'18thR'!L47,'19thR'!L47,'20thR'!L47,'21thR'!L47,'22thR'!L47,'23thR'!L47,'24thR'!L47)</f>
        <v>8</v>
      </c>
      <c r="R47" s="7">
        <f>MIN('1stR'!M47,'2ndR'!M47,'3rdR'!M47,'4thR'!M47,'5thR'!M47,'6thR'!M47,'7thR'!M47,'8thR'!M47,'9thR'!M47,'10thR'!M47,'11thR'!M47,'12thR'!M47,'13thR'!M47,'14thR'!M47,'15thR'!M47,'16thR'!M47,'17thR'!M47,'18thR'!M47,'19thR'!M47,'20thR'!M47,'21thR'!M47,'22thR'!M47,'23thR'!M47,'24thR'!M47)</f>
        <v>5</v>
      </c>
      <c r="S47" s="7">
        <f>MIN('1stR'!N47,'2ndR'!N47,'3rdR'!N47,'4thR'!N47,'5thR'!N47,'6thR'!N47,'7thR'!N47,'8thR'!N47,'9thR'!N47,'10thR'!N47,'11thR'!N47,'12thR'!N47,'13thR'!N47,'14thR'!N47,'15thR'!N47,'16thR'!N47,'17thR'!N47,'18thR'!N47,'19thR'!N47,'20thR'!N47,'21thR'!N47,'22thR'!N47,'23thR'!N47,'24thR'!N47)</f>
        <v>9</v>
      </c>
      <c r="T47" s="7">
        <f>MIN('1stR'!O47,'2ndR'!O47,'3rdR'!O47,'4thR'!O47,'5thR'!O47,'6thR'!O47,'7thR'!O47,'8thR'!O47,'9thR'!O47,'10thR'!O47,'11thR'!O47,'12thR'!O47,'13thR'!O47,'14thR'!O47,'15thR'!O47,'16thR'!O47,'17thR'!O47,'18thR'!O47,'19thR'!O47,'20thR'!O47,'21thR'!O47,'22thR'!O47,'23thR'!O47,'24thR'!O47)</f>
        <v>9</v>
      </c>
      <c r="U47" s="7">
        <f>MIN('1stR'!P47,'2ndR'!P47,'3rdR'!P47,'4thR'!P47,'5thR'!P47,'6thR'!P47,'7thR'!P47,'8thR'!P47,'9thR'!P47,'10thR'!P47,'11thR'!P47,'12thR'!P47,'13thR'!P47,'14thR'!P47,'15thR'!P47,'16thR'!P47,'17thR'!P47,'18thR'!P47,'19thR'!P47,'20thR'!P47,'21thR'!P47,'22thR'!P47,'23thR'!P47,'24thR'!P47)</f>
        <v>6</v>
      </c>
      <c r="V47" s="7">
        <f>MIN('1stR'!Q47,'2ndR'!Q47,'3rdR'!Q47,'4thR'!Q47,'5thR'!Q47,'6thR'!Q47,'7thR'!Q47,'8thR'!Q47,'9thR'!Q47,'10thR'!Q47,'11thR'!Q47,'12thR'!Q47,'13thR'!Q47,'14thR'!Q47,'15thR'!Q47,'16thR'!Q47,'17thR'!Q47,'18thR'!Q47,'19thR'!Q47,'20thR'!Q47,'21thR'!Q47,'22thR'!Q47,'23thR'!Q47,'24thR'!Q47)</f>
        <v>6</v>
      </c>
      <c r="W47" s="7">
        <f>MIN('1stR'!R47,'2ndR'!R47,'3rdR'!R47,'4thR'!R47,'5thR'!R47,'6thR'!R47,'7thR'!R47,'8thR'!R47,'9thR'!R47,'10thR'!R47,'11thR'!R47,'12thR'!R47,'13thR'!R47,'14thR'!R47,'15thR'!R47,'16thR'!R47,'17thR'!R47,'18thR'!R47,'19thR'!R47,'20thR'!R47,'21thR'!R47,'22thR'!R47,'23thR'!R47,'24thR'!R47)</f>
        <v>4</v>
      </c>
      <c r="X47" s="7">
        <f>MIN('1stR'!S47,'2ndR'!S47,'3rdR'!S47,'4thR'!S47,'5thR'!S47,'6thR'!S47,'7thR'!S47,'8thR'!S47,'9thR'!S47,'10thR'!S47,'11thR'!S47,'12thR'!S47,'13thR'!S47,'14thR'!S47,'15thR'!S47,'16thR'!S47,'17thR'!S47,'18thR'!S47,'19thR'!S47,'20thR'!S47,'21thR'!S47,'22thR'!S47,'23thR'!S47,'24thR'!S47)</f>
        <v>4</v>
      </c>
      <c r="Y47" s="7">
        <f>MIN('1stR'!T47,'2ndR'!T47,'3rdR'!T47,'4thR'!T47,'5thR'!T47,'6thR'!T47,'7thR'!T47,'8thR'!T47,'9thR'!T47,'10thR'!T47,'11thR'!T47,'12thR'!T47,'13thR'!T47,'14thR'!T47,'15thR'!T47,'16thR'!T47,'17thR'!T47,'18thR'!T47,'19thR'!T47,'20thR'!T47,'21thR'!T47,'22thR'!T47,'23thR'!T47,'24thR'!T47)</f>
        <v>6</v>
      </c>
      <c r="Z47" s="20">
        <f t="shared" si="4"/>
        <v>102</v>
      </c>
      <c r="AA47" s="21">
        <f t="shared" si="8"/>
        <v>102.00000470000001</v>
      </c>
      <c r="AB47" s="20">
        <f>'24thR'!V47</f>
        <v>22.9</v>
      </c>
      <c r="AC47" s="22">
        <f t="shared" si="9"/>
        <v>90.55</v>
      </c>
      <c r="AD47" s="21">
        <f t="shared" si="10"/>
        <v>90.550004700000002</v>
      </c>
    </row>
    <row r="48" spans="1:30" x14ac:dyDescent="0.35">
      <c r="A48" s="16">
        <v>42</v>
      </c>
      <c r="B48" s="9">
        <f t="shared" si="0"/>
        <v>47</v>
      </c>
      <c r="C48" s="9">
        <f t="shared" si="1"/>
        <v>42</v>
      </c>
      <c r="D48" s="12">
        <f t="shared" si="2"/>
        <v>47</v>
      </c>
      <c r="E48" s="12">
        <f t="shared" si="3"/>
        <v>42</v>
      </c>
      <c r="F48" s="25" t="str">
        <f>'24thR'!B48</f>
        <v>KRIŠTOF GLOBOČNIK</v>
      </c>
      <c r="G48" s="19">
        <f>'24thR'!W48</f>
        <v>1</v>
      </c>
      <c r="H48" s="7">
        <f>MIN('1stR'!C48,'2ndR'!C48,'3rdR'!C48,'4thR'!C48,'5thR'!C48,'6thR'!C48,'7thR'!C48,'8thR'!C48,'9thR'!C48,'10thR'!C48,'11thR'!C48,'12thR'!C48,'13thR'!C48,'14thR'!C48,'15thR'!C48,'16thR'!C48,'17thR'!C48,'18thR'!C48,'19thR'!C48,'20thR'!C48,'21thR'!C48,'22thR'!C48,'23thR'!C48,'24thR'!C48)</f>
        <v>9</v>
      </c>
      <c r="I48" s="7">
        <f>MIN('1stR'!D48,'2ndR'!D48,'3rdR'!D48,'4thR'!D48,'5thR'!D48,'6thR'!D48,'7thR'!D48,'8thR'!D48,'9thR'!D48,'10thR'!D48,'11thR'!D48,'12thR'!D48,'13thR'!D48,'14thR'!D48,'15thR'!D48,'16thR'!D48,'17thR'!D48,'18thR'!D48,'19thR'!D48,'20thR'!D48,'21thR'!D48,'22thR'!D48,'23thR'!D48,'24thR'!D48)</f>
        <v>3</v>
      </c>
      <c r="J48" s="7">
        <f>MIN('1stR'!E48,'2ndR'!E48,'3rdR'!E48,'4thR'!E48,'5thR'!E48,'6thR'!E48,'7thR'!E48,'8thR'!E48,'9thR'!E48,'10thR'!E48,'11thR'!E48,'12thR'!E48,'13thR'!E48,'14thR'!E48,'15thR'!E48,'16thR'!E48,'17thR'!E48,'18thR'!E48,'19thR'!E48,'20thR'!E48,'21thR'!E48,'22thR'!E48,'23thR'!E48,'24thR'!E48)</f>
        <v>6</v>
      </c>
      <c r="K48" s="7">
        <f>MIN('1stR'!F48,'2ndR'!F48,'3rdR'!F48,'4thR'!F48,'5thR'!F48,'6thR'!F48,'7thR'!F48,'8thR'!F48,'9thR'!F48,'10thR'!F48,'11thR'!F48,'12thR'!F48,'13thR'!F48,'14thR'!F48,'15thR'!F48,'16thR'!F48,'17thR'!F48,'18thR'!F48,'19thR'!F48,'20thR'!F48,'21thR'!F48,'22thR'!F48,'23thR'!F48,'24thR'!F48)</f>
        <v>6</v>
      </c>
      <c r="L48" s="7">
        <f>MIN('1stR'!G48,'2ndR'!G48,'3rdR'!G48,'4thR'!G48,'5thR'!G48,'6thR'!G48,'7thR'!G48,'8thR'!G48,'9thR'!G48,'10thR'!G48,'11thR'!G48,'12thR'!G48,'13thR'!G48,'14thR'!G48,'15thR'!G48,'16thR'!G48,'17thR'!G48,'18thR'!G48,'19thR'!G48,'20thR'!G48,'21thR'!G48,'22thR'!G48,'23thR'!G48,'24thR'!G48)</f>
        <v>5</v>
      </c>
      <c r="M48" s="7">
        <f>MIN('1stR'!H48,'2ndR'!H48,'3rdR'!H48,'4thR'!H48,'5thR'!H48,'6thR'!H48,'7thR'!H48,'8thR'!H48,'9thR'!H48,'10thR'!H48,'11thR'!H48,'12thR'!H48,'13thR'!H48,'14thR'!H48,'15thR'!H48,'16thR'!H48,'17thR'!H48,'18thR'!H48,'19thR'!H48,'20thR'!H48,'21thR'!H48,'22thR'!H48,'23thR'!H48,'24thR'!H48)</f>
        <v>9</v>
      </c>
      <c r="N48" s="7">
        <f>MIN('1stR'!I48,'2ndR'!I48,'3rdR'!I48,'4thR'!I48,'5thR'!I48,'6thR'!I48,'7thR'!I48,'8thR'!I48,'9thR'!I48,'10thR'!I48,'11thR'!I48,'12thR'!I48,'13thR'!I48,'14thR'!I48,'15thR'!I48,'16thR'!I48,'17thR'!I48,'18thR'!I48,'19thR'!I48,'20thR'!I48,'21thR'!I48,'22thR'!I48,'23thR'!I48,'24thR'!I48)</f>
        <v>6</v>
      </c>
      <c r="O48" s="7">
        <f>MIN('1stR'!J48,'2ndR'!J48,'3rdR'!J48,'4thR'!J48,'5thR'!J48,'6thR'!J48,'7thR'!J48,'8thR'!J48,'9thR'!J48,'10thR'!J48,'11thR'!J48,'12thR'!J48,'13thR'!J48,'14thR'!J48,'15thR'!J48,'16thR'!J48,'17thR'!J48,'18thR'!J48,'19thR'!J48,'20thR'!J48,'21thR'!J48,'22thR'!J48,'23thR'!J48,'24thR'!J48)</f>
        <v>8</v>
      </c>
      <c r="P48" s="7">
        <f>MIN('1stR'!K48,'2ndR'!K48,'3rdR'!K48,'4thR'!K48,'5thR'!K48,'6thR'!K48,'7thR'!K48,'8thR'!K48,'9thR'!K48,'10thR'!K48,'11thR'!K48,'12thR'!K48,'13thR'!K48,'14thR'!K48,'15thR'!K48,'16thR'!K48,'17thR'!K48,'18thR'!K48,'19thR'!K48,'20thR'!K48,'21thR'!K48,'22thR'!K48,'23thR'!K48,'24thR'!K48)</f>
        <v>6</v>
      </c>
      <c r="Q48" s="7">
        <f>MIN('1stR'!L48,'2ndR'!L48,'3rdR'!L48,'4thR'!L48,'5thR'!L48,'6thR'!L48,'7thR'!L48,'8thR'!L48,'9thR'!L48,'10thR'!L48,'11thR'!L48,'12thR'!L48,'13thR'!L48,'14thR'!L48,'15thR'!L48,'16thR'!L48,'17thR'!L48,'18thR'!L48,'19thR'!L48,'20thR'!L48,'21thR'!L48,'22thR'!L48,'23thR'!L48,'24thR'!L48)</f>
        <v>8</v>
      </c>
      <c r="R48" s="7">
        <f>MIN('1stR'!M48,'2ndR'!M48,'3rdR'!M48,'4thR'!M48,'5thR'!M48,'6thR'!M48,'7thR'!M48,'8thR'!M48,'9thR'!M48,'10thR'!M48,'11thR'!M48,'12thR'!M48,'13thR'!M48,'14thR'!M48,'15thR'!M48,'16thR'!M48,'17thR'!M48,'18thR'!M48,'19thR'!M48,'20thR'!M48,'21thR'!M48,'22thR'!M48,'23thR'!M48,'24thR'!M48)</f>
        <v>4</v>
      </c>
      <c r="S48" s="7">
        <f>MIN('1stR'!N48,'2ndR'!N48,'3rdR'!N48,'4thR'!N48,'5thR'!N48,'6thR'!N48,'7thR'!N48,'8thR'!N48,'9thR'!N48,'10thR'!N48,'11thR'!N48,'12thR'!N48,'13thR'!N48,'14thR'!N48,'15thR'!N48,'16thR'!N48,'17thR'!N48,'18thR'!N48,'19thR'!N48,'20thR'!N48,'21thR'!N48,'22thR'!N48,'23thR'!N48,'24thR'!N48)</f>
        <v>5</v>
      </c>
      <c r="T48" s="7">
        <f>MIN('1stR'!O48,'2ndR'!O48,'3rdR'!O48,'4thR'!O48,'5thR'!O48,'6thR'!O48,'7thR'!O48,'8thR'!O48,'9thR'!O48,'10thR'!O48,'11thR'!O48,'12thR'!O48,'13thR'!O48,'14thR'!O48,'15thR'!O48,'16thR'!O48,'17thR'!O48,'18thR'!O48,'19thR'!O48,'20thR'!O48,'21thR'!O48,'22thR'!O48,'23thR'!O48,'24thR'!O48)</f>
        <v>5</v>
      </c>
      <c r="U48" s="7">
        <f>MIN('1stR'!P48,'2ndR'!P48,'3rdR'!P48,'4thR'!P48,'5thR'!P48,'6thR'!P48,'7thR'!P48,'8thR'!P48,'9thR'!P48,'10thR'!P48,'11thR'!P48,'12thR'!P48,'13thR'!P48,'14thR'!P48,'15thR'!P48,'16thR'!P48,'17thR'!P48,'18thR'!P48,'19thR'!P48,'20thR'!P48,'21thR'!P48,'22thR'!P48,'23thR'!P48,'24thR'!P48)</f>
        <v>7</v>
      </c>
      <c r="V48" s="7">
        <f>MIN('1stR'!Q48,'2ndR'!Q48,'3rdR'!Q48,'4thR'!Q48,'5thR'!Q48,'6thR'!Q48,'7thR'!Q48,'8thR'!Q48,'9thR'!Q48,'10thR'!Q48,'11thR'!Q48,'12thR'!Q48,'13thR'!Q48,'14thR'!Q48,'15thR'!Q48,'16thR'!Q48,'17thR'!Q48,'18thR'!Q48,'19thR'!Q48,'20thR'!Q48,'21thR'!Q48,'22thR'!Q48,'23thR'!Q48,'24thR'!Q48)</f>
        <v>5</v>
      </c>
      <c r="W48" s="7">
        <f>MIN('1stR'!R48,'2ndR'!R48,'3rdR'!R48,'4thR'!R48,'5thR'!R48,'6thR'!R48,'7thR'!R48,'8thR'!R48,'9thR'!R48,'10thR'!R48,'11thR'!R48,'12thR'!R48,'13thR'!R48,'14thR'!R48,'15thR'!R48,'16thR'!R48,'17thR'!R48,'18thR'!R48,'19thR'!R48,'20thR'!R48,'21thR'!R48,'22thR'!R48,'23thR'!R48,'24thR'!R48)</f>
        <v>4</v>
      </c>
      <c r="X48" s="7">
        <f>MIN('1stR'!S48,'2ndR'!S48,'3rdR'!S48,'4thR'!S48,'5thR'!S48,'6thR'!S48,'7thR'!S48,'8thR'!S48,'9thR'!S48,'10thR'!S48,'11thR'!S48,'12thR'!S48,'13thR'!S48,'14thR'!S48,'15thR'!S48,'16thR'!S48,'17thR'!S48,'18thR'!S48,'19thR'!S48,'20thR'!S48,'21thR'!S48,'22thR'!S48,'23thR'!S48,'24thR'!S48)</f>
        <v>6</v>
      </c>
      <c r="Y48" s="7">
        <f>MIN('1stR'!T48,'2ndR'!T48,'3rdR'!T48,'4thR'!T48,'5thR'!T48,'6thR'!T48,'7thR'!T48,'8thR'!T48,'9thR'!T48,'10thR'!T48,'11thR'!T48,'12thR'!T48,'13thR'!T48,'14thR'!T48,'15thR'!T48,'16thR'!T48,'17thR'!T48,'18thR'!T48,'19thR'!T48,'20thR'!T48,'21thR'!T48,'22thR'!T48,'23thR'!T48,'24thR'!T48)</f>
        <v>5</v>
      </c>
      <c r="Z48" s="20">
        <f t="shared" si="4"/>
        <v>107</v>
      </c>
      <c r="AA48" s="21">
        <f t="shared" si="8"/>
        <v>107.0000048</v>
      </c>
      <c r="AB48" s="20">
        <f>'24thR'!V48</f>
        <v>47.8</v>
      </c>
      <c r="AC48" s="22">
        <f t="shared" si="9"/>
        <v>83.1</v>
      </c>
      <c r="AD48" s="21">
        <f t="shared" si="10"/>
        <v>83.100004799999994</v>
      </c>
    </row>
    <row r="49" spans="1:30" x14ac:dyDescent="0.35">
      <c r="A49" s="16">
        <v>43</v>
      </c>
      <c r="B49" s="9">
        <f t="shared" si="0"/>
        <v>43</v>
      </c>
      <c r="C49" s="9">
        <f t="shared" si="1"/>
        <v>44</v>
      </c>
      <c r="D49" s="12">
        <f t="shared" si="2"/>
        <v>42</v>
      </c>
      <c r="E49" s="12">
        <f t="shared" si="3"/>
        <v>44</v>
      </c>
      <c r="F49" s="25" t="str">
        <f>'24thR'!B49</f>
        <v>IZTOK RUS</v>
      </c>
      <c r="G49" s="19">
        <f>'24thR'!W49</f>
        <v>1</v>
      </c>
      <c r="H49" s="7">
        <f>MIN('1stR'!C49,'2ndR'!C49,'3rdR'!C49,'4thR'!C49,'5thR'!C49,'6thR'!C49,'7thR'!C49,'8thR'!C49,'9thR'!C49,'10thR'!C49,'11thR'!C49,'12thR'!C49,'13thR'!C49,'14thR'!C49,'15thR'!C49,'16thR'!C49,'17thR'!C49,'18thR'!C49,'19thR'!C49,'20thR'!C49,'21thR'!C49,'22thR'!C49,'23thR'!C49,'24thR'!C49)</f>
        <v>6</v>
      </c>
      <c r="I49" s="7">
        <f>MIN('1stR'!D49,'2ndR'!D49,'3rdR'!D49,'4thR'!D49,'5thR'!D49,'6thR'!D49,'7thR'!D49,'8thR'!D49,'9thR'!D49,'10thR'!D49,'11thR'!D49,'12thR'!D49,'13thR'!D49,'14thR'!D49,'15thR'!D49,'16thR'!D49,'17thR'!D49,'18thR'!D49,'19thR'!D49,'20thR'!D49,'21thR'!D49,'22thR'!D49,'23thR'!D49,'24thR'!D49)</f>
        <v>5</v>
      </c>
      <c r="J49" s="7">
        <f>MIN('1stR'!E49,'2ndR'!E49,'3rdR'!E49,'4thR'!E49,'5thR'!E49,'6thR'!E49,'7thR'!E49,'8thR'!E49,'9thR'!E49,'10thR'!E49,'11thR'!E49,'12thR'!E49,'13thR'!E49,'14thR'!E49,'15thR'!E49,'16thR'!E49,'17thR'!E49,'18thR'!E49,'19thR'!E49,'20thR'!E49,'21thR'!E49,'22thR'!E49,'23thR'!E49,'24thR'!E49)</f>
        <v>3</v>
      </c>
      <c r="K49" s="7">
        <f>MIN('1stR'!F49,'2ndR'!F49,'3rdR'!F49,'4thR'!F49,'5thR'!F49,'6thR'!F49,'7thR'!F49,'8thR'!F49,'9thR'!F49,'10thR'!F49,'11thR'!F49,'12thR'!F49,'13thR'!F49,'14thR'!F49,'15thR'!F49,'16thR'!F49,'17thR'!F49,'18thR'!F49,'19thR'!F49,'20thR'!F49,'21thR'!F49,'22thR'!F49,'23thR'!F49,'24thR'!F49)</f>
        <v>9</v>
      </c>
      <c r="L49" s="7">
        <f>MIN('1stR'!G49,'2ndR'!G49,'3rdR'!G49,'4thR'!G49,'5thR'!G49,'6thR'!G49,'7thR'!G49,'8thR'!G49,'9thR'!G49,'10thR'!G49,'11thR'!G49,'12thR'!G49,'13thR'!G49,'14thR'!G49,'15thR'!G49,'16thR'!G49,'17thR'!G49,'18thR'!G49,'19thR'!G49,'20thR'!G49,'21thR'!G49,'22thR'!G49,'23thR'!G49,'24thR'!G49)</f>
        <v>7</v>
      </c>
      <c r="M49" s="7">
        <f>MIN('1stR'!H49,'2ndR'!H49,'3rdR'!H49,'4thR'!H49,'5thR'!H49,'6thR'!H49,'7thR'!H49,'8thR'!H49,'9thR'!H49,'10thR'!H49,'11thR'!H49,'12thR'!H49,'13thR'!H49,'14thR'!H49,'15thR'!H49,'16thR'!H49,'17thR'!H49,'18thR'!H49,'19thR'!H49,'20thR'!H49,'21thR'!H49,'22thR'!H49,'23thR'!H49,'24thR'!H49)</f>
        <v>5</v>
      </c>
      <c r="N49" s="7">
        <f>MIN('1stR'!I49,'2ndR'!I49,'3rdR'!I49,'4thR'!I49,'5thR'!I49,'6thR'!I49,'7thR'!I49,'8thR'!I49,'9thR'!I49,'10thR'!I49,'11thR'!I49,'12thR'!I49,'13thR'!I49,'14thR'!I49,'15thR'!I49,'16thR'!I49,'17thR'!I49,'18thR'!I49,'19thR'!I49,'20thR'!I49,'21thR'!I49,'22thR'!I49,'23thR'!I49,'24thR'!I49)</f>
        <v>4</v>
      </c>
      <c r="O49" s="7">
        <f>MIN('1stR'!J49,'2ndR'!J49,'3rdR'!J49,'4thR'!J49,'5thR'!J49,'6thR'!J49,'7thR'!J49,'8thR'!J49,'9thR'!J49,'10thR'!J49,'11thR'!J49,'12thR'!J49,'13thR'!J49,'14thR'!J49,'15thR'!J49,'16thR'!J49,'17thR'!J49,'18thR'!J49,'19thR'!J49,'20thR'!J49,'21thR'!J49,'22thR'!J49,'23thR'!J49,'24thR'!J49)</f>
        <v>9</v>
      </c>
      <c r="P49" s="7">
        <f>MIN('1stR'!K49,'2ndR'!K49,'3rdR'!K49,'4thR'!K49,'5thR'!K49,'6thR'!K49,'7thR'!K49,'8thR'!K49,'9thR'!K49,'10thR'!K49,'11thR'!K49,'12thR'!K49,'13thR'!K49,'14thR'!K49,'15thR'!K49,'16thR'!K49,'17thR'!K49,'18thR'!K49,'19thR'!K49,'20thR'!K49,'21thR'!K49,'22thR'!K49,'23thR'!K49,'24thR'!K49)</f>
        <v>5</v>
      </c>
      <c r="Q49" s="7">
        <f>MIN('1stR'!L49,'2ndR'!L49,'3rdR'!L49,'4thR'!L49,'5thR'!L49,'6thR'!L49,'7thR'!L49,'8thR'!L49,'9thR'!L49,'10thR'!L49,'11thR'!L49,'12thR'!L49,'13thR'!L49,'14thR'!L49,'15thR'!L49,'16thR'!L49,'17thR'!L49,'18thR'!L49,'19thR'!L49,'20thR'!L49,'21thR'!L49,'22thR'!L49,'23thR'!L49,'24thR'!L49)</f>
        <v>6</v>
      </c>
      <c r="R49" s="7">
        <f>MIN('1stR'!M49,'2ndR'!M49,'3rdR'!M49,'4thR'!M49,'5thR'!M49,'6thR'!M49,'7thR'!M49,'8thR'!M49,'9thR'!M49,'10thR'!M49,'11thR'!M49,'12thR'!M49,'13thR'!M49,'14thR'!M49,'15thR'!M49,'16thR'!M49,'17thR'!M49,'18thR'!M49,'19thR'!M49,'20thR'!M49,'21thR'!M49,'22thR'!M49,'23thR'!M49,'24thR'!M49)</f>
        <v>4</v>
      </c>
      <c r="S49" s="7">
        <f>MIN('1stR'!N49,'2ndR'!N49,'3rdR'!N49,'4thR'!N49,'5thR'!N49,'6thR'!N49,'7thR'!N49,'8thR'!N49,'9thR'!N49,'10thR'!N49,'11thR'!N49,'12thR'!N49,'13thR'!N49,'14thR'!N49,'15thR'!N49,'16thR'!N49,'17thR'!N49,'18thR'!N49,'19thR'!N49,'20thR'!N49,'21thR'!N49,'22thR'!N49,'23thR'!N49,'24thR'!N49)</f>
        <v>4</v>
      </c>
      <c r="T49" s="7">
        <f>MIN('1stR'!O49,'2ndR'!O49,'3rdR'!O49,'4thR'!O49,'5thR'!O49,'6thR'!O49,'7thR'!O49,'8thR'!O49,'9thR'!O49,'10thR'!O49,'11thR'!O49,'12thR'!O49,'13thR'!O49,'14thR'!O49,'15thR'!O49,'16thR'!O49,'17thR'!O49,'18thR'!O49,'19thR'!O49,'20thR'!O49,'21thR'!O49,'22thR'!O49,'23thR'!O49,'24thR'!O49)</f>
        <v>7</v>
      </c>
      <c r="U49" s="7">
        <f>MIN('1stR'!P49,'2ndR'!P49,'3rdR'!P49,'4thR'!P49,'5thR'!P49,'6thR'!P49,'7thR'!P49,'8thR'!P49,'9thR'!P49,'10thR'!P49,'11thR'!P49,'12thR'!P49,'13thR'!P49,'14thR'!P49,'15thR'!P49,'16thR'!P49,'17thR'!P49,'18thR'!P49,'19thR'!P49,'20thR'!P49,'21thR'!P49,'22thR'!P49,'23thR'!P49,'24thR'!P49)</f>
        <v>6</v>
      </c>
      <c r="V49" s="7">
        <f>MIN('1stR'!Q49,'2ndR'!Q49,'3rdR'!Q49,'4thR'!Q49,'5thR'!Q49,'6thR'!Q49,'7thR'!Q49,'8thR'!Q49,'9thR'!Q49,'10thR'!Q49,'11thR'!Q49,'12thR'!Q49,'13thR'!Q49,'14thR'!Q49,'15thR'!Q49,'16thR'!Q49,'17thR'!Q49,'18thR'!Q49,'19thR'!Q49,'20thR'!Q49,'21thR'!Q49,'22thR'!Q49,'23thR'!Q49,'24thR'!Q49)</f>
        <v>8</v>
      </c>
      <c r="W49" s="7">
        <f>MIN('1stR'!R49,'2ndR'!R49,'3rdR'!R49,'4thR'!R49,'5thR'!R49,'6thR'!R49,'7thR'!R49,'8thR'!R49,'9thR'!R49,'10thR'!R49,'11thR'!R49,'12thR'!R49,'13thR'!R49,'14thR'!R49,'15thR'!R49,'16thR'!R49,'17thR'!R49,'18thR'!R49,'19thR'!R49,'20thR'!R49,'21thR'!R49,'22thR'!R49,'23thR'!R49,'24thR'!R49)</f>
        <v>3</v>
      </c>
      <c r="X49" s="7">
        <f>MIN('1stR'!S49,'2ndR'!S49,'3rdR'!S49,'4thR'!S49,'5thR'!S49,'6thR'!S49,'7thR'!S49,'8thR'!S49,'9thR'!S49,'10thR'!S49,'11thR'!S49,'12thR'!S49,'13thR'!S49,'14thR'!S49,'15thR'!S49,'16thR'!S49,'17thR'!S49,'18thR'!S49,'19thR'!S49,'20thR'!S49,'21thR'!S49,'22thR'!S49,'23thR'!S49,'24thR'!S49)</f>
        <v>5</v>
      </c>
      <c r="Y49" s="7">
        <f>MIN('1stR'!T49,'2ndR'!T49,'3rdR'!T49,'4thR'!T49,'5thR'!T49,'6thR'!T49,'7thR'!T49,'8thR'!T49,'9thR'!T49,'10thR'!T49,'11thR'!T49,'12thR'!T49,'13thR'!T49,'14thR'!T49,'15thR'!T49,'16thR'!T49,'17thR'!T49,'18thR'!T49,'19thR'!T49,'20thR'!T49,'21thR'!T49,'22thR'!T49,'23thR'!T49,'24thR'!T49)</f>
        <v>3</v>
      </c>
      <c r="Z49" s="20">
        <f t="shared" si="4"/>
        <v>99</v>
      </c>
      <c r="AA49" s="21">
        <f t="shared" si="8"/>
        <v>99.000004899999993</v>
      </c>
      <c r="AB49" s="20">
        <f>'24thR'!V49</f>
        <v>28.4</v>
      </c>
      <c r="AC49" s="22">
        <f t="shared" si="9"/>
        <v>84.8</v>
      </c>
      <c r="AD49" s="21">
        <f t="shared" si="10"/>
        <v>84.80000489999999</v>
      </c>
    </row>
    <row r="50" spans="1:30" x14ac:dyDescent="0.35">
      <c r="A50" s="16">
        <v>44</v>
      </c>
      <c r="B50" s="9">
        <f t="shared" si="0"/>
        <v>13</v>
      </c>
      <c r="C50" s="9">
        <f t="shared" si="1"/>
        <v>18</v>
      </c>
      <c r="D50" s="12">
        <f t="shared" si="2"/>
        <v>13</v>
      </c>
      <c r="E50" s="12">
        <f t="shared" si="3"/>
        <v>18</v>
      </c>
      <c r="F50" s="25" t="str">
        <f>'24thR'!B50</f>
        <v>JANEZ SAJE</v>
      </c>
      <c r="G50" s="19">
        <f>'24thR'!W50</f>
        <v>3</v>
      </c>
      <c r="H50" s="7">
        <f>MIN('1stR'!C50,'2ndR'!C50,'3rdR'!C50,'4thR'!C50,'5thR'!C50,'6thR'!C50,'7thR'!C50,'8thR'!C50,'9thR'!C50,'10thR'!C50,'11thR'!C50,'12thR'!C50,'13thR'!C50,'14thR'!C50,'15thR'!C50,'16thR'!C50,'17thR'!C50,'18thR'!C50,'19thR'!C50,'20thR'!C50,'21thR'!C50,'22thR'!C50,'23thR'!C50,'24thR'!C50)</f>
        <v>4</v>
      </c>
      <c r="I50" s="7">
        <f>MIN('1stR'!D50,'2ndR'!D50,'3rdR'!D50,'4thR'!D50,'5thR'!D50,'6thR'!D50,'7thR'!D50,'8thR'!D50,'9thR'!D50,'10thR'!D50,'11thR'!D50,'12thR'!D50,'13thR'!D50,'14thR'!D50,'15thR'!D50,'16thR'!D50,'17thR'!D50,'18thR'!D50,'19thR'!D50,'20thR'!D50,'21thR'!D50,'22thR'!D50,'23thR'!D50,'24thR'!D50)</f>
        <v>3</v>
      </c>
      <c r="J50" s="7">
        <f>MIN('1stR'!E50,'2ndR'!E50,'3rdR'!E50,'4thR'!E50,'5thR'!E50,'6thR'!E50,'7thR'!E50,'8thR'!E50,'9thR'!E50,'10thR'!E50,'11thR'!E50,'12thR'!E50,'13thR'!E50,'14thR'!E50,'15thR'!E50,'16thR'!E50,'17thR'!E50,'18thR'!E50,'19thR'!E50,'20thR'!E50,'21thR'!E50,'22thR'!E50,'23thR'!E50,'24thR'!E50)</f>
        <v>3</v>
      </c>
      <c r="K50" s="7">
        <f>MIN('1stR'!F50,'2ndR'!F50,'3rdR'!F50,'4thR'!F50,'5thR'!F50,'6thR'!F50,'7thR'!F50,'8thR'!F50,'9thR'!F50,'10thR'!F50,'11thR'!F50,'12thR'!F50,'13thR'!F50,'14thR'!F50,'15thR'!F50,'16thR'!F50,'17thR'!F50,'18thR'!F50,'19thR'!F50,'20thR'!F50,'21thR'!F50,'22thR'!F50,'23thR'!F50,'24thR'!F50)</f>
        <v>5</v>
      </c>
      <c r="L50" s="7">
        <f>MIN('1stR'!G50,'2ndR'!G50,'3rdR'!G50,'4thR'!G50,'5thR'!G50,'6thR'!G50,'7thR'!G50,'8thR'!G50,'9thR'!G50,'10thR'!G50,'11thR'!G50,'12thR'!G50,'13thR'!G50,'14thR'!G50,'15thR'!G50,'16thR'!G50,'17thR'!G50,'18thR'!G50,'19thR'!G50,'20thR'!G50,'21thR'!G50,'22thR'!G50,'23thR'!G50,'24thR'!G50)</f>
        <v>4</v>
      </c>
      <c r="M50" s="7">
        <f>MIN('1stR'!H50,'2ndR'!H50,'3rdR'!H50,'4thR'!H50,'5thR'!H50,'6thR'!H50,'7thR'!H50,'8thR'!H50,'9thR'!H50,'10thR'!H50,'11thR'!H50,'12thR'!H50,'13thR'!H50,'14thR'!H50,'15thR'!H50,'16thR'!H50,'17thR'!H50,'18thR'!H50,'19thR'!H50,'20thR'!H50,'21thR'!H50,'22thR'!H50,'23thR'!H50,'24thR'!H50)</f>
        <v>4</v>
      </c>
      <c r="N50" s="7">
        <f>MIN('1stR'!I50,'2ndR'!I50,'3rdR'!I50,'4thR'!I50,'5thR'!I50,'6thR'!I50,'7thR'!I50,'8thR'!I50,'9thR'!I50,'10thR'!I50,'11thR'!I50,'12thR'!I50,'13thR'!I50,'14thR'!I50,'15thR'!I50,'16thR'!I50,'17thR'!I50,'18thR'!I50,'19thR'!I50,'20thR'!I50,'21thR'!I50,'22thR'!I50,'23thR'!I50,'24thR'!I50)</f>
        <v>3</v>
      </c>
      <c r="O50" s="7">
        <f>MIN('1stR'!J50,'2ndR'!J50,'3rdR'!J50,'4thR'!J50,'5thR'!J50,'6thR'!J50,'7thR'!J50,'8thR'!J50,'9thR'!J50,'10thR'!J50,'11thR'!J50,'12thR'!J50,'13thR'!J50,'14thR'!J50,'15thR'!J50,'16thR'!J50,'17thR'!J50,'18thR'!J50,'19thR'!J50,'20thR'!J50,'21thR'!J50,'22thR'!J50,'23thR'!J50,'24thR'!J50)</f>
        <v>4</v>
      </c>
      <c r="P50" s="7">
        <f>MIN('1stR'!K50,'2ndR'!K50,'3rdR'!K50,'4thR'!K50,'5thR'!K50,'6thR'!K50,'7thR'!K50,'8thR'!K50,'9thR'!K50,'10thR'!K50,'11thR'!K50,'12thR'!K50,'13thR'!K50,'14thR'!K50,'15thR'!K50,'16thR'!K50,'17thR'!K50,'18thR'!K50,'19thR'!K50,'20thR'!K50,'21thR'!K50,'22thR'!K50,'23thR'!K50,'24thR'!K50)</f>
        <v>3</v>
      </c>
      <c r="Q50" s="7">
        <f>MIN('1stR'!L50,'2ndR'!L50,'3rdR'!L50,'4thR'!L50,'5thR'!L50,'6thR'!L50,'7thR'!L50,'8thR'!L50,'9thR'!L50,'10thR'!L50,'11thR'!L50,'12thR'!L50,'13thR'!L50,'14thR'!L50,'15thR'!L50,'16thR'!L50,'17thR'!L50,'18thR'!L50,'19thR'!L50,'20thR'!L50,'21thR'!L50,'22thR'!L50,'23thR'!L50,'24thR'!L50)</f>
        <v>4</v>
      </c>
      <c r="R50" s="7">
        <f>MIN('1stR'!M50,'2ndR'!M50,'3rdR'!M50,'4thR'!M50,'5thR'!M50,'6thR'!M50,'7thR'!M50,'8thR'!M50,'9thR'!M50,'10thR'!M50,'11thR'!M50,'12thR'!M50,'13thR'!M50,'14thR'!M50,'15thR'!M50,'16thR'!M50,'17thR'!M50,'18thR'!M50,'19thR'!M50,'20thR'!M50,'21thR'!M50,'22thR'!M50,'23thR'!M50,'24thR'!M50)</f>
        <v>3</v>
      </c>
      <c r="S50" s="7">
        <f>MIN('1stR'!N50,'2ndR'!N50,'3rdR'!N50,'4thR'!N50,'5thR'!N50,'6thR'!N50,'7thR'!N50,'8thR'!N50,'9thR'!N50,'10thR'!N50,'11thR'!N50,'12thR'!N50,'13thR'!N50,'14thR'!N50,'15thR'!N50,'16thR'!N50,'17thR'!N50,'18thR'!N50,'19thR'!N50,'20thR'!N50,'21thR'!N50,'22thR'!N50,'23thR'!N50,'24thR'!N50)</f>
        <v>3</v>
      </c>
      <c r="T50" s="7">
        <f>MIN('1stR'!O50,'2ndR'!O50,'3rdR'!O50,'4thR'!O50,'5thR'!O50,'6thR'!O50,'7thR'!O50,'8thR'!O50,'9thR'!O50,'10thR'!O50,'11thR'!O50,'12thR'!O50,'13thR'!O50,'14thR'!O50,'15thR'!O50,'16thR'!O50,'17thR'!O50,'18thR'!O50,'19thR'!O50,'20thR'!O50,'21thR'!O50,'22thR'!O50,'23thR'!O50,'24thR'!O50)</f>
        <v>4</v>
      </c>
      <c r="U50" s="7">
        <f>MIN('1stR'!P50,'2ndR'!P50,'3rdR'!P50,'4thR'!P50,'5thR'!P50,'6thR'!P50,'7thR'!P50,'8thR'!P50,'9thR'!P50,'10thR'!P50,'11thR'!P50,'12thR'!P50,'13thR'!P50,'14thR'!P50,'15thR'!P50,'16thR'!P50,'17thR'!P50,'18thR'!P50,'19thR'!P50,'20thR'!P50,'21thR'!P50,'22thR'!P50,'23thR'!P50,'24thR'!P50)</f>
        <v>5</v>
      </c>
      <c r="V50" s="7">
        <f>MIN('1stR'!Q50,'2ndR'!Q50,'3rdR'!Q50,'4thR'!Q50,'5thR'!Q50,'6thR'!Q50,'7thR'!Q50,'8thR'!Q50,'9thR'!Q50,'10thR'!Q50,'11thR'!Q50,'12thR'!Q50,'13thR'!Q50,'14thR'!Q50,'15thR'!Q50,'16thR'!Q50,'17thR'!Q50,'18thR'!Q50,'19thR'!Q50,'20thR'!Q50,'21thR'!Q50,'22thR'!Q50,'23thR'!Q50,'24thR'!Q50)</f>
        <v>3</v>
      </c>
      <c r="W50" s="7">
        <f>MIN('1stR'!R50,'2ndR'!R50,'3rdR'!R50,'4thR'!R50,'5thR'!R50,'6thR'!R50,'7thR'!R50,'8thR'!R50,'9thR'!R50,'10thR'!R50,'11thR'!R50,'12thR'!R50,'13thR'!R50,'14thR'!R50,'15thR'!R50,'16thR'!R50,'17thR'!R50,'18thR'!R50,'19thR'!R50,'20thR'!R50,'21thR'!R50,'22thR'!R50,'23thR'!R50,'24thR'!R50)</f>
        <v>4</v>
      </c>
      <c r="X50" s="7">
        <f>MIN('1stR'!S50,'2ndR'!S50,'3rdR'!S50,'4thR'!S50,'5thR'!S50,'6thR'!S50,'7thR'!S50,'8thR'!S50,'9thR'!S50,'10thR'!S50,'11thR'!S50,'12thR'!S50,'13thR'!S50,'14thR'!S50,'15thR'!S50,'16thR'!S50,'17thR'!S50,'18thR'!S50,'19thR'!S50,'20thR'!S50,'21thR'!S50,'22thR'!S50,'23thR'!S50,'24thR'!S50)</f>
        <v>5</v>
      </c>
      <c r="Y50" s="7">
        <f>MIN('1stR'!T50,'2ndR'!T50,'3rdR'!T50,'4thR'!T50,'5thR'!T50,'6thR'!T50,'7thR'!T50,'8thR'!T50,'9thR'!T50,'10thR'!T50,'11thR'!T50,'12thR'!T50,'13thR'!T50,'14thR'!T50,'15thR'!T50,'16thR'!T50,'17thR'!T50,'18thR'!T50,'19thR'!T50,'20thR'!T50,'21thR'!T50,'22thR'!T50,'23thR'!T50,'24thR'!T50)</f>
        <v>3</v>
      </c>
      <c r="Z50" s="20">
        <f t="shared" si="4"/>
        <v>67</v>
      </c>
      <c r="AA50" s="21">
        <f t="shared" si="8"/>
        <v>67.000005000000002</v>
      </c>
      <c r="AB50" s="20">
        <f>'24thR'!V50</f>
        <v>18.7</v>
      </c>
      <c r="AC50" s="22">
        <f t="shared" si="9"/>
        <v>57.65</v>
      </c>
      <c r="AD50" s="21">
        <f t="shared" si="10"/>
        <v>57.650005</v>
      </c>
    </row>
    <row r="51" spans="1:30" x14ac:dyDescent="0.35">
      <c r="A51" s="16">
        <v>45</v>
      </c>
      <c r="B51" s="9">
        <f t="shared" si="0"/>
        <v>40</v>
      </c>
      <c r="C51" s="9">
        <f t="shared" si="1"/>
        <v>43</v>
      </c>
      <c r="D51" s="12">
        <f t="shared" si="2"/>
        <v>40</v>
      </c>
      <c r="E51" s="12">
        <f t="shared" si="3"/>
        <v>43</v>
      </c>
      <c r="F51" s="25" t="str">
        <f>'24thR'!B51</f>
        <v>TONE GLAVAN</v>
      </c>
      <c r="G51" s="19">
        <f>'24thR'!W51</f>
        <v>1</v>
      </c>
      <c r="H51" s="7">
        <f>MIN('1stR'!C51,'2ndR'!C51,'3rdR'!C51,'4thR'!C51,'5thR'!C51,'6thR'!C51,'7thR'!C51,'8thR'!C51,'9thR'!C51,'10thR'!C51,'11thR'!C51,'12thR'!C51,'13thR'!C51,'14thR'!C51,'15thR'!C51,'16thR'!C51,'17thR'!C51,'18thR'!C51,'19thR'!C51,'20thR'!C51,'21thR'!C51,'22thR'!C51,'23thR'!C51,'24thR'!C51)</f>
        <v>8</v>
      </c>
      <c r="I51" s="7">
        <f>MIN('1stR'!D51,'2ndR'!D51,'3rdR'!D51,'4thR'!D51,'5thR'!D51,'6thR'!D51,'7thR'!D51,'8thR'!D51,'9thR'!D51,'10thR'!D51,'11thR'!D51,'12thR'!D51,'13thR'!D51,'14thR'!D51,'15thR'!D51,'16thR'!D51,'17thR'!D51,'18thR'!D51,'19thR'!D51,'20thR'!D51,'21thR'!D51,'22thR'!D51,'23thR'!D51,'24thR'!D51)</f>
        <v>5</v>
      </c>
      <c r="J51" s="7">
        <f>MIN('1stR'!E51,'2ndR'!E51,'3rdR'!E51,'4thR'!E51,'5thR'!E51,'6thR'!E51,'7thR'!E51,'8thR'!E51,'9thR'!E51,'10thR'!E51,'11thR'!E51,'12thR'!E51,'13thR'!E51,'14thR'!E51,'15thR'!E51,'16thR'!E51,'17thR'!E51,'18thR'!E51,'19thR'!E51,'20thR'!E51,'21thR'!E51,'22thR'!E51,'23thR'!E51,'24thR'!E51)</f>
        <v>4</v>
      </c>
      <c r="K51" s="7">
        <f>MIN('1stR'!F51,'2ndR'!F51,'3rdR'!F51,'4thR'!F51,'5thR'!F51,'6thR'!F51,'7thR'!F51,'8thR'!F51,'9thR'!F51,'10thR'!F51,'11thR'!F51,'12thR'!F51,'13thR'!F51,'14thR'!F51,'15thR'!F51,'16thR'!F51,'17thR'!F51,'18thR'!F51,'19thR'!F51,'20thR'!F51,'21thR'!F51,'22thR'!F51,'23thR'!F51,'24thR'!F51)</f>
        <v>5</v>
      </c>
      <c r="L51" s="7">
        <f>MIN('1stR'!G51,'2ndR'!G51,'3rdR'!G51,'4thR'!G51,'5thR'!G51,'6thR'!G51,'7thR'!G51,'8thR'!G51,'9thR'!G51,'10thR'!G51,'11thR'!G51,'12thR'!G51,'13thR'!G51,'14thR'!G51,'15thR'!G51,'16thR'!G51,'17thR'!G51,'18thR'!G51,'19thR'!G51,'20thR'!G51,'21thR'!G51,'22thR'!G51,'23thR'!G51,'24thR'!G51)</f>
        <v>6</v>
      </c>
      <c r="M51" s="7">
        <f>MIN('1stR'!H51,'2ndR'!H51,'3rdR'!H51,'4thR'!H51,'5thR'!H51,'6thR'!H51,'7thR'!H51,'8thR'!H51,'9thR'!H51,'10thR'!H51,'11thR'!H51,'12thR'!H51,'13thR'!H51,'14thR'!H51,'15thR'!H51,'16thR'!H51,'17thR'!H51,'18thR'!H51,'19thR'!H51,'20thR'!H51,'21thR'!H51,'22thR'!H51,'23thR'!H51,'24thR'!H51)</f>
        <v>5</v>
      </c>
      <c r="N51" s="7">
        <f>MIN('1stR'!I51,'2ndR'!I51,'3rdR'!I51,'4thR'!I51,'5thR'!I51,'6thR'!I51,'7thR'!I51,'8thR'!I51,'9thR'!I51,'10thR'!I51,'11thR'!I51,'12thR'!I51,'13thR'!I51,'14thR'!I51,'15thR'!I51,'16thR'!I51,'17thR'!I51,'18thR'!I51,'19thR'!I51,'20thR'!I51,'21thR'!I51,'22thR'!I51,'23thR'!I51,'24thR'!I51)</f>
        <v>4</v>
      </c>
      <c r="O51" s="7">
        <f>MIN('1stR'!J51,'2ndR'!J51,'3rdR'!J51,'4thR'!J51,'5thR'!J51,'6thR'!J51,'7thR'!J51,'8thR'!J51,'9thR'!J51,'10thR'!J51,'11thR'!J51,'12thR'!J51,'13thR'!J51,'14thR'!J51,'15thR'!J51,'16thR'!J51,'17thR'!J51,'18thR'!J51,'19thR'!J51,'20thR'!J51,'21thR'!J51,'22thR'!J51,'23thR'!J51,'24thR'!J51)</f>
        <v>6</v>
      </c>
      <c r="P51" s="7">
        <f>MIN('1stR'!K51,'2ndR'!K51,'3rdR'!K51,'4thR'!K51,'5thR'!K51,'6thR'!K51,'7thR'!K51,'8thR'!K51,'9thR'!K51,'10thR'!K51,'11thR'!K51,'12thR'!K51,'13thR'!K51,'14thR'!K51,'15thR'!K51,'16thR'!K51,'17thR'!K51,'18thR'!K51,'19thR'!K51,'20thR'!K51,'21thR'!K51,'22thR'!K51,'23thR'!K51,'24thR'!K51)</f>
        <v>4</v>
      </c>
      <c r="Q51" s="7">
        <f>MIN('1stR'!L51,'2ndR'!L51,'3rdR'!L51,'4thR'!L51,'5thR'!L51,'6thR'!L51,'7thR'!L51,'8thR'!L51,'9thR'!L51,'10thR'!L51,'11thR'!L51,'12thR'!L51,'13thR'!L51,'14thR'!L51,'15thR'!L51,'16thR'!L51,'17thR'!L51,'18thR'!L51,'19thR'!L51,'20thR'!L51,'21thR'!L51,'22thR'!L51,'23thR'!L51,'24thR'!L51)</f>
        <v>5</v>
      </c>
      <c r="R51" s="7">
        <f>MIN('1stR'!M51,'2ndR'!M51,'3rdR'!M51,'4thR'!M51,'5thR'!M51,'6thR'!M51,'7thR'!M51,'8thR'!M51,'9thR'!M51,'10thR'!M51,'11thR'!M51,'12thR'!M51,'13thR'!M51,'14thR'!M51,'15thR'!M51,'16thR'!M51,'17thR'!M51,'18thR'!M51,'19thR'!M51,'20thR'!M51,'21thR'!M51,'22thR'!M51,'23thR'!M51,'24thR'!M51)</f>
        <v>4</v>
      </c>
      <c r="S51" s="7">
        <f>MIN('1stR'!N51,'2ndR'!N51,'3rdR'!N51,'4thR'!N51,'5thR'!N51,'6thR'!N51,'7thR'!N51,'8thR'!N51,'9thR'!N51,'10thR'!N51,'11thR'!N51,'12thR'!N51,'13thR'!N51,'14thR'!N51,'15thR'!N51,'16thR'!N51,'17thR'!N51,'18thR'!N51,'19thR'!N51,'20thR'!N51,'21thR'!N51,'22thR'!N51,'23thR'!N51,'24thR'!N51)</f>
        <v>6</v>
      </c>
      <c r="T51" s="7">
        <f>MIN('1stR'!O51,'2ndR'!O51,'3rdR'!O51,'4thR'!O51,'5thR'!O51,'6thR'!O51,'7thR'!O51,'8thR'!O51,'9thR'!O51,'10thR'!O51,'11thR'!O51,'12thR'!O51,'13thR'!O51,'14thR'!O51,'15thR'!O51,'16thR'!O51,'17thR'!O51,'18thR'!O51,'19thR'!O51,'20thR'!O51,'21thR'!O51,'22thR'!O51,'23thR'!O51,'24thR'!O51)</f>
        <v>7</v>
      </c>
      <c r="U51" s="7">
        <f>MIN('1stR'!P51,'2ndR'!P51,'3rdR'!P51,'4thR'!P51,'5thR'!P51,'6thR'!P51,'7thR'!P51,'8thR'!P51,'9thR'!P51,'10thR'!P51,'11thR'!P51,'12thR'!P51,'13thR'!P51,'14thR'!P51,'15thR'!P51,'16thR'!P51,'17thR'!P51,'18thR'!P51,'19thR'!P51,'20thR'!P51,'21thR'!P51,'22thR'!P51,'23thR'!P51,'24thR'!P51)</f>
        <v>5</v>
      </c>
      <c r="V51" s="7">
        <f>MIN('1stR'!Q51,'2ndR'!Q51,'3rdR'!Q51,'4thR'!Q51,'5thR'!Q51,'6thR'!Q51,'7thR'!Q51,'8thR'!Q51,'9thR'!Q51,'10thR'!Q51,'11thR'!Q51,'12thR'!Q51,'13thR'!Q51,'14thR'!Q51,'15thR'!Q51,'16thR'!Q51,'17thR'!Q51,'18thR'!Q51,'19thR'!Q51,'20thR'!Q51,'21thR'!Q51,'22thR'!Q51,'23thR'!Q51,'24thR'!Q51)</f>
        <v>5</v>
      </c>
      <c r="W51" s="7">
        <f>MIN('1stR'!R51,'2ndR'!R51,'3rdR'!R51,'4thR'!R51,'5thR'!R51,'6thR'!R51,'7thR'!R51,'8thR'!R51,'9thR'!R51,'10thR'!R51,'11thR'!R51,'12thR'!R51,'13thR'!R51,'14thR'!R51,'15thR'!R51,'16thR'!R51,'17thR'!R51,'18thR'!R51,'19thR'!R51,'20thR'!R51,'21thR'!R51,'22thR'!R51,'23thR'!R51,'24thR'!R51)</f>
        <v>3</v>
      </c>
      <c r="X51" s="7">
        <f>MIN('1stR'!S51,'2ndR'!S51,'3rdR'!S51,'4thR'!S51,'5thR'!S51,'6thR'!S51,'7thR'!S51,'8thR'!S51,'9thR'!S51,'10thR'!S51,'11thR'!S51,'12thR'!S51,'13thR'!S51,'14thR'!S51,'15thR'!S51,'16thR'!S51,'17thR'!S51,'18thR'!S51,'19thR'!S51,'20thR'!S51,'21thR'!S51,'22thR'!S51,'23thR'!S51,'24thR'!S51)</f>
        <v>9</v>
      </c>
      <c r="Y51" s="7">
        <f>MIN('1stR'!T51,'2ndR'!T51,'3rdR'!T51,'4thR'!T51,'5thR'!T51,'6thR'!T51,'7thR'!T51,'8thR'!T51,'9thR'!T51,'10thR'!T51,'11thR'!T51,'12thR'!T51,'13thR'!T51,'14thR'!T51,'15thR'!T51,'16thR'!T51,'17thR'!T51,'18thR'!T51,'19thR'!T51,'20thR'!T51,'21thR'!T51,'22thR'!T51,'23thR'!T51,'24thR'!T51)</f>
        <v>4</v>
      </c>
      <c r="Z51" s="20">
        <f t="shared" si="4"/>
        <v>95</v>
      </c>
      <c r="AA51" s="21">
        <f t="shared" si="8"/>
        <v>95.000005099999996</v>
      </c>
      <c r="AB51" s="20">
        <f>'24thR'!V51</f>
        <v>20.5</v>
      </c>
      <c r="AC51" s="22">
        <f t="shared" si="9"/>
        <v>84.75</v>
      </c>
      <c r="AD51" s="21">
        <f t="shared" si="10"/>
        <v>84.750005099999996</v>
      </c>
    </row>
    <row r="52" spans="1:30" x14ac:dyDescent="0.35">
      <c r="A52" s="16">
        <v>46</v>
      </c>
      <c r="B52" s="9">
        <f t="shared" si="0"/>
        <v>23</v>
      </c>
      <c r="C52" s="9">
        <f t="shared" si="1"/>
        <v>20</v>
      </c>
      <c r="D52" s="12">
        <f t="shared" si="2"/>
        <v>19</v>
      </c>
      <c r="E52" s="12">
        <f t="shared" si="3"/>
        <v>20</v>
      </c>
      <c r="F52" s="25" t="str">
        <f>'24thR'!B52</f>
        <v>VLADIMIR GUROV</v>
      </c>
      <c r="G52" s="19">
        <f>'24thR'!W52</f>
        <v>4</v>
      </c>
      <c r="H52" s="7">
        <f>MIN('1stR'!C52,'2ndR'!C52,'3rdR'!C52,'4thR'!C52,'5thR'!C52,'6thR'!C52,'7thR'!C52,'8thR'!C52,'9thR'!C52,'10thR'!C52,'11thR'!C52,'12thR'!C52,'13thR'!C52,'14thR'!C52,'15thR'!C52,'16thR'!C52,'17thR'!C52,'18thR'!C52,'19thR'!C52,'20thR'!C52,'21thR'!C52,'22thR'!C52,'23thR'!C52,'24thR'!C52)</f>
        <v>5</v>
      </c>
      <c r="I52" s="7">
        <f>MIN('1stR'!D52,'2ndR'!D52,'3rdR'!D52,'4thR'!D52,'5thR'!D52,'6thR'!D52,'7thR'!D52,'8thR'!D52,'9thR'!D52,'10thR'!D52,'11thR'!D52,'12thR'!D52,'13thR'!D52,'14thR'!D52,'15thR'!D52,'16thR'!D52,'17thR'!D52,'18thR'!D52,'19thR'!D52,'20thR'!D52,'21thR'!D52,'22thR'!D52,'23thR'!D52,'24thR'!D52)</f>
        <v>4</v>
      </c>
      <c r="J52" s="7">
        <f>MIN('1stR'!E52,'2ndR'!E52,'3rdR'!E52,'4thR'!E52,'5thR'!E52,'6thR'!E52,'7thR'!E52,'8thR'!E52,'9thR'!E52,'10thR'!E52,'11thR'!E52,'12thR'!E52,'13thR'!E52,'14thR'!E52,'15thR'!E52,'16thR'!E52,'17thR'!E52,'18thR'!E52,'19thR'!E52,'20thR'!E52,'21thR'!E52,'22thR'!E52,'23thR'!E52,'24thR'!E52)</f>
        <v>3</v>
      </c>
      <c r="K52" s="7">
        <f>MIN('1stR'!F52,'2ndR'!F52,'3rdR'!F52,'4thR'!F52,'5thR'!F52,'6thR'!F52,'7thR'!F52,'8thR'!F52,'9thR'!F52,'10thR'!F52,'11thR'!F52,'12thR'!F52,'13thR'!F52,'14thR'!F52,'15thR'!F52,'16thR'!F52,'17thR'!F52,'18thR'!F52,'19thR'!F52,'20thR'!F52,'21thR'!F52,'22thR'!F52,'23thR'!F52,'24thR'!F52)</f>
        <v>5</v>
      </c>
      <c r="L52" s="7">
        <f>MIN('1stR'!G52,'2ndR'!G52,'3rdR'!G52,'4thR'!G52,'5thR'!G52,'6thR'!G52,'7thR'!G52,'8thR'!G52,'9thR'!G52,'10thR'!G52,'11thR'!G52,'12thR'!G52,'13thR'!G52,'14thR'!G52,'15thR'!G52,'16thR'!G52,'17thR'!G52,'18thR'!G52,'19thR'!G52,'20thR'!G52,'21thR'!G52,'22thR'!G52,'23thR'!G52,'24thR'!G52)</f>
        <v>5</v>
      </c>
      <c r="M52" s="7">
        <f>MIN('1stR'!H52,'2ndR'!H52,'3rdR'!H52,'4thR'!H52,'5thR'!H52,'6thR'!H52,'7thR'!H52,'8thR'!H52,'9thR'!H52,'10thR'!H52,'11thR'!H52,'12thR'!H52,'13thR'!H52,'14thR'!H52,'15thR'!H52,'16thR'!H52,'17thR'!H52,'18thR'!H52,'19thR'!H52,'20thR'!H52,'21thR'!H52,'22thR'!H52,'23thR'!H52,'24thR'!H52)</f>
        <v>4</v>
      </c>
      <c r="N52" s="7">
        <f>MIN('1stR'!I52,'2ndR'!I52,'3rdR'!I52,'4thR'!I52,'5thR'!I52,'6thR'!I52,'7thR'!I52,'8thR'!I52,'9thR'!I52,'10thR'!I52,'11thR'!I52,'12thR'!I52,'13thR'!I52,'14thR'!I52,'15thR'!I52,'16thR'!I52,'17thR'!I52,'18thR'!I52,'19thR'!I52,'20thR'!I52,'21thR'!I52,'22thR'!I52,'23thR'!I52,'24thR'!I52)</f>
        <v>3</v>
      </c>
      <c r="O52" s="7">
        <f>MIN('1stR'!J52,'2ndR'!J52,'3rdR'!J52,'4thR'!J52,'5thR'!J52,'6thR'!J52,'7thR'!J52,'8thR'!J52,'9thR'!J52,'10thR'!J52,'11thR'!J52,'12thR'!J52,'13thR'!J52,'14thR'!J52,'15thR'!J52,'16thR'!J52,'17thR'!J52,'18thR'!J52,'19thR'!J52,'20thR'!J52,'21thR'!J52,'22thR'!J52,'23thR'!J52,'24thR'!J52)</f>
        <v>4</v>
      </c>
      <c r="P52" s="7">
        <f>MIN('1stR'!K52,'2ndR'!K52,'3rdR'!K52,'4thR'!K52,'5thR'!K52,'6thR'!K52,'7thR'!K52,'8thR'!K52,'9thR'!K52,'10thR'!K52,'11thR'!K52,'12thR'!K52,'13thR'!K52,'14thR'!K52,'15thR'!K52,'16thR'!K52,'17thR'!K52,'18thR'!K52,'19thR'!K52,'20thR'!K52,'21thR'!K52,'22thR'!K52,'23thR'!K52,'24thR'!K52)</f>
        <v>3</v>
      </c>
      <c r="Q52" s="7">
        <f>MIN('1stR'!L52,'2ndR'!L52,'3rdR'!L52,'4thR'!L52,'5thR'!L52,'6thR'!L52,'7thR'!L52,'8thR'!L52,'9thR'!L52,'10thR'!L52,'11thR'!L52,'12thR'!L52,'13thR'!L52,'14thR'!L52,'15thR'!L52,'16thR'!L52,'17thR'!L52,'18thR'!L52,'19thR'!L52,'20thR'!L52,'21thR'!L52,'22thR'!L52,'23thR'!L52,'24thR'!L52)</f>
        <v>5</v>
      </c>
      <c r="R52" s="7">
        <f>MIN('1stR'!M52,'2ndR'!M52,'3rdR'!M52,'4thR'!M52,'5thR'!M52,'6thR'!M52,'7thR'!M52,'8thR'!M52,'9thR'!M52,'10thR'!M52,'11thR'!M52,'12thR'!M52,'13thR'!M52,'14thR'!M52,'15thR'!M52,'16thR'!M52,'17thR'!M52,'18thR'!M52,'19thR'!M52,'20thR'!M52,'21thR'!M52,'22thR'!M52,'23thR'!M52,'24thR'!M52)</f>
        <v>3</v>
      </c>
      <c r="S52" s="7">
        <f>MIN('1stR'!N52,'2ndR'!N52,'3rdR'!N52,'4thR'!N52,'5thR'!N52,'6thR'!N52,'7thR'!N52,'8thR'!N52,'9thR'!N52,'10thR'!N52,'11thR'!N52,'12thR'!N52,'13thR'!N52,'14thR'!N52,'15thR'!N52,'16thR'!N52,'17thR'!N52,'18thR'!N52,'19thR'!N52,'20thR'!N52,'21thR'!N52,'22thR'!N52,'23thR'!N52,'24thR'!N52)</f>
        <v>4</v>
      </c>
      <c r="T52" s="7">
        <f>MIN('1stR'!O52,'2ndR'!O52,'3rdR'!O52,'4thR'!O52,'5thR'!O52,'6thR'!O52,'7thR'!O52,'8thR'!O52,'9thR'!O52,'10thR'!O52,'11thR'!O52,'12thR'!O52,'13thR'!O52,'14thR'!O52,'15thR'!O52,'16thR'!O52,'17thR'!O52,'18thR'!O52,'19thR'!O52,'20thR'!O52,'21thR'!O52,'22thR'!O52,'23thR'!O52,'24thR'!O52)</f>
        <v>5</v>
      </c>
      <c r="U52" s="7">
        <f>MIN('1stR'!P52,'2ndR'!P52,'3rdR'!P52,'4thR'!P52,'5thR'!P52,'6thR'!P52,'7thR'!P52,'8thR'!P52,'9thR'!P52,'10thR'!P52,'11thR'!P52,'12thR'!P52,'13thR'!P52,'14thR'!P52,'15thR'!P52,'16thR'!P52,'17thR'!P52,'18thR'!P52,'19thR'!P52,'20thR'!P52,'21thR'!P52,'22thR'!P52,'23thR'!P52,'24thR'!P52)</f>
        <v>5</v>
      </c>
      <c r="V52" s="7">
        <f>MIN('1stR'!Q52,'2ndR'!Q52,'3rdR'!Q52,'4thR'!Q52,'5thR'!Q52,'6thR'!Q52,'7thR'!Q52,'8thR'!Q52,'9thR'!Q52,'10thR'!Q52,'11thR'!Q52,'12thR'!Q52,'13thR'!Q52,'14thR'!Q52,'15thR'!Q52,'16thR'!Q52,'17thR'!Q52,'18thR'!Q52,'19thR'!Q52,'20thR'!Q52,'21thR'!Q52,'22thR'!Q52,'23thR'!Q52,'24thR'!Q52)</f>
        <v>5</v>
      </c>
      <c r="W52" s="7">
        <f>MIN('1stR'!R52,'2ndR'!R52,'3rdR'!R52,'4thR'!R52,'5thR'!R52,'6thR'!R52,'7thR'!R52,'8thR'!R52,'9thR'!R52,'10thR'!R52,'11thR'!R52,'12thR'!R52,'13thR'!R52,'14thR'!R52,'15thR'!R52,'16thR'!R52,'17thR'!R52,'18thR'!R52,'19thR'!R52,'20thR'!R52,'21thR'!R52,'22thR'!R52,'23thR'!R52,'24thR'!R52)</f>
        <v>3</v>
      </c>
      <c r="X52" s="7">
        <f>MIN('1stR'!S52,'2ndR'!S52,'3rdR'!S52,'4thR'!S52,'5thR'!S52,'6thR'!S52,'7thR'!S52,'8thR'!S52,'9thR'!S52,'10thR'!S52,'11thR'!S52,'12thR'!S52,'13thR'!S52,'14thR'!S52,'15thR'!S52,'16thR'!S52,'17thR'!S52,'18thR'!S52,'19thR'!S52,'20thR'!S52,'21thR'!S52,'22thR'!S52,'23thR'!S52,'24thR'!S52)</f>
        <v>4</v>
      </c>
      <c r="Y52" s="7">
        <f>MIN('1stR'!T52,'2ndR'!T52,'3rdR'!T52,'4thR'!T52,'5thR'!T52,'6thR'!T52,'7thR'!T52,'8thR'!T52,'9thR'!T52,'10thR'!T52,'11thR'!T52,'12thR'!T52,'13thR'!T52,'14thR'!T52,'15thR'!T52,'16thR'!T52,'17thR'!T52,'18thR'!T52,'19thR'!T52,'20thR'!T52,'21thR'!T52,'22thR'!T52,'23thR'!T52,'24thR'!T52)</f>
        <v>3</v>
      </c>
      <c r="Z52" s="20">
        <f t="shared" si="4"/>
        <v>73</v>
      </c>
      <c r="AA52" s="21">
        <f t="shared" si="8"/>
        <v>73.000005200000004</v>
      </c>
      <c r="AB52" s="20">
        <f>'24thR'!V52</f>
        <v>27.3</v>
      </c>
      <c r="AC52" s="22">
        <f t="shared" si="9"/>
        <v>59.35</v>
      </c>
      <c r="AD52" s="21">
        <f t="shared" si="10"/>
        <v>59.350005199999998</v>
      </c>
    </row>
    <row r="53" spans="1:30" x14ac:dyDescent="0.35">
      <c r="A53" s="16">
        <v>47</v>
      </c>
      <c r="B53" s="9">
        <f t="shared" si="0"/>
        <v>45</v>
      </c>
      <c r="C53" s="9">
        <f t="shared" si="1"/>
        <v>45</v>
      </c>
      <c r="D53" s="12">
        <f t="shared" si="2"/>
        <v>45</v>
      </c>
      <c r="E53" s="12">
        <f t="shared" si="3"/>
        <v>45</v>
      </c>
      <c r="F53" s="25" t="str">
        <f>'24thR'!B53</f>
        <v>SVIT ČREŠNAR KOREN</v>
      </c>
      <c r="G53" s="19">
        <f>'24thR'!W53</f>
        <v>1</v>
      </c>
      <c r="H53" s="7">
        <f>MIN('1stR'!C53,'2ndR'!C53,'3rdR'!C53,'4thR'!C53,'5thR'!C53,'6thR'!C53,'7thR'!C53,'8thR'!C53,'9thR'!C53,'10thR'!C53,'11thR'!C53,'12thR'!C53,'13thR'!C53,'14thR'!C53,'15thR'!C53,'16thR'!C53,'17thR'!C53,'18thR'!C53,'19thR'!C53,'20thR'!C53,'21thR'!C53,'22thR'!C53,'23thR'!C53,'24thR'!C53)</f>
        <v>6</v>
      </c>
      <c r="I53" s="7">
        <f>MIN('1stR'!D53,'2ndR'!D53,'3rdR'!D53,'4thR'!D53,'5thR'!D53,'6thR'!D53,'7thR'!D53,'8thR'!D53,'9thR'!D53,'10thR'!D53,'11thR'!D53,'12thR'!D53,'13thR'!D53,'14thR'!D53,'15thR'!D53,'16thR'!D53,'17thR'!D53,'18thR'!D53,'19thR'!D53,'20thR'!D53,'21thR'!D53,'22thR'!D53,'23thR'!D53,'24thR'!D53)</f>
        <v>5</v>
      </c>
      <c r="J53" s="7">
        <f>MIN('1stR'!E53,'2ndR'!E53,'3rdR'!E53,'4thR'!E53,'5thR'!E53,'6thR'!E53,'7thR'!E53,'8thR'!E53,'9thR'!E53,'10thR'!E53,'11thR'!E53,'12thR'!E53,'13thR'!E53,'14thR'!E53,'15thR'!E53,'16thR'!E53,'17thR'!E53,'18thR'!E53,'19thR'!E53,'20thR'!E53,'21thR'!E53,'22thR'!E53,'23thR'!E53,'24thR'!E53)</f>
        <v>5</v>
      </c>
      <c r="K53" s="7">
        <f>MIN('1stR'!F53,'2ndR'!F53,'3rdR'!F53,'4thR'!F53,'5thR'!F53,'6thR'!F53,'7thR'!F53,'8thR'!F53,'9thR'!F53,'10thR'!F53,'11thR'!F53,'12thR'!F53,'13thR'!F53,'14thR'!F53,'15thR'!F53,'16thR'!F53,'17thR'!F53,'18thR'!F53,'19thR'!F53,'20thR'!F53,'21thR'!F53,'22thR'!F53,'23thR'!F53,'24thR'!F53)</f>
        <v>9</v>
      </c>
      <c r="L53" s="7">
        <f>MIN('1stR'!G53,'2ndR'!G53,'3rdR'!G53,'4thR'!G53,'5thR'!G53,'6thR'!G53,'7thR'!G53,'8thR'!G53,'9thR'!G53,'10thR'!G53,'11thR'!G53,'12thR'!G53,'13thR'!G53,'14thR'!G53,'15thR'!G53,'16thR'!G53,'17thR'!G53,'18thR'!G53,'19thR'!G53,'20thR'!G53,'21thR'!G53,'22thR'!G53,'23thR'!G53,'24thR'!G53)</f>
        <v>5</v>
      </c>
      <c r="M53" s="7">
        <f>MIN('1stR'!H53,'2ndR'!H53,'3rdR'!H53,'4thR'!H53,'5thR'!H53,'6thR'!H53,'7thR'!H53,'8thR'!H53,'9thR'!H53,'10thR'!H53,'11thR'!H53,'12thR'!H53,'13thR'!H53,'14thR'!H53,'15thR'!H53,'16thR'!H53,'17thR'!H53,'18thR'!H53,'19thR'!H53,'20thR'!H53,'21thR'!H53,'22thR'!H53,'23thR'!H53,'24thR'!H53)</f>
        <v>6</v>
      </c>
      <c r="N53" s="7">
        <f>MIN('1stR'!I53,'2ndR'!I53,'3rdR'!I53,'4thR'!I53,'5thR'!I53,'6thR'!I53,'7thR'!I53,'8thR'!I53,'9thR'!I53,'10thR'!I53,'11thR'!I53,'12thR'!I53,'13thR'!I53,'14thR'!I53,'15thR'!I53,'16thR'!I53,'17thR'!I53,'18thR'!I53,'19thR'!I53,'20thR'!I53,'21thR'!I53,'22thR'!I53,'23thR'!I53,'24thR'!I53)</f>
        <v>4</v>
      </c>
      <c r="O53" s="7">
        <f>MIN('1stR'!J53,'2ndR'!J53,'3rdR'!J53,'4thR'!J53,'5thR'!J53,'6thR'!J53,'7thR'!J53,'8thR'!J53,'9thR'!J53,'10thR'!J53,'11thR'!J53,'12thR'!J53,'13thR'!J53,'14thR'!J53,'15thR'!J53,'16thR'!J53,'17thR'!J53,'18thR'!J53,'19thR'!J53,'20thR'!J53,'21thR'!J53,'22thR'!J53,'23thR'!J53,'24thR'!J53)</f>
        <v>6</v>
      </c>
      <c r="P53" s="7">
        <f>MIN('1stR'!K53,'2ndR'!K53,'3rdR'!K53,'4thR'!K53,'5thR'!K53,'6thR'!K53,'7thR'!K53,'8thR'!K53,'9thR'!K53,'10thR'!K53,'11thR'!K53,'12thR'!K53,'13thR'!K53,'14thR'!K53,'15thR'!K53,'16thR'!K53,'17thR'!K53,'18thR'!K53,'19thR'!K53,'20thR'!K53,'21thR'!K53,'22thR'!K53,'23thR'!K53,'24thR'!K53)</f>
        <v>2</v>
      </c>
      <c r="Q53" s="7">
        <f>MIN('1stR'!L53,'2ndR'!L53,'3rdR'!L53,'4thR'!L53,'5thR'!L53,'6thR'!L53,'7thR'!L53,'8thR'!L53,'9thR'!L53,'10thR'!L53,'11thR'!L53,'12thR'!L53,'13thR'!L53,'14thR'!L53,'15thR'!L53,'16thR'!L53,'17thR'!L53,'18thR'!L53,'19thR'!L53,'20thR'!L53,'21thR'!L53,'22thR'!L53,'23thR'!L53,'24thR'!L53)</f>
        <v>5</v>
      </c>
      <c r="R53" s="7">
        <f>MIN('1stR'!M53,'2ndR'!M53,'3rdR'!M53,'4thR'!M53,'5thR'!M53,'6thR'!M53,'7thR'!M53,'8thR'!M53,'9thR'!M53,'10thR'!M53,'11thR'!M53,'12thR'!M53,'13thR'!M53,'14thR'!M53,'15thR'!M53,'16thR'!M53,'17thR'!M53,'18thR'!M53,'19thR'!M53,'20thR'!M53,'21thR'!M53,'22thR'!M53,'23thR'!M53,'24thR'!M53)</f>
        <v>6</v>
      </c>
      <c r="S53" s="7">
        <f>MIN('1stR'!N53,'2ndR'!N53,'3rdR'!N53,'4thR'!N53,'5thR'!N53,'6thR'!N53,'7thR'!N53,'8thR'!N53,'9thR'!N53,'10thR'!N53,'11thR'!N53,'12thR'!N53,'13thR'!N53,'14thR'!N53,'15thR'!N53,'16thR'!N53,'17thR'!N53,'18thR'!N53,'19thR'!N53,'20thR'!N53,'21thR'!N53,'22thR'!N53,'23thR'!N53,'24thR'!N53)</f>
        <v>9</v>
      </c>
      <c r="T53" s="7">
        <f>MIN('1stR'!O53,'2ndR'!O53,'3rdR'!O53,'4thR'!O53,'5thR'!O53,'6thR'!O53,'7thR'!O53,'8thR'!O53,'9thR'!O53,'10thR'!O53,'11thR'!O53,'12thR'!O53,'13thR'!O53,'14thR'!O53,'15thR'!O53,'16thR'!O53,'17thR'!O53,'18thR'!O53,'19thR'!O53,'20thR'!O53,'21thR'!O53,'22thR'!O53,'23thR'!O53,'24thR'!O53)</f>
        <v>5</v>
      </c>
      <c r="U53" s="7">
        <f>MIN('1stR'!P53,'2ndR'!P53,'3rdR'!P53,'4thR'!P53,'5thR'!P53,'6thR'!P53,'7thR'!P53,'8thR'!P53,'9thR'!P53,'10thR'!P53,'11thR'!P53,'12thR'!P53,'13thR'!P53,'14thR'!P53,'15thR'!P53,'16thR'!P53,'17thR'!P53,'18thR'!P53,'19thR'!P53,'20thR'!P53,'21thR'!P53,'22thR'!P53,'23thR'!P53,'24thR'!P53)</f>
        <v>9</v>
      </c>
      <c r="V53" s="7">
        <f>MIN('1stR'!Q53,'2ndR'!Q53,'3rdR'!Q53,'4thR'!Q53,'5thR'!Q53,'6thR'!Q53,'7thR'!Q53,'8thR'!Q53,'9thR'!Q53,'10thR'!Q53,'11thR'!Q53,'12thR'!Q53,'13thR'!Q53,'14thR'!Q53,'15thR'!Q53,'16thR'!Q53,'17thR'!Q53,'18thR'!Q53,'19thR'!Q53,'20thR'!Q53,'21thR'!Q53,'22thR'!Q53,'23thR'!Q53,'24thR'!Q53)</f>
        <v>4</v>
      </c>
      <c r="W53" s="7">
        <f>MIN('1stR'!R53,'2ndR'!R53,'3rdR'!R53,'4thR'!R53,'5thR'!R53,'6thR'!R53,'7thR'!R53,'8thR'!R53,'9thR'!R53,'10thR'!R53,'11thR'!R53,'12thR'!R53,'13thR'!R53,'14thR'!R53,'15thR'!R53,'16thR'!R53,'17thR'!R53,'18thR'!R53,'19thR'!R53,'20thR'!R53,'21thR'!R53,'22thR'!R53,'23thR'!R53,'24thR'!R53)</f>
        <v>5</v>
      </c>
      <c r="X53" s="7">
        <f>MIN('1stR'!S53,'2ndR'!S53,'3rdR'!S53,'4thR'!S53,'5thR'!S53,'6thR'!S53,'7thR'!S53,'8thR'!S53,'9thR'!S53,'10thR'!S53,'11thR'!S53,'12thR'!S53,'13thR'!S53,'14thR'!S53,'15thR'!S53,'16thR'!S53,'17thR'!S53,'18thR'!S53,'19thR'!S53,'20thR'!S53,'21thR'!S53,'22thR'!S53,'23thR'!S53,'24thR'!S53)</f>
        <v>9</v>
      </c>
      <c r="Y53" s="7">
        <f>MIN('1stR'!T53,'2ndR'!T53,'3rdR'!T53,'4thR'!T53,'5thR'!T53,'6thR'!T53,'7thR'!T53,'8thR'!T53,'9thR'!T53,'10thR'!T53,'11thR'!T53,'12thR'!T53,'13thR'!T53,'14thR'!T53,'15thR'!T53,'16thR'!T53,'17thR'!T53,'18thR'!T53,'19thR'!T53,'20thR'!T53,'21thR'!T53,'22thR'!T53,'23thR'!T53,'24thR'!T53)</f>
        <v>4</v>
      </c>
      <c r="Z53" s="20">
        <f t="shared" si="4"/>
        <v>104</v>
      </c>
      <c r="AA53" s="21">
        <f t="shared" si="8"/>
        <v>104.0000053</v>
      </c>
      <c r="AB53" s="20">
        <f>'24thR'!V53</f>
        <v>30.8</v>
      </c>
      <c r="AC53" s="22">
        <f t="shared" si="9"/>
        <v>88.6</v>
      </c>
      <c r="AD53" s="21">
        <f t="shared" si="10"/>
        <v>88.600005299999992</v>
      </c>
    </row>
    <row r="54" spans="1:30" x14ac:dyDescent="0.35">
      <c r="A54" s="16">
        <v>48</v>
      </c>
      <c r="B54" s="9">
        <f t="shared" si="0"/>
        <v>48</v>
      </c>
      <c r="C54" s="9">
        <f t="shared" si="1"/>
        <v>48</v>
      </c>
      <c r="D54" s="12">
        <f t="shared" si="2"/>
        <v>48</v>
      </c>
      <c r="E54" s="12">
        <f t="shared" si="3"/>
        <v>48</v>
      </c>
      <c r="F54" s="25">
        <f>'24thR'!B54</f>
        <v>0</v>
      </c>
      <c r="G54" s="19">
        <f>'24thR'!W54</f>
        <v>0</v>
      </c>
      <c r="H54" s="7">
        <f>MIN('1stR'!C54,'2ndR'!C54,'3rdR'!C54,'4thR'!C54,'5thR'!C54,'6thR'!C54,'7thR'!C54,'8thR'!C54,'9thR'!C54,'10thR'!C54,'11thR'!C54,'12thR'!C54,'13thR'!C54,'14thR'!C54,'15thR'!C54,'16thR'!C54,'17thR'!C54,'18thR'!C54,'19thR'!C54,'20thR'!C54,'21thR'!C54,'22thR'!C54,'23thR'!C54,'24thR'!C54)</f>
        <v>0</v>
      </c>
      <c r="I54" s="7">
        <f>MIN('1stR'!D54,'2ndR'!D54,'3rdR'!D54,'4thR'!D54,'5thR'!D54,'6thR'!D54,'7thR'!D54,'8thR'!D54,'9thR'!D54,'10thR'!D54,'11thR'!D54,'12thR'!D54,'13thR'!D54,'14thR'!D54,'15thR'!D54,'16thR'!D54,'17thR'!D54,'18thR'!D54,'19thR'!D54,'20thR'!D54,'21thR'!D54,'22thR'!D54,'23thR'!D54,'24thR'!D54)</f>
        <v>0</v>
      </c>
      <c r="J54" s="7">
        <f>MIN('1stR'!E54,'2ndR'!E54,'3rdR'!E54,'4thR'!E54,'5thR'!E54,'6thR'!E54,'7thR'!E54,'8thR'!E54,'9thR'!E54,'10thR'!E54,'11thR'!E54,'12thR'!E54,'13thR'!E54,'14thR'!E54,'15thR'!E54,'16thR'!E54,'17thR'!E54,'18thR'!E54,'19thR'!E54,'20thR'!E54,'21thR'!E54,'22thR'!E54,'23thR'!E54,'24thR'!E54)</f>
        <v>0</v>
      </c>
      <c r="K54" s="7">
        <f>MIN('1stR'!F54,'2ndR'!F54,'3rdR'!F54,'4thR'!F54,'5thR'!F54,'6thR'!F54,'7thR'!F54,'8thR'!F54,'9thR'!F54,'10thR'!F54,'11thR'!F54,'12thR'!F54,'13thR'!F54,'14thR'!F54,'15thR'!F54,'16thR'!F54,'17thR'!F54,'18thR'!F54,'19thR'!F54,'20thR'!F54,'21thR'!F54,'22thR'!F54,'23thR'!F54,'24thR'!F54)</f>
        <v>0</v>
      </c>
      <c r="L54" s="7">
        <f>MIN('1stR'!G54,'2ndR'!G54,'3rdR'!G54,'4thR'!G54,'5thR'!G54,'6thR'!G54,'7thR'!G54,'8thR'!G54,'9thR'!G54,'10thR'!G54,'11thR'!G54,'12thR'!G54,'13thR'!G54,'14thR'!G54,'15thR'!G54,'16thR'!G54,'17thR'!G54,'18thR'!G54,'19thR'!G54,'20thR'!G54,'21thR'!G54,'22thR'!G54,'23thR'!G54,'24thR'!G54)</f>
        <v>0</v>
      </c>
      <c r="M54" s="7">
        <f>MIN('1stR'!H54,'2ndR'!H54,'3rdR'!H54,'4thR'!H54,'5thR'!H54,'6thR'!H54,'7thR'!H54,'8thR'!H54,'9thR'!H54,'10thR'!H54,'11thR'!H54,'12thR'!H54,'13thR'!H54,'14thR'!H54,'15thR'!H54,'16thR'!H54,'17thR'!H54,'18thR'!H54,'19thR'!H54,'20thR'!H54,'21thR'!H54,'22thR'!H54,'23thR'!H54,'24thR'!H54)</f>
        <v>0</v>
      </c>
      <c r="N54" s="7">
        <f>MIN('1stR'!I54,'2ndR'!I54,'3rdR'!I54,'4thR'!I54,'5thR'!I54,'6thR'!I54,'7thR'!I54,'8thR'!I54,'9thR'!I54,'10thR'!I54,'11thR'!I54,'12thR'!I54,'13thR'!I54,'14thR'!I54,'15thR'!I54,'16thR'!I54,'17thR'!I54,'18thR'!I54,'19thR'!I54,'20thR'!I54,'21thR'!I54,'22thR'!I54,'23thR'!I54,'24thR'!I54)</f>
        <v>0</v>
      </c>
      <c r="O54" s="7">
        <f>MIN('1stR'!J54,'2ndR'!J54,'3rdR'!J54,'4thR'!J54,'5thR'!J54,'6thR'!J54,'7thR'!J54,'8thR'!J54,'9thR'!J54,'10thR'!J54,'11thR'!J54,'12thR'!J54,'13thR'!J54,'14thR'!J54,'15thR'!J54,'16thR'!J54,'17thR'!J54,'18thR'!J54,'19thR'!J54,'20thR'!J54,'21thR'!J54,'22thR'!J54,'23thR'!J54,'24thR'!J54)</f>
        <v>0</v>
      </c>
      <c r="P54" s="7">
        <f>MIN('1stR'!K54,'2ndR'!K54,'3rdR'!K54,'4thR'!K54,'5thR'!K54,'6thR'!K54,'7thR'!K54,'8thR'!K54,'9thR'!K54,'10thR'!K54,'11thR'!K54,'12thR'!K54,'13thR'!K54,'14thR'!K54,'15thR'!K54,'16thR'!K54,'17thR'!K54,'18thR'!K54,'19thR'!K54,'20thR'!K54,'21thR'!K54,'22thR'!K54,'23thR'!K54,'24thR'!K54)</f>
        <v>0</v>
      </c>
      <c r="Q54" s="7">
        <f>MIN('1stR'!L54,'2ndR'!L54,'3rdR'!L54,'4thR'!L54,'5thR'!L54,'6thR'!L54,'7thR'!L54,'8thR'!L54,'9thR'!L54,'10thR'!L54,'11thR'!L54,'12thR'!L54,'13thR'!L54,'14thR'!L54,'15thR'!L54,'16thR'!L54,'17thR'!L54,'18thR'!L54,'19thR'!L54,'20thR'!L54,'21thR'!L54,'22thR'!L54,'23thR'!L54,'24thR'!L54)</f>
        <v>0</v>
      </c>
      <c r="R54" s="7">
        <f>MIN('1stR'!M54,'2ndR'!M54,'3rdR'!M54,'4thR'!M54,'5thR'!M54,'6thR'!M54,'7thR'!M54,'8thR'!M54,'9thR'!M54,'10thR'!M54,'11thR'!M54,'12thR'!M54,'13thR'!M54,'14thR'!M54,'15thR'!M54,'16thR'!M54,'17thR'!M54,'18thR'!M54,'19thR'!M54,'20thR'!M54,'21thR'!M54,'22thR'!M54,'23thR'!M54,'24thR'!M54)</f>
        <v>0</v>
      </c>
      <c r="S54" s="7">
        <f>MIN('1stR'!N54,'2ndR'!N54,'3rdR'!N54,'4thR'!N54,'5thR'!N54,'6thR'!N54,'7thR'!N54,'8thR'!N54,'9thR'!N54,'10thR'!N54,'11thR'!N54,'12thR'!N54,'13thR'!N54,'14thR'!N54,'15thR'!N54,'16thR'!N54,'17thR'!N54,'18thR'!N54,'19thR'!N54,'20thR'!N54,'21thR'!N54,'22thR'!N54,'23thR'!N54,'24thR'!N54)</f>
        <v>0</v>
      </c>
      <c r="T54" s="7">
        <f>MIN('1stR'!O54,'2ndR'!O54,'3rdR'!O54,'4thR'!O54,'5thR'!O54,'6thR'!O54,'7thR'!O54,'8thR'!O54,'9thR'!O54,'10thR'!O54,'11thR'!O54,'12thR'!O54,'13thR'!O54,'14thR'!O54,'15thR'!O54,'16thR'!O54,'17thR'!O54,'18thR'!O54,'19thR'!O54,'20thR'!O54,'21thR'!O54,'22thR'!O54,'23thR'!O54,'24thR'!O54)</f>
        <v>0</v>
      </c>
      <c r="U54" s="7">
        <f>MIN('1stR'!P54,'2ndR'!P54,'3rdR'!P54,'4thR'!P54,'5thR'!P54,'6thR'!P54,'7thR'!P54,'8thR'!P54,'9thR'!P54,'10thR'!P54,'11thR'!P54,'12thR'!P54,'13thR'!P54,'14thR'!P54,'15thR'!P54,'16thR'!P54,'17thR'!P54,'18thR'!P54,'19thR'!P54,'20thR'!P54,'21thR'!P54,'22thR'!P54,'23thR'!P54,'24thR'!P54)</f>
        <v>0</v>
      </c>
      <c r="V54" s="7">
        <f>MIN('1stR'!Q54,'2ndR'!Q54,'3rdR'!Q54,'4thR'!Q54,'5thR'!Q54,'6thR'!Q54,'7thR'!Q54,'8thR'!Q54,'9thR'!Q54,'10thR'!Q54,'11thR'!Q54,'12thR'!Q54,'13thR'!Q54,'14thR'!Q54,'15thR'!Q54,'16thR'!Q54,'17thR'!Q54,'18thR'!Q54,'19thR'!Q54,'20thR'!Q54,'21thR'!Q54,'22thR'!Q54,'23thR'!Q54,'24thR'!Q54)</f>
        <v>0</v>
      </c>
      <c r="W54" s="7">
        <f>MIN('1stR'!R54,'2ndR'!R54,'3rdR'!R54,'4thR'!R54,'5thR'!R54,'6thR'!R54,'7thR'!R54,'8thR'!R54,'9thR'!R54,'10thR'!R54,'11thR'!R54,'12thR'!R54,'13thR'!R54,'14thR'!R54,'15thR'!R54,'16thR'!R54,'17thR'!R54,'18thR'!R54,'19thR'!R54,'20thR'!R54,'21thR'!R54,'22thR'!R54,'23thR'!R54,'24thR'!R54)</f>
        <v>0</v>
      </c>
      <c r="X54" s="7">
        <f>MIN('1stR'!S54,'2ndR'!S54,'3rdR'!S54,'4thR'!S54,'5thR'!S54,'6thR'!S54,'7thR'!S54,'8thR'!S54,'9thR'!S54,'10thR'!S54,'11thR'!S54,'12thR'!S54,'13thR'!S54,'14thR'!S54,'15thR'!S54,'16thR'!S54,'17thR'!S54,'18thR'!S54,'19thR'!S54,'20thR'!S54,'21thR'!S54,'22thR'!S54,'23thR'!S54,'24thR'!S54)</f>
        <v>0</v>
      </c>
      <c r="Y54" s="7">
        <f>MIN('1stR'!T54,'2ndR'!T54,'3rdR'!T54,'4thR'!T54,'5thR'!T54,'6thR'!T54,'7thR'!T54,'8thR'!T54,'9thR'!T54,'10thR'!T54,'11thR'!T54,'12thR'!T54,'13thR'!T54,'14thR'!T54,'15thR'!T54,'16thR'!T54,'17thR'!T54,'18thR'!T54,'19thR'!T54,'20thR'!T54,'21thR'!T54,'22thR'!T54,'23thR'!T54,'24thR'!T54)</f>
        <v>0</v>
      </c>
      <c r="Z54" s="20">
        <f t="shared" si="4"/>
        <v>200</v>
      </c>
      <c r="AA54" s="21">
        <f t="shared" si="8"/>
        <v>200.00000539999999</v>
      </c>
      <c r="AB54" s="20">
        <f>'24thR'!V54</f>
        <v>0</v>
      </c>
      <c r="AC54" s="22">
        <f t="shared" si="9"/>
        <v>200</v>
      </c>
      <c r="AD54" s="21">
        <f t="shared" si="10"/>
        <v>200.00000539999999</v>
      </c>
    </row>
    <row r="55" spans="1:30" x14ac:dyDescent="0.35">
      <c r="A55" s="16">
        <v>49</v>
      </c>
      <c r="B55" s="9">
        <f t="shared" si="0"/>
        <v>49</v>
      </c>
      <c r="C55" s="9">
        <f t="shared" si="1"/>
        <v>49</v>
      </c>
      <c r="D55" s="12">
        <f t="shared" si="2"/>
        <v>48</v>
      </c>
      <c r="E55" s="12">
        <f t="shared" si="3"/>
        <v>48</v>
      </c>
      <c r="F55" s="25">
        <f>'24thR'!B55</f>
        <v>0</v>
      </c>
      <c r="G55" s="19">
        <f>'24thR'!W55</f>
        <v>0</v>
      </c>
      <c r="H55" s="7">
        <f>MIN('1stR'!C55,'2ndR'!C55,'3rdR'!C55,'4thR'!C55,'5thR'!C55,'6thR'!C55,'7thR'!C55,'8thR'!C55,'9thR'!C55,'10thR'!C55,'11thR'!C55,'12thR'!C55,'13thR'!C55,'14thR'!C55,'15thR'!C55,'16thR'!C55,'17thR'!C55,'18thR'!C55,'19thR'!C55,'20thR'!C55,'21thR'!C55,'22thR'!C55,'23thR'!C55,'24thR'!C55)</f>
        <v>0</v>
      </c>
      <c r="I55" s="7">
        <f>MIN('1stR'!D55,'2ndR'!D55,'3rdR'!D55,'4thR'!D55,'5thR'!D55,'6thR'!D55,'7thR'!D55,'8thR'!D55,'9thR'!D55,'10thR'!D55,'11thR'!D55,'12thR'!D55,'13thR'!D55,'14thR'!D55,'15thR'!D55,'16thR'!D55,'17thR'!D55,'18thR'!D55,'19thR'!D55,'20thR'!D55,'21thR'!D55,'22thR'!D55,'23thR'!D55,'24thR'!D55)</f>
        <v>0</v>
      </c>
      <c r="J55" s="7">
        <f>MIN('1stR'!E55,'2ndR'!E55,'3rdR'!E55,'4thR'!E55,'5thR'!E55,'6thR'!E55,'7thR'!E55,'8thR'!E55,'9thR'!E55,'10thR'!E55,'11thR'!E55,'12thR'!E55,'13thR'!E55,'14thR'!E55,'15thR'!E55,'16thR'!E55,'17thR'!E55,'18thR'!E55,'19thR'!E55,'20thR'!E55,'21thR'!E55,'22thR'!E55,'23thR'!E55,'24thR'!E55)</f>
        <v>0</v>
      </c>
      <c r="K55" s="7">
        <f>MIN('1stR'!F55,'2ndR'!F55,'3rdR'!F55,'4thR'!F55,'5thR'!F55,'6thR'!F55,'7thR'!F55,'8thR'!F55,'9thR'!F55,'10thR'!F55,'11thR'!F55,'12thR'!F55,'13thR'!F55,'14thR'!F55,'15thR'!F55,'16thR'!F55,'17thR'!F55,'18thR'!F55,'19thR'!F55,'20thR'!F55,'21thR'!F55,'22thR'!F55,'23thR'!F55,'24thR'!F55)</f>
        <v>0</v>
      </c>
      <c r="L55" s="7">
        <f>MIN('1stR'!G55,'2ndR'!G55,'3rdR'!G55,'4thR'!G55,'5thR'!G55,'6thR'!G55,'7thR'!G55,'8thR'!G55,'9thR'!G55,'10thR'!G55,'11thR'!G55,'12thR'!G55,'13thR'!G55,'14thR'!G55,'15thR'!G55,'16thR'!G55,'17thR'!G55,'18thR'!G55,'19thR'!G55,'20thR'!G55,'21thR'!G55,'22thR'!G55,'23thR'!G55,'24thR'!G55)</f>
        <v>0</v>
      </c>
      <c r="M55" s="7">
        <f>MIN('1stR'!H55,'2ndR'!H55,'3rdR'!H55,'4thR'!H55,'5thR'!H55,'6thR'!H55,'7thR'!H55,'8thR'!H55,'9thR'!H55,'10thR'!H55,'11thR'!H55,'12thR'!H55,'13thR'!H55,'14thR'!H55,'15thR'!H55,'16thR'!H55,'17thR'!H55,'18thR'!H55,'19thR'!H55,'20thR'!H55,'21thR'!H55,'22thR'!H55,'23thR'!H55,'24thR'!H55)</f>
        <v>0</v>
      </c>
      <c r="N55" s="7">
        <f>MIN('1stR'!I55,'2ndR'!I55,'3rdR'!I55,'4thR'!I55,'5thR'!I55,'6thR'!I55,'7thR'!I55,'8thR'!I55,'9thR'!I55,'10thR'!I55,'11thR'!I55,'12thR'!I55,'13thR'!I55,'14thR'!I55,'15thR'!I55,'16thR'!I55,'17thR'!I55,'18thR'!I55,'19thR'!I55,'20thR'!I55,'21thR'!I55,'22thR'!I55,'23thR'!I55,'24thR'!I55)</f>
        <v>0</v>
      </c>
      <c r="O55" s="7">
        <f>MIN('1stR'!J55,'2ndR'!J55,'3rdR'!J55,'4thR'!J55,'5thR'!J55,'6thR'!J55,'7thR'!J55,'8thR'!J55,'9thR'!J55,'10thR'!J55,'11thR'!J55,'12thR'!J55,'13thR'!J55,'14thR'!J55,'15thR'!J55,'16thR'!J55,'17thR'!J55,'18thR'!J55,'19thR'!J55,'20thR'!J55,'21thR'!J55,'22thR'!J55,'23thR'!J55,'24thR'!J55)</f>
        <v>0</v>
      </c>
      <c r="P55" s="7">
        <f>MIN('1stR'!K55,'2ndR'!K55,'3rdR'!K55,'4thR'!K55,'5thR'!K55,'6thR'!K55,'7thR'!K55,'8thR'!K55,'9thR'!K55,'10thR'!K55,'11thR'!K55,'12thR'!K55,'13thR'!K55,'14thR'!K55,'15thR'!K55,'16thR'!K55,'17thR'!K55,'18thR'!K55,'19thR'!K55,'20thR'!K55,'21thR'!K55,'22thR'!K55,'23thR'!K55,'24thR'!K55)</f>
        <v>0</v>
      </c>
      <c r="Q55" s="7">
        <f>MIN('1stR'!L55,'2ndR'!L55,'3rdR'!L55,'4thR'!L55,'5thR'!L55,'6thR'!L55,'7thR'!L55,'8thR'!L55,'9thR'!L55,'10thR'!L55,'11thR'!L55,'12thR'!L55,'13thR'!L55,'14thR'!L55,'15thR'!L55,'16thR'!L55,'17thR'!L55,'18thR'!L55,'19thR'!L55,'20thR'!L55,'21thR'!L55,'22thR'!L55,'23thR'!L55,'24thR'!L55)</f>
        <v>0</v>
      </c>
      <c r="R55" s="7">
        <f>MIN('1stR'!M55,'2ndR'!M55,'3rdR'!M55,'4thR'!M55,'5thR'!M55,'6thR'!M55,'7thR'!M55,'8thR'!M55,'9thR'!M55,'10thR'!M55,'11thR'!M55,'12thR'!M55,'13thR'!M55,'14thR'!M55,'15thR'!M55,'16thR'!M55,'17thR'!M55,'18thR'!M55,'19thR'!M55,'20thR'!M55,'21thR'!M55,'22thR'!M55,'23thR'!M55,'24thR'!M55)</f>
        <v>0</v>
      </c>
      <c r="S55" s="7">
        <f>MIN('1stR'!N55,'2ndR'!N55,'3rdR'!N55,'4thR'!N55,'5thR'!N55,'6thR'!N55,'7thR'!N55,'8thR'!N55,'9thR'!N55,'10thR'!N55,'11thR'!N55,'12thR'!N55,'13thR'!N55,'14thR'!N55,'15thR'!N55,'16thR'!N55,'17thR'!N55,'18thR'!N55,'19thR'!N55,'20thR'!N55,'21thR'!N55,'22thR'!N55,'23thR'!N55,'24thR'!N55)</f>
        <v>0</v>
      </c>
      <c r="T55" s="7">
        <f>MIN('1stR'!O55,'2ndR'!O55,'3rdR'!O55,'4thR'!O55,'5thR'!O55,'6thR'!O55,'7thR'!O55,'8thR'!O55,'9thR'!O55,'10thR'!O55,'11thR'!O55,'12thR'!O55,'13thR'!O55,'14thR'!O55,'15thR'!O55,'16thR'!O55,'17thR'!O55,'18thR'!O55,'19thR'!O55,'20thR'!O55,'21thR'!O55,'22thR'!O55,'23thR'!O55,'24thR'!O55)</f>
        <v>0</v>
      </c>
      <c r="U55" s="7">
        <f>MIN('1stR'!P55,'2ndR'!P55,'3rdR'!P55,'4thR'!P55,'5thR'!P55,'6thR'!P55,'7thR'!P55,'8thR'!P55,'9thR'!P55,'10thR'!P55,'11thR'!P55,'12thR'!P55,'13thR'!P55,'14thR'!P55,'15thR'!P55,'16thR'!P55,'17thR'!P55,'18thR'!P55,'19thR'!P55,'20thR'!P55,'21thR'!P55,'22thR'!P55,'23thR'!P55,'24thR'!P55)</f>
        <v>0</v>
      </c>
      <c r="V55" s="7">
        <f>MIN('1stR'!Q55,'2ndR'!Q55,'3rdR'!Q55,'4thR'!Q55,'5thR'!Q55,'6thR'!Q55,'7thR'!Q55,'8thR'!Q55,'9thR'!Q55,'10thR'!Q55,'11thR'!Q55,'12thR'!Q55,'13thR'!Q55,'14thR'!Q55,'15thR'!Q55,'16thR'!Q55,'17thR'!Q55,'18thR'!Q55,'19thR'!Q55,'20thR'!Q55,'21thR'!Q55,'22thR'!Q55,'23thR'!Q55,'24thR'!Q55)</f>
        <v>0</v>
      </c>
      <c r="W55" s="7">
        <f>MIN('1stR'!R55,'2ndR'!R55,'3rdR'!R55,'4thR'!R55,'5thR'!R55,'6thR'!R55,'7thR'!R55,'8thR'!R55,'9thR'!R55,'10thR'!R55,'11thR'!R55,'12thR'!R55,'13thR'!R55,'14thR'!R55,'15thR'!R55,'16thR'!R55,'17thR'!R55,'18thR'!R55,'19thR'!R55,'20thR'!R55,'21thR'!R55,'22thR'!R55,'23thR'!R55,'24thR'!R55)</f>
        <v>0</v>
      </c>
      <c r="X55" s="7">
        <f>MIN('1stR'!S55,'2ndR'!S55,'3rdR'!S55,'4thR'!S55,'5thR'!S55,'6thR'!S55,'7thR'!S55,'8thR'!S55,'9thR'!S55,'10thR'!S55,'11thR'!S55,'12thR'!S55,'13thR'!S55,'14thR'!S55,'15thR'!S55,'16thR'!S55,'17thR'!S55,'18thR'!S55,'19thR'!S55,'20thR'!S55,'21thR'!S55,'22thR'!S55,'23thR'!S55,'24thR'!S55)</f>
        <v>0</v>
      </c>
      <c r="Y55" s="7">
        <f>MIN('1stR'!T55,'2ndR'!T55,'3rdR'!T55,'4thR'!T55,'5thR'!T55,'6thR'!T55,'7thR'!T55,'8thR'!T55,'9thR'!T55,'10thR'!T55,'11thR'!T55,'12thR'!T55,'13thR'!T55,'14thR'!T55,'15thR'!T55,'16thR'!T55,'17thR'!T55,'18thR'!T55,'19thR'!T55,'20thR'!T55,'21thR'!T55,'22thR'!T55,'23thR'!T55,'24thR'!T55)</f>
        <v>0</v>
      </c>
      <c r="Z55" s="20">
        <f t="shared" si="4"/>
        <v>200</v>
      </c>
      <c r="AA55" s="21">
        <f t="shared" si="8"/>
        <v>200.00000549999999</v>
      </c>
      <c r="AB55" s="20">
        <f>'24thR'!V55</f>
        <v>0</v>
      </c>
      <c r="AC55" s="22">
        <f t="shared" si="9"/>
        <v>200</v>
      </c>
      <c r="AD55" s="21">
        <f t="shared" si="10"/>
        <v>200.00000549999999</v>
      </c>
    </row>
    <row r="56" spans="1:30" x14ac:dyDescent="0.35">
      <c r="A56" s="16">
        <v>50</v>
      </c>
      <c r="B56" s="9">
        <f t="shared" si="0"/>
        <v>50</v>
      </c>
      <c r="C56" s="9">
        <f t="shared" si="1"/>
        <v>50</v>
      </c>
      <c r="D56" s="12">
        <f t="shared" si="2"/>
        <v>48</v>
      </c>
      <c r="E56" s="12">
        <f t="shared" si="3"/>
        <v>48</v>
      </c>
      <c r="F56" s="25">
        <f>'24thR'!B56</f>
        <v>0</v>
      </c>
      <c r="G56" s="19">
        <f>'24thR'!W56</f>
        <v>0</v>
      </c>
      <c r="H56" s="7">
        <f>MIN('1stR'!C56,'2ndR'!C56,'3rdR'!C56,'4thR'!C56,'5thR'!C56,'6thR'!C56,'7thR'!C56,'8thR'!C56,'9thR'!C56,'10thR'!C56,'11thR'!C56,'12thR'!C56,'13thR'!C56,'14thR'!C56,'15thR'!C56,'16thR'!C56,'17thR'!C56,'18thR'!C56,'19thR'!C56,'20thR'!C56,'21thR'!C56,'22thR'!C56,'23thR'!C56,'24thR'!C56)</f>
        <v>0</v>
      </c>
      <c r="I56" s="7">
        <f>MIN('1stR'!D56,'2ndR'!D56,'3rdR'!D56,'4thR'!D56,'5thR'!D56,'6thR'!D56,'7thR'!D56,'8thR'!D56,'9thR'!D56,'10thR'!D56,'11thR'!D56,'12thR'!D56,'13thR'!D56,'14thR'!D56,'15thR'!D56,'16thR'!D56,'17thR'!D56,'18thR'!D56,'19thR'!D56,'20thR'!D56,'21thR'!D56,'22thR'!D56,'23thR'!D56,'24thR'!D56)</f>
        <v>0</v>
      </c>
      <c r="J56" s="7">
        <f>MIN('1stR'!E56,'2ndR'!E56,'3rdR'!E56,'4thR'!E56,'5thR'!E56,'6thR'!E56,'7thR'!E56,'8thR'!E56,'9thR'!E56,'10thR'!E56,'11thR'!E56,'12thR'!E56,'13thR'!E56,'14thR'!E56,'15thR'!E56,'16thR'!E56,'17thR'!E56,'18thR'!E56,'19thR'!E56,'20thR'!E56,'21thR'!E56,'22thR'!E56,'23thR'!E56,'24thR'!E56)</f>
        <v>0</v>
      </c>
      <c r="K56" s="7">
        <f>MIN('1stR'!F56,'2ndR'!F56,'3rdR'!F56,'4thR'!F56,'5thR'!F56,'6thR'!F56,'7thR'!F56,'8thR'!F56,'9thR'!F56,'10thR'!F56,'11thR'!F56,'12thR'!F56,'13thR'!F56,'14thR'!F56,'15thR'!F56,'16thR'!F56,'17thR'!F56,'18thR'!F56,'19thR'!F56,'20thR'!F56,'21thR'!F56,'22thR'!F56,'23thR'!F56,'24thR'!F56)</f>
        <v>0</v>
      </c>
      <c r="L56" s="7">
        <f>MIN('1stR'!G56,'2ndR'!G56,'3rdR'!G56,'4thR'!G56,'5thR'!G56,'6thR'!G56,'7thR'!G56,'8thR'!G56,'9thR'!G56,'10thR'!G56,'11thR'!G56,'12thR'!G56,'13thR'!G56,'14thR'!G56,'15thR'!G56,'16thR'!G56,'17thR'!G56,'18thR'!G56,'19thR'!G56,'20thR'!G56,'21thR'!G56,'22thR'!G56,'23thR'!G56,'24thR'!G56)</f>
        <v>0</v>
      </c>
      <c r="M56" s="7">
        <f>MIN('1stR'!H56,'2ndR'!H56,'3rdR'!H56,'4thR'!H56,'5thR'!H56,'6thR'!H56,'7thR'!H56,'8thR'!H56,'9thR'!H56,'10thR'!H56,'11thR'!H56,'12thR'!H56,'13thR'!H56,'14thR'!H56,'15thR'!H56,'16thR'!H56,'17thR'!H56,'18thR'!H56,'19thR'!H56,'20thR'!H56,'21thR'!H56,'22thR'!H56,'23thR'!H56,'24thR'!H56)</f>
        <v>0</v>
      </c>
      <c r="N56" s="7">
        <f>MIN('1stR'!I56,'2ndR'!I56,'3rdR'!I56,'4thR'!I56,'5thR'!I56,'6thR'!I56,'7thR'!I56,'8thR'!I56,'9thR'!I56,'10thR'!I56,'11thR'!I56,'12thR'!I56,'13thR'!I56,'14thR'!I56,'15thR'!I56,'16thR'!I56,'17thR'!I56,'18thR'!I56,'19thR'!I56,'20thR'!I56,'21thR'!I56,'22thR'!I56,'23thR'!I56,'24thR'!I56)</f>
        <v>0</v>
      </c>
      <c r="O56" s="7">
        <f>MIN('1stR'!J56,'2ndR'!J56,'3rdR'!J56,'4thR'!J56,'5thR'!J56,'6thR'!J56,'7thR'!J56,'8thR'!J56,'9thR'!J56,'10thR'!J56,'11thR'!J56,'12thR'!J56,'13thR'!J56,'14thR'!J56,'15thR'!J56,'16thR'!J56,'17thR'!J56,'18thR'!J56,'19thR'!J56,'20thR'!J56,'21thR'!J56,'22thR'!J56,'23thR'!J56,'24thR'!J56)</f>
        <v>0</v>
      </c>
      <c r="P56" s="7">
        <f>MIN('1stR'!K56,'2ndR'!K56,'3rdR'!K56,'4thR'!K56,'5thR'!K56,'6thR'!K56,'7thR'!K56,'8thR'!K56,'9thR'!K56,'10thR'!K56,'11thR'!K56,'12thR'!K56,'13thR'!K56,'14thR'!K56,'15thR'!K56,'16thR'!K56,'17thR'!K56,'18thR'!K56,'19thR'!K56,'20thR'!K56,'21thR'!K56,'22thR'!K56,'23thR'!K56,'24thR'!K56)</f>
        <v>0</v>
      </c>
      <c r="Q56" s="7">
        <f>MIN('1stR'!L56,'2ndR'!L56,'3rdR'!L56,'4thR'!L56,'5thR'!L56,'6thR'!L56,'7thR'!L56,'8thR'!L56,'9thR'!L56,'10thR'!L56,'11thR'!L56,'12thR'!L56,'13thR'!L56,'14thR'!L56,'15thR'!L56,'16thR'!L56,'17thR'!L56,'18thR'!L56,'19thR'!L56,'20thR'!L56,'21thR'!L56,'22thR'!L56,'23thR'!L56,'24thR'!L56)</f>
        <v>0</v>
      </c>
      <c r="R56" s="7">
        <f>MIN('1stR'!M56,'2ndR'!M56,'3rdR'!M56,'4thR'!M56,'5thR'!M56,'6thR'!M56,'7thR'!M56,'8thR'!M56,'9thR'!M56,'10thR'!M56,'11thR'!M56,'12thR'!M56,'13thR'!M56,'14thR'!M56,'15thR'!M56,'16thR'!M56,'17thR'!M56,'18thR'!M56,'19thR'!M56,'20thR'!M56,'21thR'!M56,'22thR'!M56,'23thR'!M56,'24thR'!M56)</f>
        <v>0</v>
      </c>
      <c r="S56" s="7">
        <f>MIN('1stR'!N56,'2ndR'!N56,'3rdR'!N56,'4thR'!N56,'5thR'!N56,'6thR'!N56,'7thR'!N56,'8thR'!N56,'9thR'!N56,'10thR'!N56,'11thR'!N56,'12thR'!N56,'13thR'!N56,'14thR'!N56,'15thR'!N56,'16thR'!N56,'17thR'!N56,'18thR'!N56,'19thR'!N56,'20thR'!N56,'21thR'!N56,'22thR'!N56,'23thR'!N56,'24thR'!N56)</f>
        <v>0</v>
      </c>
      <c r="T56" s="7">
        <f>MIN('1stR'!O56,'2ndR'!O56,'3rdR'!O56,'4thR'!O56,'5thR'!O56,'6thR'!O56,'7thR'!O56,'8thR'!O56,'9thR'!O56,'10thR'!O56,'11thR'!O56,'12thR'!O56,'13thR'!O56,'14thR'!O56,'15thR'!O56,'16thR'!O56,'17thR'!O56,'18thR'!O56,'19thR'!O56,'20thR'!O56,'21thR'!O56,'22thR'!O56,'23thR'!O56,'24thR'!O56)</f>
        <v>0</v>
      </c>
      <c r="U56" s="7">
        <f>MIN('1stR'!P56,'2ndR'!P56,'3rdR'!P56,'4thR'!P56,'5thR'!P56,'6thR'!P56,'7thR'!P56,'8thR'!P56,'9thR'!P56,'10thR'!P56,'11thR'!P56,'12thR'!P56,'13thR'!P56,'14thR'!P56,'15thR'!P56,'16thR'!P56,'17thR'!P56,'18thR'!P56,'19thR'!P56,'20thR'!P56,'21thR'!P56,'22thR'!P56,'23thR'!P56,'24thR'!P56)</f>
        <v>0</v>
      </c>
      <c r="V56" s="7">
        <f>MIN('1stR'!Q56,'2ndR'!Q56,'3rdR'!Q56,'4thR'!Q56,'5thR'!Q56,'6thR'!Q56,'7thR'!Q56,'8thR'!Q56,'9thR'!Q56,'10thR'!Q56,'11thR'!Q56,'12thR'!Q56,'13thR'!Q56,'14thR'!Q56,'15thR'!Q56,'16thR'!Q56,'17thR'!Q56,'18thR'!Q56,'19thR'!Q56,'20thR'!Q56,'21thR'!Q56,'22thR'!Q56,'23thR'!Q56,'24thR'!Q56)</f>
        <v>0</v>
      </c>
      <c r="W56" s="7">
        <f>MIN('1stR'!R56,'2ndR'!R56,'3rdR'!R56,'4thR'!R56,'5thR'!R56,'6thR'!R56,'7thR'!R56,'8thR'!R56,'9thR'!R56,'10thR'!R56,'11thR'!R56,'12thR'!R56,'13thR'!R56,'14thR'!R56,'15thR'!R56,'16thR'!R56,'17thR'!R56,'18thR'!R56,'19thR'!R56,'20thR'!R56,'21thR'!R56,'22thR'!R56,'23thR'!R56,'24thR'!R56)</f>
        <v>0</v>
      </c>
      <c r="X56" s="7">
        <f>MIN('1stR'!S56,'2ndR'!S56,'3rdR'!S56,'4thR'!S56,'5thR'!S56,'6thR'!S56,'7thR'!S56,'8thR'!S56,'9thR'!S56,'10thR'!S56,'11thR'!S56,'12thR'!S56,'13thR'!S56,'14thR'!S56,'15thR'!S56,'16thR'!S56,'17thR'!S56,'18thR'!S56,'19thR'!S56,'20thR'!S56,'21thR'!S56,'22thR'!S56,'23thR'!S56,'24thR'!S56)</f>
        <v>0</v>
      </c>
      <c r="Y56" s="7">
        <f>MIN('1stR'!T56,'2ndR'!T56,'3rdR'!T56,'4thR'!T56,'5thR'!T56,'6thR'!T56,'7thR'!T56,'8thR'!T56,'9thR'!T56,'10thR'!T56,'11thR'!T56,'12thR'!T56,'13thR'!T56,'14thR'!T56,'15thR'!T56,'16thR'!T56,'17thR'!T56,'18thR'!T56,'19thR'!T56,'20thR'!T56,'21thR'!T56,'22thR'!T56,'23thR'!T56,'24thR'!T56)</f>
        <v>0</v>
      </c>
      <c r="Z56" s="20">
        <f t="shared" si="4"/>
        <v>200</v>
      </c>
      <c r="AA56" s="21">
        <f t="shared" si="8"/>
        <v>200.00000560000001</v>
      </c>
      <c r="AB56" s="20">
        <f>'24thR'!V56</f>
        <v>0</v>
      </c>
      <c r="AC56" s="22">
        <f t="shared" si="9"/>
        <v>200</v>
      </c>
      <c r="AD56" s="21">
        <f t="shared" si="10"/>
        <v>200.00000560000001</v>
      </c>
    </row>
    <row r="57" spans="1:30" ht="15.5" x14ac:dyDescent="0.35">
      <c r="F57" s="106" t="s">
        <v>6</v>
      </c>
      <c r="G57" s="107"/>
      <c r="H57" s="23">
        <v>4</v>
      </c>
      <c r="I57" s="23">
        <v>3</v>
      </c>
      <c r="J57" s="23">
        <v>3</v>
      </c>
      <c r="K57" s="23">
        <v>4</v>
      </c>
      <c r="L57" s="23">
        <v>4</v>
      </c>
      <c r="M57" s="23">
        <v>4</v>
      </c>
      <c r="N57" s="23">
        <v>3</v>
      </c>
      <c r="O57" s="23">
        <v>4</v>
      </c>
      <c r="P57" s="23">
        <v>3</v>
      </c>
      <c r="Q57" s="23">
        <v>4</v>
      </c>
      <c r="R57" s="23">
        <v>3</v>
      </c>
      <c r="S57" s="23">
        <v>3</v>
      </c>
      <c r="T57" s="23">
        <v>4</v>
      </c>
      <c r="U57" s="23">
        <v>4</v>
      </c>
      <c r="V57" s="23">
        <v>4</v>
      </c>
      <c r="W57" s="23">
        <v>3</v>
      </c>
      <c r="X57" s="23">
        <v>4</v>
      </c>
      <c r="Y57" s="23">
        <v>3</v>
      </c>
      <c r="Z57" s="24">
        <f>SUM(H57:Y57)</f>
        <v>64</v>
      </c>
    </row>
  </sheetData>
  <sheetProtection password="8319" sheet="1" objects="1" scenarios="1"/>
  <mergeCells count="31">
    <mergeCell ref="H2:Y2"/>
    <mergeCell ref="F5:F6"/>
    <mergeCell ref="H5:H6"/>
    <mergeCell ref="Y5:Y6"/>
    <mergeCell ref="X5:X6"/>
    <mergeCell ref="H4:Y4"/>
    <mergeCell ref="L5:L6"/>
    <mergeCell ref="W5:W6"/>
    <mergeCell ref="K5:K6"/>
    <mergeCell ref="N5:N6"/>
    <mergeCell ref="V5:V6"/>
    <mergeCell ref="U5:U6"/>
    <mergeCell ref="AD5:AD6"/>
    <mergeCell ref="AA5:AA6"/>
    <mergeCell ref="M5:M6"/>
    <mergeCell ref="AC5:AC6"/>
    <mergeCell ref="B5:B6"/>
    <mergeCell ref="C5:C6"/>
    <mergeCell ref="Q5:Q6"/>
    <mergeCell ref="P5:P6"/>
    <mergeCell ref="O5:O6"/>
    <mergeCell ref="Z5:Z6"/>
    <mergeCell ref="D5:D6"/>
    <mergeCell ref="AB5:AB6"/>
    <mergeCell ref="F57:G57"/>
    <mergeCell ref="T5:T6"/>
    <mergeCell ref="S5:S6"/>
    <mergeCell ref="R5:R6"/>
    <mergeCell ref="G5:G6"/>
    <mergeCell ref="J5:J6"/>
    <mergeCell ref="I5:I6"/>
  </mergeCells>
  <conditionalFormatting sqref="F7:G56 Z7:Z56 AC7:AC56">
    <cfRule type="cellIs" dxfId="1557" priority="196" operator="equal">
      <formula>0</formula>
    </cfRule>
  </conditionalFormatting>
  <conditionalFormatting sqref="G7:G56">
    <cfRule type="dataBar" priority="282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{0762EF3D-04CC-427D-A9B2-34BA742207B1}</x14:id>
        </ext>
      </extLst>
    </cfRule>
  </conditionalFormatting>
  <conditionalFormatting sqref="G63">
    <cfRule type="dataBar" priority="1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{5302A25F-7C4F-4DF1-9572-BC0FC6A735EC}</x14:id>
        </ext>
      </extLst>
    </cfRule>
  </conditionalFormatting>
  <conditionalFormatting sqref="H7:H56">
    <cfRule type="cellIs" dxfId="1556" priority="172" operator="equal">
      <formula>2</formula>
    </cfRule>
    <cfRule type="cellIs" dxfId="1555" priority="173" operator="equal">
      <formula>3</formula>
    </cfRule>
    <cfRule type="cellIs" dxfId="1554" priority="174" operator="equal">
      <formula>5</formula>
    </cfRule>
    <cfRule type="cellIs" dxfId="1553" priority="175" operator="greaterThan">
      <formula>5</formula>
    </cfRule>
  </conditionalFormatting>
  <conditionalFormatting sqref="H7:Y56">
    <cfRule type="cellIs" dxfId="1552" priority="1" operator="equal">
      <formula>0</formula>
    </cfRule>
  </conditionalFormatting>
  <conditionalFormatting sqref="I7:J56">
    <cfRule type="cellIs" dxfId="1551" priority="85" operator="greaterThan">
      <formula>4</formula>
    </cfRule>
    <cfRule type="cellIs" dxfId="1550" priority="84" operator="equal">
      <formula>4</formula>
    </cfRule>
    <cfRule type="cellIs" dxfId="1549" priority="83" operator="equal">
      <formula>2</formula>
    </cfRule>
    <cfRule type="cellIs" dxfId="1548" priority="82" operator="equal">
      <formula>1</formula>
    </cfRule>
  </conditionalFormatting>
  <conditionalFormatting sqref="K7:M56">
    <cfRule type="cellIs" dxfId="1547" priority="27" operator="equal">
      <formula>2</formula>
    </cfRule>
    <cfRule type="cellIs" dxfId="1546" priority="28" operator="equal">
      <formula>3</formula>
    </cfRule>
    <cfRule type="cellIs" dxfId="1545" priority="29" operator="equal">
      <formula>5</formula>
    </cfRule>
    <cfRule type="cellIs" dxfId="1544" priority="30" operator="greaterThan">
      <formula>5</formula>
    </cfRule>
  </conditionalFormatting>
  <conditionalFormatting sqref="N7:N56">
    <cfRule type="cellIs" dxfId="1543" priority="109" operator="equal">
      <formula>4</formula>
    </cfRule>
    <cfRule type="cellIs" dxfId="1542" priority="108" operator="equal">
      <formula>2</formula>
    </cfRule>
    <cfRule type="cellIs" dxfId="1541" priority="110" operator="greaterThan">
      <formula>4</formula>
    </cfRule>
    <cfRule type="cellIs" dxfId="1540" priority="107" operator="equal">
      <formula>1</formula>
    </cfRule>
  </conditionalFormatting>
  <conditionalFormatting sqref="O7:O56">
    <cfRule type="cellIs" dxfId="1539" priority="22" operator="equal">
      <formula>2</formula>
    </cfRule>
    <cfRule type="cellIs" dxfId="1538" priority="23" operator="equal">
      <formula>3</formula>
    </cfRule>
    <cfRule type="cellIs" dxfId="1537" priority="24" operator="equal">
      <formula>5</formula>
    </cfRule>
    <cfRule type="cellIs" dxfId="1536" priority="25" operator="greaterThan">
      <formula>5</formula>
    </cfRule>
  </conditionalFormatting>
  <conditionalFormatting sqref="P7:P56">
    <cfRule type="cellIs" dxfId="1535" priority="65" operator="greaterThan">
      <formula>4</formula>
    </cfRule>
    <cfRule type="cellIs" dxfId="1534" priority="64" operator="equal">
      <formula>4</formula>
    </cfRule>
    <cfRule type="cellIs" dxfId="1533" priority="63" operator="equal">
      <formula>2</formula>
    </cfRule>
    <cfRule type="cellIs" dxfId="1532" priority="62" operator="equal">
      <formula>1</formula>
    </cfRule>
  </conditionalFormatting>
  <conditionalFormatting sqref="Q7:Q56">
    <cfRule type="cellIs" dxfId="1531" priority="105" operator="greaterThan">
      <formula>5</formula>
    </cfRule>
    <cfRule type="cellIs" dxfId="1530" priority="104" operator="equal">
      <formula>5</formula>
    </cfRule>
    <cfRule type="cellIs" dxfId="1529" priority="103" operator="equal">
      <formula>3</formula>
    </cfRule>
    <cfRule type="cellIs" dxfId="1528" priority="102" operator="equal">
      <formula>2</formula>
    </cfRule>
  </conditionalFormatting>
  <conditionalFormatting sqref="R7:S56">
    <cfRule type="cellIs" dxfId="1527" priority="55" operator="greaterThan">
      <formula>4</formula>
    </cfRule>
    <cfRule type="cellIs" dxfId="1526" priority="52" operator="equal">
      <formula>1</formula>
    </cfRule>
    <cfRule type="cellIs" dxfId="1525" priority="53" operator="equal">
      <formula>2</formula>
    </cfRule>
    <cfRule type="cellIs" dxfId="1524" priority="54" operator="equal">
      <formula>4</formula>
    </cfRule>
  </conditionalFormatting>
  <conditionalFormatting sqref="T7:V56">
    <cfRule type="cellIs" dxfId="1523" priority="12" operator="equal">
      <formula>2</formula>
    </cfRule>
    <cfRule type="cellIs" dxfId="1522" priority="15" operator="greaterThan">
      <formula>5</formula>
    </cfRule>
    <cfRule type="cellIs" dxfId="1521" priority="14" operator="equal">
      <formula>5</formula>
    </cfRule>
    <cfRule type="cellIs" dxfId="1520" priority="13" operator="equal">
      <formula>3</formula>
    </cfRule>
  </conditionalFormatting>
  <conditionalFormatting sqref="W7:W56">
    <cfRule type="cellIs" dxfId="1519" priority="5" operator="greaterThan">
      <formula>4</formula>
    </cfRule>
    <cfRule type="cellIs" dxfId="1518" priority="4" operator="equal">
      <formula>4</formula>
    </cfRule>
    <cfRule type="cellIs" dxfId="1517" priority="3" operator="equal">
      <formula>2</formula>
    </cfRule>
    <cfRule type="cellIs" dxfId="1516" priority="2" operator="equal">
      <formula>1</formula>
    </cfRule>
  </conditionalFormatting>
  <conditionalFormatting sqref="X7:X56">
    <cfRule type="cellIs" dxfId="1515" priority="10" operator="greaterThan">
      <formula>5</formula>
    </cfRule>
    <cfRule type="cellIs" dxfId="1514" priority="9" operator="equal">
      <formula>5</formula>
    </cfRule>
    <cfRule type="cellIs" dxfId="1513" priority="7" operator="equal">
      <formula>2</formula>
    </cfRule>
    <cfRule type="cellIs" dxfId="1512" priority="8" operator="equal">
      <formula>3</formula>
    </cfRule>
  </conditionalFormatting>
  <conditionalFormatting sqref="Y7:Y56">
    <cfRule type="cellIs" dxfId="1511" priority="35" operator="greaterThan">
      <formula>4</formula>
    </cfRule>
    <cfRule type="cellIs" dxfId="1510" priority="34" operator="equal">
      <formula>4</formula>
    </cfRule>
    <cfRule type="cellIs" dxfId="1509" priority="33" operator="equal">
      <formula>2</formula>
    </cfRule>
    <cfRule type="cellIs" dxfId="1508" priority="32" operator="equal">
      <formula>1</formula>
    </cfRule>
  </conditionalFormatting>
  <conditionalFormatting sqref="Z7:Z56">
    <cfRule type="cellIs" dxfId="1507" priority="116" operator="equal">
      <formula>200</formula>
    </cfRule>
  </conditionalFormatting>
  <conditionalFormatting sqref="AB7:AB56">
    <cfRule type="cellIs" dxfId="1506" priority="117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62EF3D-04CC-427D-A9B2-34BA742207B1}">
            <x14:dataBar minLength="0" maxLength="100" negativeBarColorSameAsPositive="1" axisPosition="none">
              <x14:cfvo type="min"/>
              <x14:cfvo type="max"/>
            </x14:dataBar>
          </x14:cfRule>
          <xm:sqref>G7:G56</xm:sqref>
        </x14:conditionalFormatting>
        <x14:conditionalFormatting xmlns:xm="http://schemas.microsoft.com/office/excel/2006/main">
          <x14:cfRule type="dataBar" id="{5302A25F-7C4F-4DF1-9572-BC0FC6A735EC}">
            <x14:dataBar minLength="0" maxLength="100" negativeBarColorSameAsPositive="1" axisPosition="none">
              <x14:cfvo type="min"/>
              <x14:cfvo type="max"/>
            </x14:dataBar>
          </x14:cfRule>
          <xm:sqref>G63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"/>
  <sheetViews>
    <sheetView zoomScale="90" zoomScaleNormal="90" workbookViewId="0">
      <selection activeCell="V8" sqref="V8"/>
    </sheetView>
  </sheetViews>
  <sheetFormatPr defaultRowHeight="14.5" x14ac:dyDescent="0.35"/>
  <cols>
    <col min="1" max="1" width="8.7265625" customWidth="1"/>
    <col min="2" max="2" width="25.1796875" customWidth="1"/>
    <col min="3" max="3" width="9" customWidth="1"/>
    <col min="4" max="21" width="6.7265625" customWidth="1"/>
    <col min="22" max="22" width="7.7265625" customWidth="1"/>
    <col min="23" max="23" width="0" hidden="1" customWidth="1"/>
    <col min="24" max="24" width="7.7265625" customWidth="1"/>
    <col min="25" max="25" width="10.26953125" customWidth="1"/>
  </cols>
  <sheetData>
    <row r="1" spans="1:22" ht="15" thickBot="1" x14ac:dyDescent="0.4"/>
    <row r="2" spans="1:22" ht="33.5" thickBot="1" x14ac:dyDescent="0.95">
      <c r="D2" s="72" t="str">
        <f>'Najboljših 10'!D2:U2</f>
        <v>BAROVŠKA LIGA 2023 - BRUTO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4" spans="1:22" ht="18.5" x14ac:dyDescent="0.45">
      <c r="D4" s="94" t="s">
        <v>22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2" x14ac:dyDescent="0.35">
      <c r="A5" s="98" t="s">
        <v>23</v>
      </c>
      <c r="B5" s="95" t="s">
        <v>44</v>
      </c>
      <c r="C5" s="96" t="s">
        <v>25</v>
      </c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79">
        <v>15</v>
      </c>
      <c r="S5" s="79">
        <v>16</v>
      </c>
      <c r="T5" s="79">
        <v>17</v>
      </c>
      <c r="U5" s="79">
        <v>18</v>
      </c>
      <c r="V5" s="93" t="s">
        <v>20</v>
      </c>
    </row>
    <row r="6" spans="1:22" x14ac:dyDescent="0.35">
      <c r="A6" s="99"/>
      <c r="B6" s="95"/>
      <c r="C6" s="97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7"/>
    </row>
    <row r="7" spans="1:22" ht="17" x14ac:dyDescent="0.4">
      <c r="A7" s="30">
        <v>1</v>
      </c>
      <c r="B7" s="32" t="str">
        <f>'Najboljših 10'!B7</f>
        <v>NIKO ROSTOHAR</v>
      </c>
      <c r="C7" s="19">
        <f>'Najboljših 10'!C7</f>
        <v>20</v>
      </c>
      <c r="D7" s="52">
        <f>'Najboljših 10'!D7</f>
        <v>4</v>
      </c>
      <c r="E7" s="52">
        <f>'Najboljših 10'!E7</f>
        <v>2</v>
      </c>
      <c r="F7" s="52">
        <f>'Najboljših 10'!F7</f>
        <v>3</v>
      </c>
      <c r="G7" s="52">
        <f>'Najboljših 10'!G7</f>
        <v>3</v>
      </c>
      <c r="H7" s="52">
        <f>'Najboljših 10'!H7</f>
        <v>3</v>
      </c>
      <c r="I7" s="52">
        <f>'Najboljših 10'!I7</f>
        <v>3</v>
      </c>
      <c r="J7" s="52">
        <f>'Najboljših 10'!J7</f>
        <v>2</v>
      </c>
      <c r="K7" s="52">
        <f>'Najboljših 10'!K7</f>
        <v>4</v>
      </c>
      <c r="L7" s="52">
        <f>'Najboljših 10'!L7</f>
        <v>3</v>
      </c>
      <c r="M7" s="52">
        <f>'Najboljših 10'!M7</f>
        <v>3</v>
      </c>
      <c r="N7" s="52">
        <f>'Najboljših 10'!N7</f>
        <v>2</v>
      </c>
      <c r="O7" s="52">
        <f>'Najboljših 10'!O7</f>
        <v>3</v>
      </c>
      <c r="P7" s="52">
        <f>'Najboljših 10'!P7</f>
        <v>3</v>
      </c>
      <c r="Q7" s="52">
        <f>'Najboljših 10'!Q7</f>
        <v>4</v>
      </c>
      <c r="R7" s="52">
        <f>'Najboljših 10'!R7</f>
        <v>3</v>
      </c>
      <c r="S7" s="52">
        <f>'Najboljših 10'!S7</f>
        <v>2</v>
      </c>
      <c r="T7" s="52">
        <f>'Najboljših 10'!T7</f>
        <v>3</v>
      </c>
      <c r="U7" s="52">
        <f>'Najboljših 10'!U7</f>
        <v>2</v>
      </c>
      <c r="V7" s="31">
        <f>'Najboljših 10'!V7</f>
        <v>52</v>
      </c>
    </row>
    <row r="8" spans="1:22" ht="17" x14ac:dyDescent="0.4">
      <c r="A8" s="30">
        <v>2</v>
      </c>
      <c r="B8" s="32" t="str">
        <f>'Najboljših 10'!B8</f>
        <v>SAŠO KRANJC</v>
      </c>
      <c r="C8" s="19">
        <f>'Najboljših 10'!C8</f>
        <v>7</v>
      </c>
      <c r="D8" s="52">
        <f>'Najboljših 10'!D8</f>
        <v>3</v>
      </c>
      <c r="E8" s="52">
        <f>'Najboljših 10'!E8</f>
        <v>3</v>
      </c>
      <c r="F8" s="52">
        <f>'Najboljših 10'!F8</f>
        <v>2</v>
      </c>
      <c r="G8" s="52">
        <f>'Najboljših 10'!G8</f>
        <v>4</v>
      </c>
      <c r="H8" s="52">
        <f>'Najboljših 10'!H8</f>
        <v>4</v>
      </c>
      <c r="I8" s="52">
        <f>'Najboljših 10'!I8</f>
        <v>4</v>
      </c>
      <c r="J8" s="52">
        <f>'Najboljših 10'!J8</f>
        <v>2</v>
      </c>
      <c r="K8" s="52">
        <f>'Najboljših 10'!K8</f>
        <v>4</v>
      </c>
      <c r="L8" s="52">
        <f>'Najboljših 10'!L8</f>
        <v>3</v>
      </c>
      <c r="M8" s="52">
        <f>'Najboljših 10'!M8</f>
        <v>3</v>
      </c>
      <c r="N8" s="52">
        <f>'Najboljših 10'!N8</f>
        <v>3</v>
      </c>
      <c r="O8" s="52">
        <f>'Najboljših 10'!O8</f>
        <v>2</v>
      </c>
      <c r="P8" s="52">
        <f>'Najboljših 10'!P8</f>
        <v>3</v>
      </c>
      <c r="Q8" s="52">
        <f>'Najboljših 10'!Q8</f>
        <v>4</v>
      </c>
      <c r="R8" s="52">
        <f>'Najboljših 10'!R8</f>
        <v>4</v>
      </c>
      <c r="S8" s="52">
        <f>'Najboljših 10'!S8</f>
        <v>3</v>
      </c>
      <c r="T8" s="52">
        <f>'Najboljših 10'!T8</f>
        <v>4</v>
      </c>
      <c r="U8" s="52">
        <f>'Najboljših 10'!U8</f>
        <v>3</v>
      </c>
      <c r="V8" s="31">
        <f>'Najboljših 10'!V8</f>
        <v>58</v>
      </c>
    </row>
    <row r="9" spans="1:22" ht="17" x14ac:dyDescent="0.4">
      <c r="A9" s="30">
        <v>3</v>
      </c>
      <c r="B9" s="32" t="str">
        <f>'Najboljših 10'!B9</f>
        <v>ANDREJA ROSTOHAR</v>
      </c>
      <c r="C9" s="19">
        <f>'Najboljših 10'!C9</f>
        <v>18</v>
      </c>
      <c r="D9" s="52">
        <f>'Najboljših 10'!D9</f>
        <v>4</v>
      </c>
      <c r="E9" s="52">
        <f>'Najboljših 10'!E9</f>
        <v>3</v>
      </c>
      <c r="F9" s="52">
        <f>'Najboljših 10'!F9</f>
        <v>3</v>
      </c>
      <c r="G9" s="52">
        <f>'Najboljših 10'!G9</f>
        <v>4</v>
      </c>
      <c r="H9" s="52">
        <f>'Najboljših 10'!H9</f>
        <v>4</v>
      </c>
      <c r="I9" s="52">
        <f>'Najboljših 10'!I9</f>
        <v>3</v>
      </c>
      <c r="J9" s="52">
        <f>'Najboljših 10'!J9</f>
        <v>2</v>
      </c>
      <c r="K9" s="52">
        <f>'Najboljših 10'!K9</f>
        <v>3</v>
      </c>
      <c r="L9" s="52">
        <f>'Najboljših 10'!L9</f>
        <v>3</v>
      </c>
      <c r="M9" s="52">
        <f>'Najboljših 10'!M9</f>
        <v>4</v>
      </c>
      <c r="N9" s="52">
        <f>'Najboljših 10'!N9</f>
        <v>3</v>
      </c>
      <c r="O9" s="52">
        <f>'Najboljših 10'!O9</f>
        <v>3</v>
      </c>
      <c r="P9" s="52">
        <f>'Najboljših 10'!P9</f>
        <v>3</v>
      </c>
      <c r="Q9" s="52">
        <f>'Najboljših 10'!Q9</f>
        <v>4</v>
      </c>
      <c r="R9" s="52">
        <f>'Najboljših 10'!R9</f>
        <v>4</v>
      </c>
      <c r="S9" s="52">
        <f>'Najboljših 10'!S9</f>
        <v>3</v>
      </c>
      <c r="T9" s="52">
        <f>'Najboljših 10'!T9</f>
        <v>4</v>
      </c>
      <c r="U9" s="52">
        <f>'Najboljših 10'!U9</f>
        <v>2</v>
      </c>
      <c r="V9" s="31">
        <f>'Najboljših 10'!V9</f>
        <v>59</v>
      </c>
    </row>
    <row r="10" spans="1:22" ht="17" x14ac:dyDescent="0.4">
      <c r="A10" s="30">
        <v>4</v>
      </c>
      <c r="B10" s="32" t="str">
        <f>'Najboljših 10'!B10</f>
        <v>BOJAN LAZAR</v>
      </c>
      <c r="C10" s="19">
        <f>'Najboljših 10'!C10</f>
        <v>14</v>
      </c>
      <c r="D10" s="52">
        <f>'Najboljših 10'!D10</f>
        <v>5</v>
      </c>
      <c r="E10" s="52">
        <f>'Najboljših 10'!E10</f>
        <v>3</v>
      </c>
      <c r="F10" s="52">
        <f>'Najboljših 10'!F10</f>
        <v>3</v>
      </c>
      <c r="G10" s="52">
        <f>'Najboljših 10'!G10</f>
        <v>4</v>
      </c>
      <c r="H10" s="52">
        <f>'Najboljših 10'!H10</f>
        <v>4</v>
      </c>
      <c r="I10" s="52">
        <f>'Najboljših 10'!I10</f>
        <v>3</v>
      </c>
      <c r="J10" s="52">
        <f>'Najboljših 10'!J10</f>
        <v>2</v>
      </c>
      <c r="K10" s="52">
        <f>'Najboljših 10'!K10</f>
        <v>3</v>
      </c>
      <c r="L10" s="52">
        <f>'Najboljših 10'!L10</f>
        <v>3</v>
      </c>
      <c r="M10" s="52">
        <f>'Najboljših 10'!M10</f>
        <v>4</v>
      </c>
      <c r="N10" s="52">
        <f>'Najboljših 10'!N10</f>
        <v>3</v>
      </c>
      <c r="O10" s="52">
        <f>'Najboljših 10'!O10</f>
        <v>2</v>
      </c>
      <c r="P10" s="52">
        <f>'Najboljših 10'!P10</f>
        <v>4</v>
      </c>
      <c r="Q10" s="52">
        <f>'Najboljših 10'!Q10</f>
        <v>4</v>
      </c>
      <c r="R10" s="52">
        <f>'Najboljših 10'!R10</f>
        <v>4</v>
      </c>
      <c r="S10" s="52">
        <f>'Najboljših 10'!S10</f>
        <v>2</v>
      </c>
      <c r="T10" s="52">
        <f>'Najboljših 10'!T10</f>
        <v>5</v>
      </c>
      <c r="U10" s="52">
        <f>'Najboljših 10'!U10</f>
        <v>2</v>
      </c>
      <c r="V10" s="31">
        <f>'Najboljših 10'!V10</f>
        <v>60</v>
      </c>
    </row>
    <row r="11" spans="1:22" ht="17" x14ac:dyDescent="0.4">
      <c r="A11" s="30">
        <v>5</v>
      </c>
      <c r="B11" s="32" t="str">
        <f>'Najboljših 10'!B11</f>
        <v>VITO ŠMIT</v>
      </c>
      <c r="C11" s="19">
        <f>'Najboljših 10'!C11</f>
        <v>12</v>
      </c>
      <c r="D11" s="52">
        <f>'Najboljših 10'!D11</f>
        <v>4</v>
      </c>
      <c r="E11" s="52">
        <f>'Najboljših 10'!E11</f>
        <v>2</v>
      </c>
      <c r="F11" s="52">
        <f>'Najboljših 10'!F11</f>
        <v>3</v>
      </c>
      <c r="G11" s="52">
        <f>'Najboljših 10'!G11</f>
        <v>4</v>
      </c>
      <c r="H11" s="52">
        <f>'Najboljših 10'!H11</f>
        <v>4</v>
      </c>
      <c r="I11" s="52">
        <f>'Najboljših 10'!I11</f>
        <v>3</v>
      </c>
      <c r="J11" s="52">
        <f>'Najboljših 10'!J11</f>
        <v>3</v>
      </c>
      <c r="K11" s="52">
        <f>'Najboljših 10'!K11</f>
        <v>4</v>
      </c>
      <c r="L11" s="52">
        <f>'Najboljših 10'!L11</f>
        <v>3</v>
      </c>
      <c r="M11" s="52">
        <f>'Najboljših 10'!M11</f>
        <v>4</v>
      </c>
      <c r="N11" s="52">
        <f>'Najboljših 10'!N11</f>
        <v>3</v>
      </c>
      <c r="O11" s="52">
        <f>'Najboljših 10'!O11</f>
        <v>3</v>
      </c>
      <c r="P11" s="52">
        <f>'Najboljših 10'!P11</f>
        <v>3</v>
      </c>
      <c r="Q11" s="52">
        <f>'Najboljših 10'!Q11</f>
        <v>4</v>
      </c>
      <c r="R11" s="52">
        <f>'Najboljših 10'!R11</f>
        <v>4</v>
      </c>
      <c r="S11" s="52">
        <f>'Najboljših 10'!S11</f>
        <v>3</v>
      </c>
      <c r="T11" s="52">
        <f>'Najboljših 10'!T11</f>
        <v>4</v>
      </c>
      <c r="U11" s="52">
        <f>'Najboljših 10'!U11</f>
        <v>2</v>
      </c>
      <c r="V11" s="31">
        <f>'Najboljših 10'!V11</f>
        <v>60</v>
      </c>
    </row>
    <row r="12" spans="1:22" ht="17" x14ac:dyDescent="0.4">
      <c r="A12" s="30">
        <v>6</v>
      </c>
      <c r="B12" s="32" t="str">
        <f>'Najboljših 10'!B12</f>
        <v>JANKO KRŽIČ</v>
      </c>
      <c r="C12" s="19">
        <f>'Najboljših 10'!C12</f>
        <v>17</v>
      </c>
      <c r="D12" s="52">
        <f>'Najboljših 10'!D12</f>
        <v>4</v>
      </c>
      <c r="E12" s="52">
        <f>'Najboljših 10'!E12</f>
        <v>3</v>
      </c>
      <c r="F12" s="52">
        <f>'Najboljših 10'!F12</f>
        <v>3</v>
      </c>
      <c r="G12" s="52">
        <f>'Najboljših 10'!G12</f>
        <v>3</v>
      </c>
      <c r="H12" s="52">
        <f>'Najboljših 10'!H12</f>
        <v>4</v>
      </c>
      <c r="I12" s="52">
        <f>'Najboljših 10'!I12</f>
        <v>5</v>
      </c>
      <c r="J12" s="52">
        <f>'Najboljših 10'!J12</f>
        <v>2</v>
      </c>
      <c r="K12" s="52">
        <f>'Najboljših 10'!K12</f>
        <v>4</v>
      </c>
      <c r="L12" s="52">
        <f>'Najboljših 10'!L12</f>
        <v>3</v>
      </c>
      <c r="M12" s="52">
        <f>'Najboljših 10'!M12</f>
        <v>4</v>
      </c>
      <c r="N12" s="52">
        <f>'Najboljših 10'!N12</f>
        <v>3</v>
      </c>
      <c r="O12" s="52">
        <f>'Najboljših 10'!O12</f>
        <v>4</v>
      </c>
      <c r="P12" s="52">
        <f>'Najboljših 10'!P12</f>
        <v>4</v>
      </c>
      <c r="Q12" s="52">
        <f>'Najboljših 10'!Q12</f>
        <v>3</v>
      </c>
      <c r="R12" s="52">
        <f>'Najboljših 10'!R12</f>
        <v>4</v>
      </c>
      <c r="S12" s="52">
        <f>'Najboljših 10'!S12</f>
        <v>3</v>
      </c>
      <c r="T12" s="52">
        <f>'Najboljših 10'!T12</f>
        <v>4</v>
      </c>
      <c r="U12" s="52">
        <f>'Najboljših 10'!U12</f>
        <v>3</v>
      </c>
      <c r="V12" s="31">
        <f>'Najboljših 10'!V12</f>
        <v>63</v>
      </c>
    </row>
    <row r="13" spans="1:22" ht="17" x14ac:dyDescent="0.4">
      <c r="A13" s="30">
        <v>7</v>
      </c>
      <c r="B13" s="32" t="str">
        <f>'Najboljših 10'!B13</f>
        <v>ANDREJ REBOLJ</v>
      </c>
      <c r="C13" s="19">
        <f>'Najboljših 10'!C13</f>
        <v>4</v>
      </c>
      <c r="D13" s="52">
        <f>'Najboljših 10'!D13</f>
        <v>4</v>
      </c>
      <c r="E13" s="52">
        <f>'Najboljših 10'!E13</f>
        <v>3</v>
      </c>
      <c r="F13" s="52">
        <f>'Najboljših 10'!F13</f>
        <v>4</v>
      </c>
      <c r="G13" s="52">
        <f>'Najboljših 10'!G13</f>
        <v>4</v>
      </c>
      <c r="H13" s="52">
        <f>'Najboljših 10'!H13</f>
        <v>5</v>
      </c>
      <c r="I13" s="52">
        <f>'Najboljših 10'!I13</f>
        <v>4</v>
      </c>
      <c r="J13" s="52">
        <f>'Najboljših 10'!J13</f>
        <v>2</v>
      </c>
      <c r="K13" s="52">
        <f>'Najboljših 10'!K13</f>
        <v>5</v>
      </c>
      <c r="L13" s="52">
        <f>'Najboljših 10'!L13</f>
        <v>3</v>
      </c>
      <c r="M13" s="52">
        <f>'Najboljših 10'!M13</f>
        <v>2</v>
      </c>
      <c r="N13" s="52">
        <f>'Najboljših 10'!N13</f>
        <v>3</v>
      </c>
      <c r="O13" s="52">
        <f>'Najboljših 10'!O13</f>
        <v>3</v>
      </c>
      <c r="P13" s="52">
        <f>'Najboljših 10'!P13</f>
        <v>4</v>
      </c>
      <c r="Q13" s="52">
        <f>'Najboljših 10'!Q13</f>
        <v>4</v>
      </c>
      <c r="R13" s="52">
        <f>'Najboljših 10'!R13</f>
        <v>4</v>
      </c>
      <c r="S13" s="52">
        <f>'Najboljših 10'!S13</f>
        <v>3</v>
      </c>
      <c r="T13" s="52">
        <f>'Najboljših 10'!T13</f>
        <v>4</v>
      </c>
      <c r="U13" s="52">
        <f>'Najboljših 10'!U13</f>
        <v>2</v>
      </c>
      <c r="V13" s="31">
        <f>'Najboljših 10'!V13</f>
        <v>63</v>
      </c>
    </row>
    <row r="14" spans="1:22" ht="17" x14ac:dyDescent="0.4">
      <c r="A14" s="30">
        <v>8</v>
      </c>
      <c r="B14" s="32" t="str">
        <f>'Najboljših 10'!B14</f>
        <v>ZORAN KLEMENČIČ</v>
      </c>
      <c r="C14" s="19">
        <f>'Najboljših 10'!C14</f>
        <v>4</v>
      </c>
      <c r="D14" s="52">
        <f>'Najboljših 10'!D14</f>
        <v>4</v>
      </c>
      <c r="E14" s="52">
        <f>'Najboljših 10'!E14</f>
        <v>3</v>
      </c>
      <c r="F14" s="52">
        <f>'Najboljših 10'!F14</f>
        <v>3</v>
      </c>
      <c r="G14" s="52">
        <f>'Najboljših 10'!G14</f>
        <v>4</v>
      </c>
      <c r="H14" s="52">
        <f>'Najboljših 10'!H14</f>
        <v>4</v>
      </c>
      <c r="I14" s="52">
        <f>'Najboljših 10'!I14</f>
        <v>4</v>
      </c>
      <c r="J14" s="52">
        <f>'Najboljših 10'!J14</f>
        <v>3</v>
      </c>
      <c r="K14" s="52">
        <f>'Najboljših 10'!K14</f>
        <v>4</v>
      </c>
      <c r="L14" s="52">
        <f>'Najboljših 10'!L14</f>
        <v>2</v>
      </c>
      <c r="M14" s="52">
        <f>'Najboljših 10'!M14</f>
        <v>5</v>
      </c>
      <c r="N14" s="52">
        <f>'Najboljših 10'!N14</f>
        <v>2</v>
      </c>
      <c r="O14" s="52">
        <f>'Najboljših 10'!O14</f>
        <v>3</v>
      </c>
      <c r="P14" s="52">
        <f>'Najboljših 10'!P14</f>
        <v>3</v>
      </c>
      <c r="Q14" s="52">
        <f>'Najboljših 10'!Q14</f>
        <v>4</v>
      </c>
      <c r="R14" s="52">
        <f>'Najboljših 10'!R14</f>
        <v>5</v>
      </c>
      <c r="S14" s="52">
        <f>'Najboljših 10'!S14</f>
        <v>3</v>
      </c>
      <c r="T14" s="52">
        <f>'Najboljših 10'!T14</f>
        <v>4</v>
      </c>
      <c r="U14" s="52">
        <f>'Najboljših 10'!U14</f>
        <v>4</v>
      </c>
      <c r="V14" s="31">
        <f>'Najboljših 10'!V14</f>
        <v>64</v>
      </c>
    </row>
    <row r="15" spans="1:22" ht="17" x14ac:dyDescent="0.4">
      <c r="A15" s="30">
        <v>9</v>
      </c>
      <c r="B15" s="32" t="str">
        <f>'Najboljših 10'!B15</f>
        <v>VASJA BAJC</v>
      </c>
      <c r="C15" s="19">
        <f>'Najboljših 10'!C15</f>
        <v>5</v>
      </c>
      <c r="D15" s="52">
        <f>'Najboljših 10'!D15</f>
        <v>4</v>
      </c>
      <c r="E15" s="52">
        <f>'Najboljših 10'!E15</f>
        <v>4</v>
      </c>
      <c r="F15" s="52">
        <f>'Najboljših 10'!F15</f>
        <v>3</v>
      </c>
      <c r="G15" s="52">
        <f>'Najboljših 10'!G15</f>
        <v>4</v>
      </c>
      <c r="H15" s="52">
        <f>'Najboljših 10'!H15</f>
        <v>3</v>
      </c>
      <c r="I15" s="52">
        <f>'Najboljših 10'!I15</f>
        <v>4</v>
      </c>
      <c r="J15" s="52">
        <f>'Najboljših 10'!J15</f>
        <v>3</v>
      </c>
      <c r="K15" s="52">
        <f>'Najboljših 10'!K15</f>
        <v>4</v>
      </c>
      <c r="L15" s="52">
        <f>'Najboljših 10'!L15</f>
        <v>2</v>
      </c>
      <c r="M15" s="52">
        <f>'Najboljših 10'!M15</f>
        <v>4</v>
      </c>
      <c r="N15" s="52">
        <f>'Najboljših 10'!N15</f>
        <v>2</v>
      </c>
      <c r="O15" s="52">
        <f>'Najboljših 10'!O15</f>
        <v>3</v>
      </c>
      <c r="P15" s="52">
        <f>'Najboljših 10'!P15</f>
        <v>5</v>
      </c>
      <c r="Q15" s="52">
        <f>'Najboljših 10'!Q15</f>
        <v>4</v>
      </c>
      <c r="R15" s="52">
        <f>'Najboljših 10'!R15</f>
        <v>4</v>
      </c>
      <c r="S15" s="52">
        <f>'Najboljših 10'!S15</f>
        <v>4</v>
      </c>
      <c r="T15" s="52">
        <f>'Najboljših 10'!T15</f>
        <v>4</v>
      </c>
      <c r="U15" s="52">
        <f>'Najboljših 10'!U15</f>
        <v>3</v>
      </c>
      <c r="V15" s="31">
        <f>'Najboljših 10'!V15</f>
        <v>64</v>
      </c>
    </row>
    <row r="16" spans="1:22" ht="17" x14ac:dyDescent="0.4">
      <c r="A16" s="30">
        <v>10</v>
      </c>
      <c r="B16" s="32" t="str">
        <f>'Najboljših 10'!B16</f>
        <v>RADO ZALAZNIK</v>
      </c>
      <c r="C16" s="19">
        <f>'Najboljših 10'!C16</f>
        <v>8</v>
      </c>
      <c r="D16" s="52">
        <f>'Najboljših 10'!D16</f>
        <v>4</v>
      </c>
      <c r="E16" s="52">
        <f>'Najboljših 10'!E16</f>
        <v>2</v>
      </c>
      <c r="F16" s="52">
        <f>'Najboljših 10'!F16</f>
        <v>3</v>
      </c>
      <c r="G16" s="52">
        <f>'Najboljših 10'!G16</f>
        <v>4</v>
      </c>
      <c r="H16" s="52">
        <f>'Najboljših 10'!H16</f>
        <v>4</v>
      </c>
      <c r="I16" s="52">
        <f>'Najboljših 10'!I16</f>
        <v>5</v>
      </c>
      <c r="J16" s="52">
        <f>'Najboljših 10'!J16</f>
        <v>2</v>
      </c>
      <c r="K16" s="52">
        <f>'Najboljših 10'!K16</f>
        <v>4</v>
      </c>
      <c r="L16" s="52">
        <f>'Najboljših 10'!L16</f>
        <v>2</v>
      </c>
      <c r="M16" s="52">
        <f>'Najboljših 10'!M16</f>
        <v>4</v>
      </c>
      <c r="N16" s="52">
        <f>'Najboljših 10'!N16</f>
        <v>3</v>
      </c>
      <c r="O16" s="52">
        <f>'Najboljših 10'!O16</f>
        <v>5</v>
      </c>
      <c r="P16" s="52">
        <f>'Najboljših 10'!P16</f>
        <v>4</v>
      </c>
      <c r="Q16" s="52">
        <f>'Najboljših 10'!Q16</f>
        <v>4</v>
      </c>
      <c r="R16" s="52">
        <f>'Najboljših 10'!R16</f>
        <v>4</v>
      </c>
      <c r="S16" s="52">
        <f>'Najboljših 10'!S16</f>
        <v>2</v>
      </c>
      <c r="T16" s="52">
        <f>'Najboljših 10'!T16</f>
        <v>5</v>
      </c>
      <c r="U16" s="52">
        <f>'Najboljših 10'!U16</f>
        <v>3</v>
      </c>
      <c r="V16" s="31">
        <f>'Najboljših 10'!V16</f>
        <v>64</v>
      </c>
    </row>
    <row r="18" spans="1:25" ht="15" thickBot="1" x14ac:dyDescent="0.4"/>
    <row r="19" spans="1:25" ht="33.5" thickBot="1" x14ac:dyDescent="0.95">
      <c r="D19" s="72" t="str">
        <f>'Najboljših 10'!D19:U19</f>
        <v>BAROVŠKA LIGA 2023 - NETO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1" spans="1:25" ht="18.5" x14ac:dyDescent="0.45">
      <c r="D21" s="75" t="s">
        <v>22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5" x14ac:dyDescent="0.35">
      <c r="A22" s="89" t="s">
        <v>23</v>
      </c>
      <c r="B22" s="76" t="s">
        <v>43</v>
      </c>
      <c r="C22" s="77" t="s">
        <v>24</v>
      </c>
      <c r="D22" s="79">
        <v>1</v>
      </c>
      <c r="E22" s="79">
        <v>2</v>
      </c>
      <c r="F22" s="79">
        <v>3</v>
      </c>
      <c r="G22" s="79">
        <v>4</v>
      </c>
      <c r="H22" s="79">
        <v>5</v>
      </c>
      <c r="I22" s="79">
        <v>6</v>
      </c>
      <c r="J22" s="79">
        <v>7</v>
      </c>
      <c r="K22" s="79">
        <v>8</v>
      </c>
      <c r="L22" s="79">
        <v>9</v>
      </c>
      <c r="M22" s="79">
        <v>10</v>
      </c>
      <c r="N22" s="79">
        <v>11</v>
      </c>
      <c r="O22" s="79">
        <v>12</v>
      </c>
      <c r="P22" s="79">
        <v>13</v>
      </c>
      <c r="Q22" s="79">
        <v>14</v>
      </c>
      <c r="R22" s="79">
        <v>15</v>
      </c>
      <c r="S22" s="79">
        <v>16</v>
      </c>
      <c r="T22" s="79">
        <v>17</v>
      </c>
      <c r="U22" s="79">
        <v>18</v>
      </c>
      <c r="V22" s="93" t="s">
        <v>20</v>
      </c>
      <c r="W22" s="85" t="s">
        <v>0</v>
      </c>
      <c r="X22" s="87" t="s">
        <v>1</v>
      </c>
      <c r="Y22" s="81" t="s">
        <v>21</v>
      </c>
    </row>
    <row r="23" spans="1:25" x14ac:dyDescent="0.35">
      <c r="A23" s="90"/>
      <c r="B23" s="76"/>
      <c r="C23" s="78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7"/>
      <c r="W23" s="86"/>
      <c r="X23" s="88"/>
      <c r="Y23" s="82"/>
    </row>
    <row r="24" spans="1:25" ht="17" x14ac:dyDescent="0.4">
      <c r="A24" s="26">
        <v>1</v>
      </c>
      <c r="B24" s="27" t="str">
        <f>'Najboljših 10'!B24</f>
        <v>NIKO ROSTOHAR</v>
      </c>
      <c r="C24" s="19">
        <f>'Najboljših 10'!C24</f>
        <v>20</v>
      </c>
      <c r="D24" s="52">
        <f>'Najboljših 10'!D24</f>
        <v>4</v>
      </c>
      <c r="E24" s="52">
        <f>'Najboljših 10'!E24</f>
        <v>2</v>
      </c>
      <c r="F24" s="52">
        <f>'Najboljših 10'!F24</f>
        <v>3</v>
      </c>
      <c r="G24" s="52">
        <f>'Najboljših 10'!G24</f>
        <v>3</v>
      </c>
      <c r="H24" s="52">
        <f>'Najboljših 10'!H24</f>
        <v>3</v>
      </c>
      <c r="I24" s="52">
        <f>'Najboljših 10'!I24</f>
        <v>3</v>
      </c>
      <c r="J24" s="52">
        <f>'Najboljših 10'!J24</f>
        <v>2</v>
      </c>
      <c r="K24" s="52">
        <f>'Najboljših 10'!K24</f>
        <v>4</v>
      </c>
      <c r="L24" s="52">
        <f>'Najboljših 10'!L24</f>
        <v>3</v>
      </c>
      <c r="M24" s="52">
        <f>'Najboljših 10'!M24</f>
        <v>3</v>
      </c>
      <c r="N24" s="52">
        <f>'Najboljših 10'!N24</f>
        <v>2</v>
      </c>
      <c r="O24" s="52">
        <f>'Najboljših 10'!O24</f>
        <v>3</v>
      </c>
      <c r="P24" s="52">
        <f>'Najboljših 10'!P24</f>
        <v>3</v>
      </c>
      <c r="Q24" s="52">
        <f>'Najboljših 10'!Q24</f>
        <v>4</v>
      </c>
      <c r="R24" s="52">
        <f>'Najboljših 10'!R24</f>
        <v>3</v>
      </c>
      <c r="S24" s="52">
        <f>'Najboljših 10'!S24</f>
        <v>2</v>
      </c>
      <c r="T24" s="52">
        <f>'Najboljših 10'!T24</f>
        <v>3</v>
      </c>
      <c r="U24" s="52">
        <f>'Najboljših 10'!U24</f>
        <v>2</v>
      </c>
      <c r="V24" s="20">
        <f>SUM(D24:U24)</f>
        <v>52</v>
      </c>
      <c r="W24" s="20">
        <v>66.000000700000001</v>
      </c>
      <c r="X24" s="20">
        <f>'Najboljših 10'!V24</f>
        <v>14.6</v>
      </c>
      <c r="Y24" s="28">
        <f>'Najboljših 10'!W24</f>
        <v>44.7</v>
      </c>
    </row>
    <row r="25" spans="1:25" ht="17" x14ac:dyDescent="0.4">
      <c r="A25" s="26">
        <v>2</v>
      </c>
      <c r="B25" s="27" t="str">
        <f>'Najboljših 10'!B25</f>
        <v>JANKO KRŽIČ</v>
      </c>
      <c r="C25" s="19">
        <f>'Najboljših 10'!C25</f>
        <v>17</v>
      </c>
      <c r="D25" s="52">
        <f>'Najboljših 10'!D25</f>
        <v>4</v>
      </c>
      <c r="E25" s="52">
        <f>'Najboljših 10'!E25</f>
        <v>3</v>
      </c>
      <c r="F25" s="52">
        <f>'Najboljših 10'!F25</f>
        <v>3</v>
      </c>
      <c r="G25" s="52">
        <f>'Najboljših 10'!G25</f>
        <v>3</v>
      </c>
      <c r="H25" s="52">
        <f>'Najboljših 10'!H25</f>
        <v>4</v>
      </c>
      <c r="I25" s="52">
        <f>'Najboljših 10'!I25</f>
        <v>5</v>
      </c>
      <c r="J25" s="52">
        <f>'Najboljših 10'!J25</f>
        <v>2</v>
      </c>
      <c r="K25" s="52">
        <f>'Najboljših 10'!K25</f>
        <v>4</v>
      </c>
      <c r="L25" s="52">
        <f>'Najboljših 10'!L25</f>
        <v>3</v>
      </c>
      <c r="M25" s="52">
        <f>'Najboljših 10'!M25</f>
        <v>4</v>
      </c>
      <c r="N25" s="52">
        <f>'Najboljših 10'!N25</f>
        <v>3</v>
      </c>
      <c r="O25" s="52">
        <f>'Najboljših 10'!O25</f>
        <v>4</v>
      </c>
      <c r="P25" s="52">
        <f>'Najboljših 10'!P25</f>
        <v>4</v>
      </c>
      <c r="Q25" s="52">
        <f>'Najboljših 10'!Q25</f>
        <v>3</v>
      </c>
      <c r="R25" s="52">
        <f>'Najboljših 10'!R25</f>
        <v>4</v>
      </c>
      <c r="S25" s="52">
        <f>'Najboljših 10'!S25</f>
        <v>3</v>
      </c>
      <c r="T25" s="52">
        <f>'Najboljših 10'!T25</f>
        <v>4</v>
      </c>
      <c r="U25" s="52">
        <f>'Najboljših 10'!U25</f>
        <v>3</v>
      </c>
      <c r="V25" s="20">
        <f t="shared" ref="V25:V33" si="0">SUM(D25:U25)</f>
        <v>63</v>
      </c>
      <c r="W25" s="20">
        <v>67.000000700000001</v>
      </c>
      <c r="X25" s="20">
        <f>'Najboljših 10'!V25</f>
        <v>31.9</v>
      </c>
      <c r="Y25" s="28">
        <f>'Najboljših 10'!W25</f>
        <v>47.05</v>
      </c>
    </row>
    <row r="26" spans="1:25" ht="17" x14ac:dyDescent="0.4">
      <c r="A26" s="26">
        <v>3</v>
      </c>
      <c r="B26" s="27" t="str">
        <f>'Najboljših 10'!B26</f>
        <v>BOJAN LAZAR</v>
      </c>
      <c r="C26" s="19">
        <f>'Najboljših 10'!C26</f>
        <v>14</v>
      </c>
      <c r="D26" s="52">
        <f>'Najboljših 10'!D26</f>
        <v>5</v>
      </c>
      <c r="E26" s="52">
        <f>'Najboljših 10'!E26</f>
        <v>3</v>
      </c>
      <c r="F26" s="52">
        <f>'Najboljših 10'!F26</f>
        <v>3</v>
      </c>
      <c r="G26" s="52">
        <f>'Najboljših 10'!G26</f>
        <v>4</v>
      </c>
      <c r="H26" s="52">
        <f>'Najboljših 10'!H26</f>
        <v>4</v>
      </c>
      <c r="I26" s="52">
        <f>'Najboljših 10'!I26</f>
        <v>3</v>
      </c>
      <c r="J26" s="52">
        <f>'Najboljših 10'!J26</f>
        <v>2</v>
      </c>
      <c r="K26" s="52">
        <f>'Najboljših 10'!K26</f>
        <v>3</v>
      </c>
      <c r="L26" s="52">
        <f>'Najboljših 10'!L26</f>
        <v>3</v>
      </c>
      <c r="M26" s="52">
        <f>'Najboljših 10'!M26</f>
        <v>4</v>
      </c>
      <c r="N26" s="52">
        <f>'Najboljših 10'!N26</f>
        <v>3</v>
      </c>
      <c r="O26" s="52">
        <f>'Najboljših 10'!O26</f>
        <v>2</v>
      </c>
      <c r="P26" s="52">
        <f>'Najboljših 10'!P26</f>
        <v>4</v>
      </c>
      <c r="Q26" s="52">
        <f>'Najboljših 10'!Q26</f>
        <v>4</v>
      </c>
      <c r="R26" s="52">
        <f>'Najboljših 10'!R26</f>
        <v>4</v>
      </c>
      <c r="S26" s="52">
        <f>'Najboljših 10'!S26</f>
        <v>2</v>
      </c>
      <c r="T26" s="52">
        <f>'Najboljših 10'!T26</f>
        <v>5</v>
      </c>
      <c r="U26" s="52">
        <f>'Najboljših 10'!U26</f>
        <v>2</v>
      </c>
      <c r="V26" s="20">
        <f t="shared" si="0"/>
        <v>60</v>
      </c>
      <c r="W26" s="20">
        <v>68.000000700000001</v>
      </c>
      <c r="X26" s="20">
        <f>'Najboljših 10'!V26</f>
        <v>21.8</v>
      </c>
      <c r="Y26" s="28">
        <f>'Najboljših 10'!W26</f>
        <v>49.1</v>
      </c>
    </row>
    <row r="27" spans="1:25" ht="17" x14ac:dyDescent="0.4">
      <c r="A27" s="26">
        <v>4</v>
      </c>
      <c r="B27" s="27" t="str">
        <f>'Najboljših 10'!B27</f>
        <v>NEJC ROBIČ ML.</v>
      </c>
      <c r="C27" s="19">
        <f>'Najboljših 10'!C27</f>
        <v>12</v>
      </c>
      <c r="D27" s="52">
        <f>'Najboljših 10'!D27</f>
        <v>5</v>
      </c>
      <c r="E27" s="52">
        <f>'Najboljših 10'!E27</f>
        <v>3</v>
      </c>
      <c r="F27" s="52">
        <f>'Najboljših 10'!F27</f>
        <v>4</v>
      </c>
      <c r="G27" s="52">
        <f>'Najboljših 10'!G27</f>
        <v>5</v>
      </c>
      <c r="H27" s="52">
        <f>'Najboljših 10'!H27</f>
        <v>4</v>
      </c>
      <c r="I27" s="52">
        <f>'Najboljših 10'!I27</f>
        <v>4</v>
      </c>
      <c r="J27" s="52">
        <f>'Najboljših 10'!J27</f>
        <v>3</v>
      </c>
      <c r="K27" s="52">
        <f>'Najboljših 10'!K27</f>
        <v>4</v>
      </c>
      <c r="L27" s="52">
        <f>'Najboljših 10'!L27</f>
        <v>3</v>
      </c>
      <c r="M27" s="52">
        <f>'Najboljših 10'!M27</f>
        <v>5</v>
      </c>
      <c r="N27" s="52">
        <f>'Najboljših 10'!N27</f>
        <v>3</v>
      </c>
      <c r="O27" s="52">
        <f>'Najboljših 10'!O27</f>
        <v>3</v>
      </c>
      <c r="P27" s="52">
        <f>'Najboljših 10'!P27</f>
        <v>5</v>
      </c>
      <c r="Q27" s="52">
        <f>'Najboljših 10'!Q27</f>
        <v>5</v>
      </c>
      <c r="R27" s="52">
        <f>'Najboljših 10'!R27</f>
        <v>4</v>
      </c>
      <c r="S27" s="52">
        <f>'Najboljših 10'!S27</f>
        <v>3</v>
      </c>
      <c r="T27" s="52">
        <f>'Najboljših 10'!T27</f>
        <v>4</v>
      </c>
      <c r="U27" s="52">
        <f>'Najboljših 10'!U27</f>
        <v>3</v>
      </c>
      <c r="V27" s="20">
        <f t="shared" si="0"/>
        <v>70</v>
      </c>
      <c r="W27" s="20">
        <v>69.000000700000001</v>
      </c>
      <c r="X27" s="20">
        <f>'Najboljših 10'!V27</f>
        <v>40.4</v>
      </c>
      <c r="Y27" s="28">
        <f>'Najboljših 10'!W27</f>
        <v>49.8</v>
      </c>
    </row>
    <row r="28" spans="1:25" ht="17" x14ac:dyDescent="0.4">
      <c r="A28" s="26">
        <v>5</v>
      </c>
      <c r="B28" s="27" t="str">
        <f>'Najboljših 10'!B28</f>
        <v>RADO ZALAZNIK</v>
      </c>
      <c r="C28" s="19">
        <f>'Najboljših 10'!C28</f>
        <v>8</v>
      </c>
      <c r="D28" s="52">
        <f>'Najboljših 10'!D28</f>
        <v>4</v>
      </c>
      <c r="E28" s="52">
        <f>'Najboljših 10'!E28</f>
        <v>2</v>
      </c>
      <c r="F28" s="52">
        <f>'Najboljših 10'!F28</f>
        <v>3</v>
      </c>
      <c r="G28" s="52">
        <f>'Najboljših 10'!G28</f>
        <v>4</v>
      </c>
      <c r="H28" s="52">
        <f>'Najboljših 10'!H28</f>
        <v>4</v>
      </c>
      <c r="I28" s="52">
        <f>'Najboljših 10'!I28</f>
        <v>5</v>
      </c>
      <c r="J28" s="52">
        <f>'Najboljših 10'!J28</f>
        <v>2</v>
      </c>
      <c r="K28" s="52">
        <f>'Najboljših 10'!K28</f>
        <v>4</v>
      </c>
      <c r="L28" s="52">
        <f>'Najboljših 10'!L28</f>
        <v>2</v>
      </c>
      <c r="M28" s="52">
        <f>'Najboljših 10'!M28</f>
        <v>4</v>
      </c>
      <c r="N28" s="52">
        <f>'Najboljših 10'!N28</f>
        <v>3</v>
      </c>
      <c r="O28" s="52">
        <f>'Najboljših 10'!O28</f>
        <v>5</v>
      </c>
      <c r="P28" s="52">
        <f>'Najboljših 10'!P28</f>
        <v>4</v>
      </c>
      <c r="Q28" s="52">
        <f>'Najboljših 10'!Q28</f>
        <v>4</v>
      </c>
      <c r="R28" s="52">
        <f>'Najboljših 10'!R28</f>
        <v>4</v>
      </c>
      <c r="S28" s="52">
        <f>'Najboljših 10'!S28</f>
        <v>2</v>
      </c>
      <c r="T28" s="52">
        <f>'Najboljših 10'!T28</f>
        <v>5</v>
      </c>
      <c r="U28" s="52">
        <f>'Najboljših 10'!U28</f>
        <v>3</v>
      </c>
      <c r="V28" s="20">
        <f t="shared" si="0"/>
        <v>64</v>
      </c>
      <c r="W28" s="20">
        <v>70.000000700000001</v>
      </c>
      <c r="X28" s="20">
        <f>'Najboljših 10'!V28</f>
        <v>26.7</v>
      </c>
      <c r="Y28" s="28">
        <f>'Najboljših 10'!W28</f>
        <v>50.65</v>
      </c>
    </row>
    <row r="29" spans="1:25" ht="17" x14ac:dyDescent="0.4">
      <c r="A29" s="26">
        <v>6</v>
      </c>
      <c r="B29" s="27" t="str">
        <f>'Najboljših 10'!B29</f>
        <v>EMIL TAVČAR</v>
      </c>
      <c r="C29" s="19">
        <f>'Najboljših 10'!C29</f>
        <v>12</v>
      </c>
      <c r="D29" s="52">
        <f>'Najboljših 10'!D29</f>
        <v>5</v>
      </c>
      <c r="E29" s="52">
        <f>'Najboljših 10'!E29</f>
        <v>3</v>
      </c>
      <c r="F29" s="52">
        <f>'Najboljših 10'!F29</f>
        <v>3</v>
      </c>
      <c r="G29" s="52">
        <f>'Najboljših 10'!G29</f>
        <v>5</v>
      </c>
      <c r="H29" s="52">
        <f>'Najboljših 10'!H29</f>
        <v>4</v>
      </c>
      <c r="I29" s="52">
        <f>'Najboljših 10'!I29</f>
        <v>4</v>
      </c>
      <c r="J29" s="52">
        <f>'Najboljših 10'!J29</f>
        <v>3</v>
      </c>
      <c r="K29" s="52">
        <f>'Najboljših 10'!K29</f>
        <v>5</v>
      </c>
      <c r="L29" s="52">
        <f>'Najboljših 10'!L29</f>
        <v>3</v>
      </c>
      <c r="M29" s="52">
        <f>'Najboljših 10'!M29</f>
        <v>4</v>
      </c>
      <c r="N29" s="52">
        <f>'Najboljših 10'!N29</f>
        <v>3</v>
      </c>
      <c r="O29" s="52">
        <f>'Najboljših 10'!O29</f>
        <v>3</v>
      </c>
      <c r="P29" s="52">
        <f>'Najboljših 10'!P29</f>
        <v>5</v>
      </c>
      <c r="Q29" s="52">
        <f>'Najboljših 10'!Q29</f>
        <v>4</v>
      </c>
      <c r="R29" s="52">
        <f>'Najboljših 10'!R29</f>
        <v>4</v>
      </c>
      <c r="S29" s="52">
        <f>'Najboljših 10'!S29</f>
        <v>3</v>
      </c>
      <c r="T29" s="52">
        <f>'Najboljših 10'!T29</f>
        <v>4</v>
      </c>
      <c r="U29" s="52">
        <f>'Najboljših 10'!U29</f>
        <v>3</v>
      </c>
      <c r="V29" s="20">
        <f t="shared" si="0"/>
        <v>68</v>
      </c>
      <c r="W29" s="20">
        <v>71.000000700000001</v>
      </c>
      <c r="X29" s="20">
        <f>'Najboljših 10'!V29</f>
        <v>34.200000000000003</v>
      </c>
      <c r="Y29" s="28">
        <f>'Najboljših 10'!W29</f>
        <v>50.9</v>
      </c>
    </row>
    <row r="30" spans="1:25" ht="17" x14ac:dyDescent="0.4">
      <c r="A30" s="26">
        <v>7</v>
      </c>
      <c r="B30" s="27" t="str">
        <f>'Najboljših 10'!B30</f>
        <v>ANDREJA ROSTOHAR</v>
      </c>
      <c r="C30" s="19">
        <f>'Najboljših 10'!C30</f>
        <v>18</v>
      </c>
      <c r="D30" s="52">
        <f>'Najboljših 10'!D30</f>
        <v>4</v>
      </c>
      <c r="E30" s="52">
        <f>'Najboljših 10'!E30</f>
        <v>3</v>
      </c>
      <c r="F30" s="52">
        <f>'Najboljših 10'!F30</f>
        <v>3</v>
      </c>
      <c r="G30" s="52">
        <f>'Najboljših 10'!G30</f>
        <v>4</v>
      </c>
      <c r="H30" s="52">
        <f>'Najboljših 10'!H30</f>
        <v>4</v>
      </c>
      <c r="I30" s="52">
        <f>'Najboljših 10'!I30</f>
        <v>3</v>
      </c>
      <c r="J30" s="52">
        <f>'Najboljših 10'!J30</f>
        <v>2</v>
      </c>
      <c r="K30" s="52">
        <f>'Najboljših 10'!K30</f>
        <v>3</v>
      </c>
      <c r="L30" s="52">
        <f>'Najboljših 10'!L30</f>
        <v>3</v>
      </c>
      <c r="M30" s="52">
        <f>'Najboljših 10'!M30</f>
        <v>4</v>
      </c>
      <c r="N30" s="52">
        <f>'Najboljših 10'!N30</f>
        <v>3</v>
      </c>
      <c r="O30" s="52">
        <f>'Najboljših 10'!O30</f>
        <v>3</v>
      </c>
      <c r="P30" s="52">
        <f>'Najboljših 10'!P30</f>
        <v>3</v>
      </c>
      <c r="Q30" s="52">
        <f>'Najboljših 10'!Q30</f>
        <v>4</v>
      </c>
      <c r="R30" s="52">
        <f>'Najboljših 10'!R30</f>
        <v>4</v>
      </c>
      <c r="S30" s="52">
        <f>'Najboljših 10'!S30</f>
        <v>3</v>
      </c>
      <c r="T30" s="52">
        <f>'Najboljših 10'!T30</f>
        <v>4</v>
      </c>
      <c r="U30" s="52">
        <f>'Najboljših 10'!U30</f>
        <v>2</v>
      </c>
      <c r="V30" s="20">
        <f t="shared" si="0"/>
        <v>59</v>
      </c>
      <c r="W30" s="20">
        <v>72.000000700000001</v>
      </c>
      <c r="X30" s="20">
        <f>'Najboljših 10'!V30</f>
        <v>16</v>
      </c>
      <c r="Y30" s="28">
        <f>'Najboljših 10'!W30</f>
        <v>51</v>
      </c>
    </row>
    <row r="31" spans="1:25" ht="17" x14ac:dyDescent="0.4">
      <c r="A31" s="26">
        <v>8</v>
      </c>
      <c r="B31" s="27" t="str">
        <f>'Najboljših 10'!B31</f>
        <v>SAŠO KRANJC</v>
      </c>
      <c r="C31" s="19">
        <f>'Najboljših 10'!C31</f>
        <v>7</v>
      </c>
      <c r="D31" s="52">
        <f>'Najboljših 10'!D31</f>
        <v>3</v>
      </c>
      <c r="E31" s="52">
        <f>'Najboljših 10'!E31</f>
        <v>3</v>
      </c>
      <c r="F31" s="52">
        <f>'Najboljših 10'!F31</f>
        <v>2</v>
      </c>
      <c r="G31" s="52">
        <f>'Najboljših 10'!G31</f>
        <v>4</v>
      </c>
      <c r="H31" s="52">
        <f>'Najboljših 10'!H31</f>
        <v>4</v>
      </c>
      <c r="I31" s="52">
        <f>'Najboljših 10'!I31</f>
        <v>4</v>
      </c>
      <c r="J31" s="52">
        <f>'Najboljših 10'!J31</f>
        <v>2</v>
      </c>
      <c r="K31" s="52">
        <f>'Najboljših 10'!K31</f>
        <v>4</v>
      </c>
      <c r="L31" s="52">
        <f>'Najboljših 10'!L31</f>
        <v>3</v>
      </c>
      <c r="M31" s="52">
        <f>'Najboljših 10'!M31</f>
        <v>3</v>
      </c>
      <c r="N31" s="52">
        <f>'Najboljših 10'!N31</f>
        <v>3</v>
      </c>
      <c r="O31" s="52">
        <f>'Najboljših 10'!O31</f>
        <v>2</v>
      </c>
      <c r="P31" s="52">
        <f>'Najboljših 10'!P31</f>
        <v>3</v>
      </c>
      <c r="Q31" s="52">
        <f>'Najboljših 10'!Q31</f>
        <v>4</v>
      </c>
      <c r="R31" s="52">
        <f>'Najboljših 10'!R31</f>
        <v>4</v>
      </c>
      <c r="S31" s="52">
        <f>'Najboljših 10'!S31</f>
        <v>3</v>
      </c>
      <c r="T31" s="52">
        <f>'Najboljših 10'!T31</f>
        <v>4</v>
      </c>
      <c r="U31" s="52">
        <f>'Najboljših 10'!U31</f>
        <v>3</v>
      </c>
      <c r="V31" s="20">
        <f t="shared" si="0"/>
        <v>58</v>
      </c>
      <c r="W31" s="20">
        <v>73.000000700000001</v>
      </c>
      <c r="X31" s="20">
        <f>'Najboljših 10'!V31</f>
        <v>13.8</v>
      </c>
      <c r="Y31" s="28">
        <f>'Najboljših 10'!W31</f>
        <v>51.1</v>
      </c>
    </row>
    <row r="32" spans="1:25" ht="17" x14ac:dyDescent="0.4">
      <c r="A32" s="26">
        <v>9</v>
      </c>
      <c r="B32" s="27" t="str">
        <f>'Najboljših 10'!B32</f>
        <v>VITO ŠMIT</v>
      </c>
      <c r="C32" s="19">
        <f>'Najboljših 10'!C32</f>
        <v>12</v>
      </c>
      <c r="D32" s="52">
        <f>'Najboljših 10'!D32</f>
        <v>4</v>
      </c>
      <c r="E32" s="52">
        <f>'Najboljših 10'!E32</f>
        <v>2</v>
      </c>
      <c r="F32" s="52">
        <f>'Najboljših 10'!F32</f>
        <v>3</v>
      </c>
      <c r="G32" s="52">
        <f>'Najboljših 10'!G32</f>
        <v>4</v>
      </c>
      <c r="H32" s="52">
        <f>'Najboljših 10'!H32</f>
        <v>4</v>
      </c>
      <c r="I32" s="52">
        <f>'Najboljših 10'!I32</f>
        <v>3</v>
      </c>
      <c r="J32" s="52">
        <f>'Najboljših 10'!J32</f>
        <v>3</v>
      </c>
      <c r="K32" s="52">
        <f>'Najboljših 10'!K32</f>
        <v>4</v>
      </c>
      <c r="L32" s="52">
        <f>'Najboljših 10'!L32</f>
        <v>3</v>
      </c>
      <c r="M32" s="52">
        <f>'Najboljših 10'!M32</f>
        <v>4</v>
      </c>
      <c r="N32" s="52">
        <f>'Najboljših 10'!N32</f>
        <v>3</v>
      </c>
      <c r="O32" s="52">
        <f>'Najboljših 10'!O32</f>
        <v>3</v>
      </c>
      <c r="P32" s="52">
        <f>'Najboljših 10'!P32</f>
        <v>3</v>
      </c>
      <c r="Q32" s="52">
        <f>'Najboljših 10'!Q32</f>
        <v>4</v>
      </c>
      <c r="R32" s="52">
        <f>'Najboljših 10'!R32</f>
        <v>4</v>
      </c>
      <c r="S32" s="52">
        <f>'Najboljših 10'!S32</f>
        <v>3</v>
      </c>
      <c r="T32" s="52">
        <f>'Najboljših 10'!T32</f>
        <v>4</v>
      </c>
      <c r="U32" s="52">
        <f>'Najboljših 10'!U32</f>
        <v>2</v>
      </c>
      <c r="V32" s="20">
        <f t="shared" si="0"/>
        <v>60</v>
      </c>
      <c r="W32" s="20">
        <v>74.000000700000001</v>
      </c>
      <c r="X32" s="20">
        <f>'Najboljših 10'!V32</f>
        <v>15.1</v>
      </c>
      <c r="Y32" s="28">
        <f>'Najboljših 10'!W32</f>
        <v>52.45</v>
      </c>
    </row>
    <row r="33" spans="1:25" ht="17" x14ac:dyDescent="0.4">
      <c r="A33" s="26">
        <v>10</v>
      </c>
      <c r="B33" s="27" t="str">
        <f>'Najboljših 10'!B33</f>
        <v>ZORAN KLEMENČIČ</v>
      </c>
      <c r="C33" s="19">
        <f>'Najboljših 10'!C33</f>
        <v>4</v>
      </c>
      <c r="D33" s="52">
        <f>'Najboljših 10'!D33</f>
        <v>4</v>
      </c>
      <c r="E33" s="52">
        <f>'Najboljših 10'!E33</f>
        <v>3</v>
      </c>
      <c r="F33" s="52">
        <f>'Najboljših 10'!F33</f>
        <v>3</v>
      </c>
      <c r="G33" s="52">
        <f>'Najboljših 10'!G33</f>
        <v>4</v>
      </c>
      <c r="H33" s="52">
        <f>'Najboljših 10'!H33</f>
        <v>4</v>
      </c>
      <c r="I33" s="52">
        <f>'Najboljših 10'!I33</f>
        <v>4</v>
      </c>
      <c r="J33" s="52">
        <f>'Najboljših 10'!J33</f>
        <v>3</v>
      </c>
      <c r="K33" s="52">
        <f>'Najboljših 10'!K33</f>
        <v>4</v>
      </c>
      <c r="L33" s="52">
        <f>'Najboljših 10'!L33</f>
        <v>2</v>
      </c>
      <c r="M33" s="52">
        <f>'Najboljših 10'!M33</f>
        <v>5</v>
      </c>
      <c r="N33" s="52">
        <f>'Najboljših 10'!N33</f>
        <v>2</v>
      </c>
      <c r="O33" s="52">
        <f>'Najboljših 10'!O33</f>
        <v>3</v>
      </c>
      <c r="P33" s="52">
        <f>'Najboljših 10'!P33</f>
        <v>3</v>
      </c>
      <c r="Q33" s="52">
        <f>'Najboljših 10'!Q33</f>
        <v>4</v>
      </c>
      <c r="R33" s="52">
        <f>'Najboljših 10'!R33</f>
        <v>5</v>
      </c>
      <c r="S33" s="52">
        <f>'Najboljših 10'!S33</f>
        <v>3</v>
      </c>
      <c r="T33" s="52">
        <f>'Najboljših 10'!T33</f>
        <v>4</v>
      </c>
      <c r="U33" s="52">
        <f>'Najboljših 10'!U33</f>
        <v>4</v>
      </c>
      <c r="V33" s="20">
        <f t="shared" si="0"/>
        <v>64</v>
      </c>
      <c r="W33" s="20">
        <v>75.000000700000001</v>
      </c>
      <c r="X33" s="20">
        <f>'Najboljših 10'!V33</f>
        <v>20.399999999999999</v>
      </c>
      <c r="Y33" s="28">
        <f>'Najboljših 10'!W33</f>
        <v>53.8</v>
      </c>
    </row>
  </sheetData>
  <sheetProtection password="8319" sheet="1"/>
  <mergeCells count="51">
    <mergeCell ref="M5:M6"/>
    <mergeCell ref="N5:N6"/>
    <mergeCell ref="D2:U2"/>
    <mergeCell ref="D4:U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U6"/>
    <mergeCell ref="V5:V6"/>
    <mergeCell ref="O5:O6"/>
    <mergeCell ref="P5:P6"/>
    <mergeCell ref="Q5:Q6"/>
    <mergeCell ref="R5:R6"/>
    <mergeCell ref="S5:S6"/>
    <mergeCell ref="T5:T6"/>
    <mergeCell ref="F22:F23"/>
    <mergeCell ref="D19:U19"/>
    <mergeCell ref="D21:U21"/>
    <mergeCell ref="G22:G23"/>
    <mergeCell ref="H22:H23"/>
    <mergeCell ref="I22:I23"/>
    <mergeCell ref="J22:J23"/>
    <mergeCell ref="P22:P23"/>
    <mergeCell ref="K22:K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Y22:Y23"/>
    <mergeCell ref="Q22:Q23"/>
    <mergeCell ref="R22:R23"/>
    <mergeCell ref="S22:S23"/>
    <mergeCell ref="T22:T23"/>
    <mergeCell ref="U22:U23"/>
    <mergeCell ref="V22:V23"/>
    <mergeCell ref="W22:W23"/>
    <mergeCell ref="X22:X23"/>
  </mergeCells>
  <conditionalFormatting sqref="C7:C16 V7:V16">
    <cfRule type="cellIs" dxfId="324" priority="382" operator="equal">
      <formula>0</formula>
    </cfRule>
  </conditionalFormatting>
  <conditionalFormatting sqref="C7:C16">
    <cfRule type="dataBar" priority="384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{3FD9A277-11BE-4D58-9AA6-360038B1EEAD}</x14:id>
        </ext>
      </extLst>
    </cfRule>
  </conditionalFormatting>
  <conditionalFormatting sqref="V7:V16">
    <cfRule type="cellIs" dxfId="323" priority="377" operator="equal">
      <formula>200</formula>
    </cfRule>
  </conditionalFormatting>
  <conditionalFormatting sqref="B7:B16">
    <cfRule type="cellIs" dxfId="322" priority="376" operator="equal">
      <formula>0</formula>
    </cfRule>
  </conditionalFormatting>
  <conditionalFormatting sqref="B7:B16">
    <cfRule type="cellIs" dxfId="321" priority="375" operator="greaterThan">
      <formula>0</formula>
    </cfRule>
  </conditionalFormatting>
  <conditionalFormatting sqref="C24:C33 V24:Y33">
    <cfRule type="cellIs" dxfId="320" priority="287" operator="equal">
      <formula>0</formula>
    </cfRule>
  </conditionalFormatting>
  <conditionalFormatting sqref="C24:C33">
    <cfRule type="dataBar" priority="289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{0FFF07CD-EB16-4458-9C97-C32A1923CF71}</x14:id>
        </ext>
      </extLst>
    </cfRule>
  </conditionalFormatting>
  <conditionalFormatting sqref="V24:Y33">
    <cfRule type="cellIs" dxfId="319" priority="282" operator="equal">
      <formula>200</formula>
    </cfRule>
  </conditionalFormatting>
  <conditionalFormatting sqref="B24:B33">
    <cfRule type="cellIs" dxfId="318" priority="281" operator="equal">
      <formula>0</formula>
    </cfRule>
  </conditionalFormatting>
  <conditionalFormatting sqref="S7:S16">
    <cfRule type="cellIs" dxfId="317" priority="66" operator="greaterThan">
      <formula>4</formula>
    </cfRule>
    <cfRule type="cellIs" dxfId="316" priority="67" operator="equal">
      <formula>4</formula>
    </cfRule>
    <cfRule type="cellIs" dxfId="315" priority="68" operator="equal">
      <formula>2</formula>
    </cfRule>
    <cfRule type="cellIs" dxfId="314" priority="69" operator="equal">
      <formula>1</formula>
    </cfRule>
    <cfRule type="containsBlanks" dxfId="313" priority="70">
      <formula>LEN(TRIM(S7))=0</formula>
    </cfRule>
  </conditionalFormatting>
  <conditionalFormatting sqref="D7:D16">
    <cfRule type="cellIs" dxfId="312" priority="126" operator="greaterThan">
      <formula>5</formula>
    </cfRule>
    <cfRule type="cellIs" dxfId="311" priority="127" operator="equal">
      <formula>5</formula>
    </cfRule>
    <cfRule type="cellIs" dxfId="310" priority="128" operator="equal">
      <formula>3</formula>
    </cfRule>
    <cfRule type="cellIs" dxfId="309" priority="129" operator="equal">
      <formula>2</formula>
    </cfRule>
    <cfRule type="containsBlanks" dxfId="308" priority="130">
      <formula>LEN(TRIM(D7))=0</formula>
    </cfRule>
  </conditionalFormatting>
  <conditionalFormatting sqref="G7:G16">
    <cfRule type="cellIs" dxfId="307" priority="121" stopIfTrue="1" operator="greaterThan">
      <formula>5</formula>
    </cfRule>
    <cfRule type="cellIs" dxfId="306" priority="122" stopIfTrue="1" operator="equal">
      <formula>5</formula>
    </cfRule>
    <cfRule type="cellIs" dxfId="305" priority="123" stopIfTrue="1" operator="equal">
      <formula>3</formula>
    </cfRule>
    <cfRule type="cellIs" dxfId="304" priority="124" stopIfTrue="1" operator="equal">
      <formula>2</formula>
    </cfRule>
    <cfRule type="containsBlanks" dxfId="303" priority="125" stopIfTrue="1">
      <formula>LEN(TRIM(G7))=0</formula>
    </cfRule>
  </conditionalFormatting>
  <conditionalFormatting sqref="J7:J16">
    <cfRule type="cellIs" dxfId="302" priority="116" operator="greaterThan">
      <formula>4</formula>
    </cfRule>
    <cfRule type="cellIs" dxfId="301" priority="117" operator="equal">
      <formula>4</formula>
    </cfRule>
    <cfRule type="cellIs" dxfId="300" priority="118" operator="equal">
      <formula>2</formula>
    </cfRule>
    <cfRule type="cellIs" dxfId="299" priority="119" operator="equal">
      <formula>1</formula>
    </cfRule>
    <cfRule type="containsBlanks" dxfId="298" priority="120">
      <formula>LEN(TRIM(J7))=0</formula>
    </cfRule>
  </conditionalFormatting>
  <conditionalFormatting sqref="M7:M16">
    <cfRule type="cellIs" dxfId="297" priority="111" operator="greaterThan">
      <formula>5</formula>
    </cfRule>
    <cfRule type="cellIs" dxfId="296" priority="112" operator="equal">
      <formula>5</formula>
    </cfRule>
    <cfRule type="cellIs" dxfId="295" priority="113" operator="equal">
      <formula>3</formula>
    </cfRule>
    <cfRule type="cellIs" dxfId="294" priority="114" operator="equal">
      <formula>2</formula>
    </cfRule>
    <cfRule type="containsBlanks" dxfId="293" priority="115">
      <formula>LEN(TRIM(M7))=0</formula>
    </cfRule>
  </conditionalFormatting>
  <conditionalFormatting sqref="P7:P16">
    <cfRule type="cellIs" dxfId="292" priority="106" operator="greaterThan">
      <formula>5</formula>
    </cfRule>
    <cfRule type="cellIs" dxfId="291" priority="107" operator="equal">
      <formula>5</formula>
    </cfRule>
    <cfRule type="cellIs" dxfId="290" priority="108" operator="equal">
      <formula>3</formula>
    </cfRule>
    <cfRule type="cellIs" dxfId="289" priority="109" operator="equal">
      <formula>2</formula>
    </cfRule>
    <cfRule type="containsBlanks" dxfId="288" priority="110">
      <formula>LEN(TRIM(P7))=0</formula>
    </cfRule>
  </conditionalFormatting>
  <conditionalFormatting sqref="E7:F16 L7:L16 N7:O16 U7:U16">
    <cfRule type="cellIs" dxfId="287" priority="101" operator="greaterThan">
      <formula>4</formula>
    </cfRule>
    <cfRule type="cellIs" dxfId="286" priority="102" operator="equal">
      <formula>4</formula>
    </cfRule>
    <cfRule type="cellIs" dxfId="285" priority="103" operator="equal">
      <formula>2</formula>
    </cfRule>
    <cfRule type="cellIs" dxfId="284" priority="104" operator="equal">
      <formula>1</formula>
    </cfRule>
    <cfRule type="containsBlanks" dxfId="283" priority="105">
      <formula>LEN(TRIM(E7))=0</formula>
    </cfRule>
  </conditionalFormatting>
  <conditionalFormatting sqref="H7:H16">
    <cfRule type="cellIs" dxfId="282" priority="96" stopIfTrue="1" operator="greaterThan">
      <formula>5</formula>
    </cfRule>
    <cfRule type="cellIs" dxfId="281" priority="97" stopIfTrue="1" operator="equal">
      <formula>5</formula>
    </cfRule>
    <cfRule type="cellIs" dxfId="280" priority="98" stopIfTrue="1" operator="equal">
      <formula>3</formula>
    </cfRule>
    <cfRule type="cellIs" dxfId="279" priority="99" stopIfTrue="1" operator="equal">
      <formula>2</formula>
    </cfRule>
    <cfRule type="containsBlanks" dxfId="278" priority="100" stopIfTrue="1">
      <formula>LEN(TRIM(H7))=0</formula>
    </cfRule>
  </conditionalFormatting>
  <conditionalFormatting sqref="I7:I16">
    <cfRule type="cellIs" dxfId="277" priority="91" stopIfTrue="1" operator="greaterThan">
      <formula>5</formula>
    </cfRule>
    <cfRule type="cellIs" dxfId="276" priority="92" stopIfTrue="1" operator="equal">
      <formula>5</formula>
    </cfRule>
    <cfRule type="cellIs" dxfId="275" priority="93" stopIfTrue="1" operator="equal">
      <formula>3</formula>
    </cfRule>
    <cfRule type="cellIs" dxfId="274" priority="94" stopIfTrue="1" operator="equal">
      <formula>2</formula>
    </cfRule>
    <cfRule type="containsBlanks" dxfId="273" priority="95" stopIfTrue="1">
      <formula>LEN(TRIM(I7))=0</formula>
    </cfRule>
  </conditionalFormatting>
  <conditionalFormatting sqref="K7:K16">
    <cfRule type="cellIs" dxfId="272" priority="86" stopIfTrue="1" operator="greaterThan">
      <formula>5</formula>
    </cfRule>
    <cfRule type="cellIs" dxfId="271" priority="87" stopIfTrue="1" operator="equal">
      <formula>5</formula>
    </cfRule>
    <cfRule type="cellIs" dxfId="270" priority="88" stopIfTrue="1" operator="equal">
      <formula>3</formula>
    </cfRule>
    <cfRule type="cellIs" dxfId="269" priority="89" stopIfTrue="1" operator="equal">
      <formula>2</formula>
    </cfRule>
    <cfRule type="containsBlanks" dxfId="268" priority="90" stopIfTrue="1">
      <formula>LEN(TRIM(K7))=0</formula>
    </cfRule>
  </conditionalFormatting>
  <conditionalFormatting sqref="Q7:Q16">
    <cfRule type="cellIs" dxfId="267" priority="81" stopIfTrue="1" operator="greaterThan">
      <formula>5</formula>
    </cfRule>
    <cfRule type="cellIs" dxfId="266" priority="82" stopIfTrue="1" operator="equal">
      <formula>5</formula>
    </cfRule>
    <cfRule type="cellIs" dxfId="265" priority="83" stopIfTrue="1" operator="equal">
      <formula>3</formula>
    </cfRule>
    <cfRule type="cellIs" dxfId="264" priority="84" stopIfTrue="1" operator="equal">
      <formula>2</formula>
    </cfRule>
    <cfRule type="containsBlanks" dxfId="263" priority="85" stopIfTrue="1">
      <formula>LEN(TRIM(Q7))=0</formula>
    </cfRule>
  </conditionalFormatting>
  <conditionalFormatting sqref="R7:R16">
    <cfRule type="cellIs" dxfId="262" priority="76" stopIfTrue="1" operator="greaterThan">
      <formula>5</formula>
    </cfRule>
    <cfRule type="cellIs" dxfId="261" priority="77" stopIfTrue="1" operator="equal">
      <formula>5</formula>
    </cfRule>
    <cfRule type="cellIs" dxfId="260" priority="78" stopIfTrue="1" operator="equal">
      <formula>3</formula>
    </cfRule>
    <cfRule type="cellIs" dxfId="259" priority="79" stopIfTrue="1" operator="equal">
      <formula>2</formula>
    </cfRule>
    <cfRule type="containsBlanks" dxfId="258" priority="80" stopIfTrue="1">
      <formula>LEN(TRIM(R7))=0</formula>
    </cfRule>
  </conditionalFormatting>
  <conditionalFormatting sqref="T7:T16">
    <cfRule type="cellIs" dxfId="257" priority="71" stopIfTrue="1" operator="greaterThan">
      <formula>5</formula>
    </cfRule>
    <cfRule type="cellIs" dxfId="256" priority="72" stopIfTrue="1" operator="equal">
      <formula>5</formula>
    </cfRule>
    <cfRule type="cellIs" dxfId="255" priority="73" stopIfTrue="1" operator="equal">
      <formula>3</formula>
    </cfRule>
    <cfRule type="cellIs" dxfId="254" priority="74" stopIfTrue="1" operator="equal">
      <formula>2</formula>
    </cfRule>
    <cfRule type="containsBlanks" dxfId="253" priority="75" stopIfTrue="1">
      <formula>LEN(TRIM(T7))=0</formula>
    </cfRule>
  </conditionalFormatting>
  <conditionalFormatting sqref="S24:S33">
    <cfRule type="cellIs" dxfId="252" priority="1" operator="greaterThan">
      <formula>4</formula>
    </cfRule>
    <cfRule type="cellIs" dxfId="251" priority="2" operator="equal">
      <formula>4</formula>
    </cfRule>
    <cfRule type="cellIs" dxfId="250" priority="3" operator="equal">
      <formula>2</formula>
    </cfRule>
    <cfRule type="cellIs" dxfId="249" priority="4" operator="equal">
      <formula>1</formula>
    </cfRule>
    <cfRule type="containsBlanks" dxfId="248" priority="5">
      <formula>LEN(TRIM(S24))=0</formula>
    </cfRule>
  </conditionalFormatting>
  <conditionalFormatting sqref="D24:D33">
    <cfRule type="cellIs" dxfId="247" priority="61" operator="greaterThan">
      <formula>5</formula>
    </cfRule>
    <cfRule type="cellIs" dxfId="246" priority="62" operator="equal">
      <formula>5</formula>
    </cfRule>
    <cfRule type="cellIs" dxfId="245" priority="63" operator="equal">
      <formula>3</formula>
    </cfRule>
    <cfRule type="cellIs" dxfId="244" priority="64" operator="equal">
      <formula>2</formula>
    </cfRule>
    <cfRule type="containsBlanks" dxfId="243" priority="65">
      <formula>LEN(TRIM(D24))=0</formula>
    </cfRule>
  </conditionalFormatting>
  <conditionalFormatting sqref="G24:G33">
    <cfRule type="cellIs" dxfId="242" priority="56" stopIfTrue="1" operator="greaterThan">
      <formula>5</formula>
    </cfRule>
    <cfRule type="cellIs" dxfId="241" priority="57" stopIfTrue="1" operator="equal">
      <formula>5</formula>
    </cfRule>
    <cfRule type="cellIs" dxfId="240" priority="58" stopIfTrue="1" operator="equal">
      <formula>3</formula>
    </cfRule>
    <cfRule type="cellIs" dxfId="239" priority="59" stopIfTrue="1" operator="equal">
      <formula>2</formula>
    </cfRule>
    <cfRule type="containsBlanks" dxfId="238" priority="60" stopIfTrue="1">
      <formula>LEN(TRIM(G24))=0</formula>
    </cfRule>
  </conditionalFormatting>
  <conditionalFormatting sqref="J24:J33">
    <cfRule type="cellIs" dxfId="237" priority="51" operator="greaterThan">
      <formula>4</formula>
    </cfRule>
    <cfRule type="cellIs" dxfId="236" priority="52" operator="equal">
      <formula>4</formula>
    </cfRule>
    <cfRule type="cellIs" dxfId="235" priority="53" operator="equal">
      <formula>2</formula>
    </cfRule>
    <cfRule type="cellIs" dxfId="234" priority="54" operator="equal">
      <formula>1</formula>
    </cfRule>
    <cfRule type="containsBlanks" dxfId="233" priority="55">
      <formula>LEN(TRIM(J24))=0</formula>
    </cfRule>
  </conditionalFormatting>
  <conditionalFormatting sqref="M24:M33">
    <cfRule type="cellIs" dxfId="232" priority="46" operator="greaterThan">
      <formula>5</formula>
    </cfRule>
    <cfRule type="cellIs" dxfId="231" priority="47" operator="equal">
      <formula>5</formula>
    </cfRule>
    <cfRule type="cellIs" dxfId="230" priority="48" operator="equal">
      <formula>3</formula>
    </cfRule>
    <cfRule type="cellIs" dxfId="229" priority="49" operator="equal">
      <formula>2</formula>
    </cfRule>
    <cfRule type="containsBlanks" dxfId="228" priority="50">
      <formula>LEN(TRIM(M24))=0</formula>
    </cfRule>
  </conditionalFormatting>
  <conditionalFormatting sqref="P24:P33">
    <cfRule type="cellIs" dxfId="227" priority="41" operator="greaterThan">
      <formula>5</formula>
    </cfRule>
    <cfRule type="cellIs" dxfId="226" priority="42" operator="equal">
      <formula>5</formula>
    </cfRule>
    <cfRule type="cellIs" dxfId="225" priority="43" operator="equal">
      <formula>3</formula>
    </cfRule>
    <cfRule type="cellIs" dxfId="224" priority="44" operator="equal">
      <formula>2</formula>
    </cfRule>
    <cfRule type="containsBlanks" dxfId="223" priority="45">
      <formula>LEN(TRIM(P24))=0</formula>
    </cfRule>
  </conditionalFormatting>
  <conditionalFormatting sqref="E24:F33 L24:L33 N24:O33 U24:U33">
    <cfRule type="cellIs" dxfId="222" priority="36" operator="greaterThan">
      <formula>4</formula>
    </cfRule>
    <cfRule type="cellIs" dxfId="221" priority="37" operator="equal">
      <formula>4</formula>
    </cfRule>
    <cfRule type="cellIs" dxfId="220" priority="38" operator="equal">
      <formula>2</formula>
    </cfRule>
    <cfRule type="cellIs" dxfId="219" priority="39" operator="equal">
      <formula>1</formula>
    </cfRule>
    <cfRule type="containsBlanks" dxfId="218" priority="40">
      <formula>LEN(TRIM(E24))=0</formula>
    </cfRule>
  </conditionalFormatting>
  <conditionalFormatting sqref="H24:H33">
    <cfRule type="cellIs" dxfId="217" priority="31" stopIfTrue="1" operator="greaterThan">
      <formula>5</formula>
    </cfRule>
    <cfRule type="cellIs" dxfId="216" priority="32" stopIfTrue="1" operator="equal">
      <formula>5</formula>
    </cfRule>
    <cfRule type="cellIs" dxfId="215" priority="33" stopIfTrue="1" operator="equal">
      <formula>3</formula>
    </cfRule>
    <cfRule type="cellIs" dxfId="214" priority="34" stopIfTrue="1" operator="equal">
      <formula>2</formula>
    </cfRule>
    <cfRule type="containsBlanks" dxfId="213" priority="35" stopIfTrue="1">
      <formula>LEN(TRIM(H24))=0</formula>
    </cfRule>
  </conditionalFormatting>
  <conditionalFormatting sqref="I24:I33">
    <cfRule type="cellIs" dxfId="212" priority="26" stopIfTrue="1" operator="greaterThan">
      <formula>5</formula>
    </cfRule>
    <cfRule type="cellIs" dxfId="211" priority="27" stopIfTrue="1" operator="equal">
      <formula>5</formula>
    </cfRule>
    <cfRule type="cellIs" dxfId="210" priority="28" stopIfTrue="1" operator="equal">
      <formula>3</formula>
    </cfRule>
    <cfRule type="cellIs" dxfId="209" priority="29" stopIfTrue="1" operator="equal">
      <formula>2</formula>
    </cfRule>
    <cfRule type="containsBlanks" dxfId="208" priority="30" stopIfTrue="1">
      <formula>LEN(TRIM(I24))=0</formula>
    </cfRule>
  </conditionalFormatting>
  <conditionalFormatting sqref="K24:K33">
    <cfRule type="cellIs" dxfId="207" priority="21" stopIfTrue="1" operator="greaterThan">
      <formula>5</formula>
    </cfRule>
    <cfRule type="cellIs" dxfId="206" priority="22" stopIfTrue="1" operator="equal">
      <formula>5</formula>
    </cfRule>
    <cfRule type="cellIs" dxfId="205" priority="23" stopIfTrue="1" operator="equal">
      <formula>3</formula>
    </cfRule>
    <cfRule type="cellIs" dxfId="204" priority="24" stopIfTrue="1" operator="equal">
      <formula>2</formula>
    </cfRule>
    <cfRule type="containsBlanks" dxfId="203" priority="25" stopIfTrue="1">
      <formula>LEN(TRIM(K24))=0</formula>
    </cfRule>
  </conditionalFormatting>
  <conditionalFormatting sqref="Q24:Q33">
    <cfRule type="cellIs" dxfId="202" priority="16" stopIfTrue="1" operator="greaterThan">
      <formula>5</formula>
    </cfRule>
    <cfRule type="cellIs" dxfId="201" priority="17" stopIfTrue="1" operator="equal">
      <formula>5</formula>
    </cfRule>
    <cfRule type="cellIs" dxfId="200" priority="18" stopIfTrue="1" operator="equal">
      <formula>3</formula>
    </cfRule>
    <cfRule type="cellIs" dxfId="199" priority="19" stopIfTrue="1" operator="equal">
      <formula>2</formula>
    </cfRule>
    <cfRule type="containsBlanks" dxfId="198" priority="20" stopIfTrue="1">
      <formula>LEN(TRIM(Q24))=0</formula>
    </cfRule>
  </conditionalFormatting>
  <conditionalFormatting sqref="R24:R33">
    <cfRule type="cellIs" dxfId="197" priority="11" stopIfTrue="1" operator="greaterThan">
      <formula>5</formula>
    </cfRule>
    <cfRule type="cellIs" dxfId="196" priority="12" stopIfTrue="1" operator="equal">
      <formula>5</formula>
    </cfRule>
    <cfRule type="cellIs" dxfId="195" priority="13" stopIfTrue="1" operator="equal">
      <formula>3</formula>
    </cfRule>
    <cfRule type="cellIs" dxfId="194" priority="14" stopIfTrue="1" operator="equal">
      <formula>2</formula>
    </cfRule>
    <cfRule type="containsBlanks" dxfId="193" priority="15" stopIfTrue="1">
      <formula>LEN(TRIM(R24))=0</formula>
    </cfRule>
  </conditionalFormatting>
  <conditionalFormatting sqref="T24:T33">
    <cfRule type="cellIs" dxfId="192" priority="6" stopIfTrue="1" operator="greaterThan">
      <formula>5</formula>
    </cfRule>
    <cfRule type="cellIs" dxfId="191" priority="7" stopIfTrue="1" operator="equal">
      <formula>5</formula>
    </cfRule>
    <cfRule type="cellIs" dxfId="190" priority="8" stopIfTrue="1" operator="equal">
      <formula>3</formula>
    </cfRule>
    <cfRule type="cellIs" dxfId="189" priority="9" stopIfTrue="1" operator="equal">
      <formula>2</formula>
    </cfRule>
    <cfRule type="containsBlanks" dxfId="188" priority="10" stopIfTrue="1">
      <formula>LEN(TRIM(T24))=0</formula>
    </cfRule>
  </conditionalFormatting>
  <pageMargins left="0.11811023622047245" right="0" top="0.35433070866141736" bottom="0.35433070866141736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D9A277-11BE-4D58-9AA6-360038B1EEAD}">
            <x14:dataBar minLength="0" maxLength="100" negativeBarColorSameAsPositive="1" axisPosition="none">
              <x14:cfvo type="min"/>
              <x14:cfvo type="max"/>
            </x14:dataBar>
          </x14:cfRule>
          <xm:sqref>C7:C16</xm:sqref>
        </x14:conditionalFormatting>
        <x14:conditionalFormatting xmlns:xm="http://schemas.microsoft.com/office/excel/2006/main">
          <x14:cfRule type="dataBar" id="{0FFF07CD-EB16-4458-9C97-C32A1923CF71}">
            <x14:dataBar minLength="0" maxLength="100" negativeBarColorSameAsPositive="1" axisPosition="none">
              <x14:cfvo type="min"/>
              <x14:cfvo type="max"/>
            </x14:dataBar>
          </x14:cfRule>
          <xm:sqref>C24:C33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57"/>
  <sheetViews>
    <sheetView topLeftCell="A25" zoomScale="90" zoomScaleNormal="90" workbookViewId="0">
      <selection activeCell="C41" sqref="C41"/>
    </sheetView>
  </sheetViews>
  <sheetFormatPr defaultRowHeight="14.5" x14ac:dyDescent="0.35"/>
  <cols>
    <col min="1" max="1" width="5.453125" customWidth="1"/>
    <col min="2" max="2" width="25.1796875" customWidth="1"/>
    <col min="3" max="20" width="6.7265625" customWidth="1"/>
    <col min="21" max="22" width="7.7265625" customWidth="1"/>
    <col min="23" max="24" width="7.7265625" style="65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" customHeight="1" x14ac:dyDescent="0.35"/>
    <row r="4" spans="1:24" ht="21.75" customHeight="1" x14ac:dyDescent="0.5">
      <c r="B4" s="35" t="s">
        <v>41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66" t="s">
        <v>16</v>
      </c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66"/>
    </row>
    <row r="7" spans="1:24" x14ac:dyDescent="0.35">
      <c r="A7">
        <v>1</v>
      </c>
      <c r="B7" s="36" t="str">
        <f>'23thR'!B7</f>
        <v>NIKO ROSTOHAR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0">
        <f t="shared" ref="U7:U12" si="0">SUM(C7:T7)</f>
        <v>0</v>
      </c>
      <c r="V7" s="20">
        <f>'23thR'!V7</f>
        <v>14.6</v>
      </c>
      <c r="W7" s="65">
        <f>IF(B7&lt;&gt;"",'23thR'!W7+X7,0)</f>
        <v>20</v>
      </c>
      <c r="X7" s="65">
        <f t="shared" ref="X7:X37" si="1">IF(U7&gt;0,1,0)</f>
        <v>0</v>
      </c>
    </row>
    <row r="8" spans="1:24" x14ac:dyDescent="0.35">
      <c r="A8">
        <v>2</v>
      </c>
      <c r="B8" s="36" t="str">
        <f>'23thR'!B8</f>
        <v>ANDREJA ROSTOHAR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0">
        <f t="shared" si="0"/>
        <v>0</v>
      </c>
      <c r="V8" s="20">
        <f>'23thR'!V8</f>
        <v>16</v>
      </c>
      <c r="W8" s="65">
        <f>IF(B8&lt;&gt;"",'23thR'!W8+X8,0)</f>
        <v>18</v>
      </c>
      <c r="X8" s="65">
        <f t="shared" si="1"/>
        <v>0</v>
      </c>
    </row>
    <row r="9" spans="1:24" x14ac:dyDescent="0.35">
      <c r="A9">
        <v>3</v>
      </c>
      <c r="B9" s="36" t="str">
        <f>'23thR'!B9</f>
        <v>EMIL TAVČAR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20">
        <f t="shared" si="0"/>
        <v>0</v>
      </c>
      <c r="V9" s="20">
        <f>'23thR'!V9</f>
        <v>34.200000000000003</v>
      </c>
      <c r="W9" s="65">
        <f>IF(B9&lt;&gt;"",'23thR'!W9+X9,0)</f>
        <v>12</v>
      </c>
      <c r="X9" s="65">
        <f t="shared" si="1"/>
        <v>0</v>
      </c>
    </row>
    <row r="10" spans="1:24" x14ac:dyDescent="0.35">
      <c r="A10">
        <v>4</v>
      </c>
      <c r="B10" s="36" t="str">
        <f>'23thR'!B10</f>
        <v>SVIT KOREN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0">
        <f t="shared" si="0"/>
        <v>0</v>
      </c>
      <c r="V10" s="20">
        <f>'23thR'!V10</f>
        <v>30.8</v>
      </c>
      <c r="W10" s="65">
        <f>IF(B10&lt;&gt;"",'23thR'!W10+X10,0)</f>
        <v>6</v>
      </c>
      <c r="X10" s="65">
        <f t="shared" si="1"/>
        <v>0</v>
      </c>
    </row>
    <row r="11" spans="1:24" x14ac:dyDescent="0.35">
      <c r="A11">
        <v>5</v>
      </c>
      <c r="B11" s="36" t="str">
        <f>'23thR'!B11</f>
        <v>LUCIJA ZALOKAR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20">
        <f t="shared" si="0"/>
        <v>0</v>
      </c>
      <c r="V11" s="20">
        <f>'23thR'!V11</f>
        <v>32.200000000000003</v>
      </c>
      <c r="W11" s="65">
        <f>IF(B11&lt;&gt;"",'23thR'!W11+X11,0)</f>
        <v>5</v>
      </c>
      <c r="X11" s="65">
        <f t="shared" si="1"/>
        <v>0</v>
      </c>
    </row>
    <row r="12" spans="1:24" x14ac:dyDescent="0.35">
      <c r="A12">
        <v>6</v>
      </c>
      <c r="B12" s="36" t="str">
        <f>'23thR'!B12</f>
        <v>BOJAN LAZAR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20">
        <f t="shared" si="0"/>
        <v>0</v>
      </c>
      <c r="V12" s="20">
        <f>'23thR'!V12</f>
        <v>21.8</v>
      </c>
      <c r="W12" s="65">
        <f>IF(B12&lt;&gt;"",'23thR'!W12+X12,0)</f>
        <v>14</v>
      </c>
      <c r="X12" s="65">
        <f t="shared" si="1"/>
        <v>0</v>
      </c>
    </row>
    <row r="13" spans="1:24" x14ac:dyDescent="0.35">
      <c r="A13">
        <v>7</v>
      </c>
      <c r="B13" s="36" t="str">
        <f>'23thR'!B13</f>
        <v>JANKO KRŽIČ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20">
        <f t="shared" ref="U13:U37" si="2">SUM(C13:T13)</f>
        <v>0</v>
      </c>
      <c r="V13" s="20">
        <f>'23thR'!V13</f>
        <v>31.9</v>
      </c>
      <c r="W13" s="65">
        <f>IF(B13&lt;&gt;"",'23thR'!W13+X13,0)</f>
        <v>17</v>
      </c>
      <c r="X13" s="65">
        <f t="shared" si="1"/>
        <v>0</v>
      </c>
    </row>
    <row r="14" spans="1:24" x14ac:dyDescent="0.35">
      <c r="A14">
        <v>8</v>
      </c>
      <c r="B14" s="36" t="str">
        <f>'23thR'!B14</f>
        <v>NEJC ROBIČ ML.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0">
        <f t="shared" si="2"/>
        <v>0</v>
      </c>
      <c r="V14" s="20">
        <f>'23thR'!V14</f>
        <v>40.4</v>
      </c>
      <c r="W14" s="65">
        <f>IF(B14&lt;&gt;"",'23thR'!W14+X14,0)</f>
        <v>12</v>
      </c>
      <c r="X14" s="65">
        <f t="shared" si="1"/>
        <v>0</v>
      </c>
    </row>
    <row r="15" spans="1:24" x14ac:dyDescent="0.35">
      <c r="A15">
        <v>9</v>
      </c>
      <c r="B15" s="36" t="str">
        <f>'23thR'!B15</f>
        <v>MARINA RAVNIKAR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0">
        <f t="shared" si="2"/>
        <v>0</v>
      </c>
      <c r="V15" s="20">
        <f>'23thR'!V15</f>
        <v>20</v>
      </c>
      <c r="W15" s="65">
        <f>IF(B15&lt;&gt;"",'23thR'!W15+X15,0)</f>
        <v>15</v>
      </c>
      <c r="X15" s="65">
        <f t="shared" si="1"/>
        <v>0</v>
      </c>
    </row>
    <row r="16" spans="1:24" x14ac:dyDescent="0.35">
      <c r="A16">
        <v>10</v>
      </c>
      <c r="B16" s="36" t="str">
        <f>'23thR'!B16</f>
        <v>CVETKA BURJA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20">
        <f t="shared" si="2"/>
        <v>0</v>
      </c>
      <c r="V16" s="20">
        <f>'23thR'!V16</f>
        <v>32.799999999999997</v>
      </c>
      <c r="W16" s="65">
        <f>IF(B16&lt;&gt;"",'23thR'!W16+X16,0)</f>
        <v>9</v>
      </c>
      <c r="X16" s="65">
        <f t="shared" si="1"/>
        <v>0</v>
      </c>
    </row>
    <row r="17" spans="1:24" x14ac:dyDescent="0.35">
      <c r="A17">
        <v>11</v>
      </c>
      <c r="B17" s="36" t="str">
        <f>'23thR'!B17</f>
        <v>IRENA MUSTER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20">
        <f t="shared" si="2"/>
        <v>0</v>
      </c>
      <c r="V17" s="20">
        <f>'23thR'!V17</f>
        <v>31.9</v>
      </c>
      <c r="W17" s="65">
        <f>IF(B17&lt;&gt;"",'23thR'!W17+X17,0)</f>
        <v>7</v>
      </c>
      <c r="X17" s="65">
        <f t="shared" si="1"/>
        <v>0</v>
      </c>
    </row>
    <row r="18" spans="1:24" x14ac:dyDescent="0.35">
      <c r="A18">
        <v>12</v>
      </c>
      <c r="B18" s="36" t="str">
        <f>'23thR'!B18</f>
        <v>CENA ŠTRAVS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20">
        <f t="shared" si="2"/>
        <v>0</v>
      </c>
      <c r="V18" s="20">
        <f>'23thR'!V18</f>
        <v>20.399999999999999</v>
      </c>
      <c r="W18" s="65">
        <f>IF(B18&lt;&gt;"",'23thR'!W18+X18,0)</f>
        <v>6</v>
      </c>
      <c r="X18" s="65">
        <f t="shared" si="1"/>
        <v>0</v>
      </c>
    </row>
    <row r="19" spans="1:24" x14ac:dyDescent="0.35">
      <c r="A19">
        <v>13</v>
      </c>
      <c r="B19" s="36" t="str">
        <f>'23thR'!B19</f>
        <v>VITO ŠMIT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20">
        <f t="shared" si="2"/>
        <v>0</v>
      </c>
      <c r="V19" s="20">
        <f>'23thR'!V19</f>
        <v>15.1</v>
      </c>
      <c r="W19" s="65">
        <f>IF(B19&lt;&gt;"",'23thR'!W19+X19,0)</f>
        <v>12</v>
      </c>
      <c r="X19" s="65">
        <f t="shared" si="1"/>
        <v>0</v>
      </c>
    </row>
    <row r="20" spans="1:24" x14ac:dyDescent="0.35">
      <c r="A20">
        <v>14</v>
      </c>
      <c r="B20" s="36" t="str">
        <f>'23thR'!B20</f>
        <v>RADE NARANČIĆ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20">
        <f t="shared" si="2"/>
        <v>0</v>
      </c>
      <c r="V20" s="20">
        <f>'23thR'!V20</f>
        <v>31.8</v>
      </c>
      <c r="W20" s="65">
        <f>IF(B20&lt;&gt;"",'23thR'!W20+X20,0)</f>
        <v>7</v>
      </c>
      <c r="X20" s="65">
        <f t="shared" si="1"/>
        <v>0</v>
      </c>
    </row>
    <row r="21" spans="1:24" x14ac:dyDescent="0.35">
      <c r="A21">
        <v>15</v>
      </c>
      <c r="B21" s="36" t="str">
        <f>'23thR'!B21</f>
        <v>ZORAN KLEMENČIČ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0">
        <f t="shared" si="2"/>
        <v>0</v>
      </c>
      <c r="V21" s="20">
        <f>'23thR'!V21</f>
        <v>20.399999999999999</v>
      </c>
      <c r="W21" s="65">
        <f>IF(B21&lt;&gt;"",'23thR'!W21+X21,0)</f>
        <v>4</v>
      </c>
      <c r="X21" s="65">
        <f t="shared" si="1"/>
        <v>0</v>
      </c>
    </row>
    <row r="22" spans="1:24" x14ac:dyDescent="0.35">
      <c r="A22">
        <v>16</v>
      </c>
      <c r="B22" s="36" t="str">
        <f>'23thR'!B22</f>
        <v>BOŽA ČUK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20">
        <f t="shared" si="2"/>
        <v>0</v>
      </c>
      <c r="V22" s="20">
        <f>'23thR'!V22</f>
        <v>30.8</v>
      </c>
      <c r="W22" s="65">
        <f>IF(B22&lt;&gt;"",'23thR'!W22+X22,0)</f>
        <v>5</v>
      </c>
      <c r="X22" s="65">
        <f t="shared" si="1"/>
        <v>0</v>
      </c>
    </row>
    <row r="23" spans="1:24" x14ac:dyDescent="0.35">
      <c r="A23">
        <v>17</v>
      </c>
      <c r="B23" s="36" t="str">
        <f>'23thR'!B23</f>
        <v>VASJA BAJC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0">
        <f t="shared" si="2"/>
        <v>0</v>
      </c>
      <c r="V23" s="20">
        <f>'23thR'!V23</f>
        <v>13.2</v>
      </c>
      <c r="W23" s="65">
        <f>IF(B23&lt;&gt;"",'23thR'!W23+X23,0)</f>
        <v>5</v>
      </c>
      <c r="X23" s="65">
        <f t="shared" si="1"/>
        <v>0</v>
      </c>
    </row>
    <row r="24" spans="1:24" x14ac:dyDescent="0.35">
      <c r="A24">
        <v>18</v>
      </c>
      <c r="B24" s="36" t="str">
        <f>'23thR'!B24</f>
        <v>MIRJANA BENEDIK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0">
        <f t="shared" si="2"/>
        <v>0</v>
      </c>
      <c r="V24" s="20">
        <f>'23thR'!V24</f>
        <v>14.6</v>
      </c>
      <c r="W24" s="65">
        <f>IF(B24&lt;&gt;"",'23thR'!W24+X24,0)</f>
        <v>1</v>
      </c>
      <c r="X24" s="65">
        <f t="shared" si="1"/>
        <v>0</v>
      </c>
    </row>
    <row r="25" spans="1:24" x14ac:dyDescent="0.35">
      <c r="A25">
        <v>19</v>
      </c>
      <c r="B25" s="36" t="str">
        <f>'23thR'!B25</f>
        <v>FRANCI KUNŠIČ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0">
        <f t="shared" si="2"/>
        <v>0</v>
      </c>
      <c r="V25" s="20">
        <f>'23thR'!V25</f>
        <v>23.3</v>
      </c>
      <c r="W25" s="65">
        <f>IF(B25&lt;&gt;"",'23thR'!W25+X25,0)</f>
        <v>5</v>
      </c>
      <c r="X25" s="65">
        <f t="shared" si="1"/>
        <v>0</v>
      </c>
    </row>
    <row r="26" spans="1:24" x14ac:dyDescent="0.35">
      <c r="A26">
        <v>20</v>
      </c>
      <c r="B26" s="36" t="str">
        <f>'23thR'!B26</f>
        <v>BLAŽ MERTELJ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20">
        <f t="shared" si="2"/>
        <v>0</v>
      </c>
      <c r="V26" s="20">
        <f>'23thR'!V26</f>
        <v>54</v>
      </c>
      <c r="W26" s="65">
        <f>IF(B26&lt;&gt;"",'23thR'!W26+X26,0)</f>
        <v>2</v>
      </c>
      <c r="X26" s="65">
        <f t="shared" si="1"/>
        <v>0</v>
      </c>
    </row>
    <row r="27" spans="1:24" x14ac:dyDescent="0.35">
      <c r="A27">
        <v>21</v>
      </c>
      <c r="B27" s="36" t="str">
        <f>'23thR'!B27</f>
        <v>MARKO ROBIČ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20">
        <f t="shared" si="2"/>
        <v>0</v>
      </c>
      <c r="V27" s="20">
        <f>'23thR'!V27</f>
        <v>12.3</v>
      </c>
      <c r="W27" s="65">
        <f>IF(B27&lt;&gt;"",'23thR'!W27+X27,0)</f>
        <v>2</v>
      </c>
      <c r="X27" s="65">
        <f t="shared" si="1"/>
        <v>0</v>
      </c>
    </row>
    <row r="28" spans="1:24" x14ac:dyDescent="0.35">
      <c r="A28">
        <v>22</v>
      </c>
      <c r="B28" s="36" t="str">
        <f>'23thR'!B28</f>
        <v>SAŠA BOHINC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20">
        <f t="shared" si="2"/>
        <v>0</v>
      </c>
      <c r="V28" s="20">
        <f>'23thR'!V28</f>
        <v>54</v>
      </c>
      <c r="W28" s="65">
        <f>IF(B28&lt;&gt;"",'23thR'!W28+X28,0)</f>
        <v>4</v>
      </c>
      <c r="X28" s="65">
        <f t="shared" si="1"/>
        <v>0</v>
      </c>
    </row>
    <row r="29" spans="1:24" x14ac:dyDescent="0.35">
      <c r="A29">
        <v>23</v>
      </c>
      <c r="B29" s="36" t="str">
        <f>'23thR'!B29</f>
        <v>NIKA ZALAZNIK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20">
        <f t="shared" si="2"/>
        <v>0</v>
      </c>
      <c r="V29" s="20">
        <f>'23thR'!V29</f>
        <v>43.9</v>
      </c>
      <c r="W29" s="65">
        <f>IF(B29&lt;&gt;"",'23thR'!W29+X29,0)</f>
        <v>8</v>
      </c>
      <c r="X29" s="65">
        <f t="shared" si="1"/>
        <v>0</v>
      </c>
    </row>
    <row r="30" spans="1:24" x14ac:dyDescent="0.35">
      <c r="A30">
        <v>24</v>
      </c>
      <c r="B30" s="36" t="str">
        <f>'23thR'!B30</f>
        <v>GAL GRUDNIK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20">
        <f t="shared" si="2"/>
        <v>0</v>
      </c>
      <c r="V30" s="20">
        <f>'23thR'!V30</f>
        <v>20</v>
      </c>
      <c r="W30" s="65">
        <f>IF(B30&lt;&gt;"",'23thR'!W30+X30,0)</f>
        <v>2</v>
      </c>
      <c r="X30" s="65">
        <f t="shared" si="1"/>
        <v>0</v>
      </c>
    </row>
    <row r="31" spans="1:24" x14ac:dyDescent="0.35">
      <c r="A31">
        <v>25</v>
      </c>
      <c r="B31" s="36" t="str">
        <f>'23thR'!B31</f>
        <v>ANDREJ REBOLJ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20">
        <f t="shared" si="2"/>
        <v>0</v>
      </c>
      <c r="V31" s="20">
        <f>'23thR'!V31</f>
        <v>18.399999999999999</v>
      </c>
      <c r="W31" s="65">
        <f>IF(B31&lt;&gt;"",'23thR'!W31+X31,0)</f>
        <v>4</v>
      </c>
      <c r="X31" s="65">
        <f t="shared" si="1"/>
        <v>0</v>
      </c>
    </row>
    <row r="32" spans="1:24" x14ac:dyDescent="0.35">
      <c r="A32">
        <v>26</v>
      </c>
      <c r="B32" s="36" t="str">
        <f>'23thR'!B32</f>
        <v>MAJA REBOLJ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20">
        <f t="shared" si="2"/>
        <v>0</v>
      </c>
      <c r="V32" s="20">
        <f>'23thR'!V32</f>
        <v>25</v>
      </c>
      <c r="W32" s="65">
        <f>IF(B32&lt;&gt;"",'23thR'!W32+X32,0)</f>
        <v>4</v>
      </c>
      <c r="X32" s="65">
        <f t="shared" si="1"/>
        <v>0</v>
      </c>
    </row>
    <row r="33" spans="1:24" x14ac:dyDescent="0.35">
      <c r="A33">
        <v>27</v>
      </c>
      <c r="B33" s="36" t="str">
        <f>'23thR'!B33</f>
        <v>BORIS DEBEVEC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20">
        <f t="shared" si="2"/>
        <v>0</v>
      </c>
      <c r="V33" s="20">
        <f>'23thR'!V33</f>
        <v>20.2</v>
      </c>
      <c r="W33" s="65">
        <f>IF(B33&lt;&gt;"",'23thR'!W33+X33,0)</f>
        <v>3</v>
      </c>
      <c r="X33" s="65">
        <f t="shared" si="1"/>
        <v>0</v>
      </c>
    </row>
    <row r="34" spans="1:24" x14ac:dyDescent="0.35">
      <c r="A34">
        <v>28</v>
      </c>
      <c r="B34" s="36" t="str">
        <f>'23thR'!B34</f>
        <v>BOJAN ZUPANČIČ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20">
        <f t="shared" si="2"/>
        <v>0</v>
      </c>
      <c r="V34" s="20">
        <f>'23thR'!V34</f>
        <v>17.100000000000001</v>
      </c>
      <c r="W34" s="65">
        <f>IF(B34&lt;&gt;"",'23thR'!W34+X34,0)</f>
        <v>1</v>
      </c>
      <c r="X34" s="65">
        <f t="shared" si="1"/>
        <v>0</v>
      </c>
    </row>
    <row r="35" spans="1:24" x14ac:dyDescent="0.35">
      <c r="A35">
        <v>29</v>
      </c>
      <c r="B35" s="36" t="str">
        <f>'23thR'!B35</f>
        <v>SIMON ŽGAVEC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20">
        <f t="shared" si="2"/>
        <v>0</v>
      </c>
      <c r="V35" s="20">
        <f>'23thR'!V35</f>
        <v>47.7</v>
      </c>
      <c r="W35" s="65">
        <f>IF(B35&lt;&gt;"",'23thR'!W35+X35,0)</f>
        <v>5</v>
      </c>
      <c r="X35" s="65">
        <f t="shared" si="1"/>
        <v>0</v>
      </c>
    </row>
    <row r="36" spans="1:24" x14ac:dyDescent="0.35">
      <c r="A36">
        <v>30</v>
      </c>
      <c r="B36" s="36" t="str">
        <f>'23thR'!B36</f>
        <v>RADO ZALAZNIK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20">
        <f t="shared" si="2"/>
        <v>0</v>
      </c>
      <c r="V36" s="20">
        <f>'23thR'!V36</f>
        <v>26.7</v>
      </c>
      <c r="W36" s="65">
        <f>IF(B36&lt;&gt;"",'23thR'!W36+X36,0)</f>
        <v>8</v>
      </c>
      <c r="X36" s="65">
        <f t="shared" si="1"/>
        <v>0</v>
      </c>
    </row>
    <row r="37" spans="1:24" x14ac:dyDescent="0.35">
      <c r="A37">
        <v>31</v>
      </c>
      <c r="B37" s="36" t="str">
        <f>'23thR'!B37</f>
        <v>SAŠO KRANJC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20">
        <f t="shared" si="2"/>
        <v>0</v>
      </c>
      <c r="V37" s="20">
        <f>'23thR'!V37</f>
        <v>13.8</v>
      </c>
      <c r="W37" s="65">
        <f>IF(B37&lt;&gt;"",'23thR'!W37+X37,0)</f>
        <v>7</v>
      </c>
      <c r="X37" s="65">
        <f t="shared" si="1"/>
        <v>0</v>
      </c>
    </row>
    <row r="38" spans="1:24" x14ac:dyDescent="0.35">
      <c r="A38">
        <v>32</v>
      </c>
      <c r="B38" s="36" t="str">
        <f>'23thR'!B38</f>
        <v>GEERT MEIRE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0">
        <f t="shared" ref="U38:U57" si="3">SUM(C38:T38)</f>
        <v>0</v>
      </c>
      <c r="V38" s="20">
        <f>'23thR'!V38</f>
        <v>26.9</v>
      </c>
      <c r="W38" s="65">
        <f>IF(B38&lt;&gt;"",'23thR'!W38+X38,0)</f>
        <v>1</v>
      </c>
      <c r="X38" s="65">
        <f t="shared" ref="X38:X56" si="4">IF(U38&gt;0,1,0)</f>
        <v>0</v>
      </c>
    </row>
    <row r="39" spans="1:24" x14ac:dyDescent="0.35">
      <c r="A39">
        <v>33</v>
      </c>
      <c r="B39" s="36" t="str">
        <f>'23thR'!B39</f>
        <v>MAJDA LAZAR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">
        <f t="shared" si="3"/>
        <v>0</v>
      </c>
      <c r="V39" s="20">
        <f>'23thR'!V39</f>
        <v>28.4</v>
      </c>
      <c r="W39" s="65">
        <f>IF(B39&lt;&gt;"",'23thR'!W39+X39,0)</f>
        <v>8</v>
      </c>
      <c r="X39" s="65">
        <f t="shared" si="4"/>
        <v>0</v>
      </c>
    </row>
    <row r="40" spans="1:24" x14ac:dyDescent="0.35">
      <c r="A40">
        <v>34</v>
      </c>
      <c r="B40" s="36" t="str">
        <f>'23thR'!B40</f>
        <v>JANEZ  LOČNIŠKAR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0">
        <f t="shared" si="3"/>
        <v>0</v>
      </c>
      <c r="V40" s="20">
        <v>14.6</v>
      </c>
      <c r="W40" s="65">
        <f>IF(B40&lt;&gt;"",'23thR'!W40+X40,0)</f>
        <v>3</v>
      </c>
      <c r="X40" s="65">
        <f t="shared" si="4"/>
        <v>0</v>
      </c>
    </row>
    <row r="41" spans="1:24" x14ac:dyDescent="0.35">
      <c r="A41">
        <v>35</v>
      </c>
      <c r="B41" s="36" t="str">
        <f>'23thR'!B41</f>
        <v>BOJAN HRIBAR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0">
        <f t="shared" si="3"/>
        <v>0</v>
      </c>
      <c r="V41" s="20">
        <f>'23thR'!V41</f>
        <v>22.8</v>
      </c>
      <c r="W41" s="65">
        <f>IF(B41&lt;&gt;"",'23thR'!W41+X41,0)</f>
        <v>1</v>
      </c>
      <c r="X41" s="65">
        <f t="shared" si="4"/>
        <v>0</v>
      </c>
    </row>
    <row r="42" spans="1:24" x14ac:dyDescent="0.35">
      <c r="A42">
        <v>36</v>
      </c>
      <c r="B42" s="36" t="str">
        <f>'23thR'!B42</f>
        <v>BORUT KOLŠEK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0">
        <f t="shared" si="3"/>
        <v>0</v>
      </c>
      <c r="V42" s="20">
        <f>'23thR'!V42</f>
        <v>40.5</v>
      </c>
      <c r="W42" s="65">
        <f>IF(B42&lt;&gt;"",'23thR'!W42+X42,0)</f>
        <v>1</v>
      </c>
      <c r="X42" s="65">
        <f t="shared" si="4"/>
        <v>0</v>
      </c>
    </row>
    <row r="43" spans="1:24" x14ac:dyDescent="0.35">
      <c r="A43">
        <v>37</v>
      </c>
      <c r="B43" s="36" t="str">
        <f>'23thR'!B43</f>
        <v>ANDREJ PIRNAT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0">
        <f t="shared" si="3"/>
        <v>0</v>
      </c>
      <c r="V43" s="20">
        <f>'23thR'!V43</f>
        <v>27.1</v>
      </c>
      <c r="W43" s="65">
        <f>IF(B43&lt;&gt;"",'23thR'!W43+X43,0)</f>
        <v>3</v>
      </c>
      <c r="X43" s="65">
        <f t="shared" si="4"/>
        <v>0</v>
      </c>
    </row>
    <row r="44" spans="1:24" x14ac:dyDescent="0.35">
      <c r="A44">
        <v>38</v>
      </c>
      <c r="B44" s="36" t="str">
        <f>'23thR'!B44</f>
        <v>TOMAŽ ANDOLŠEK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0">
        <f t="shared" si="3"/>
        <v>0</v>
      </c>
      <c r="V44" s="20">
        <f>'23thR'!V44</f>
        <v>19.399999999999999</v>
      </c>
      <c r="W44" s="65">
        <f>IF(B44&lt;&gt;"",'23thR'!W44+X44,0)</f>
        <v>1</v>
      </c>
      <c r="X44" s="65">
        <f t="shared" si="4"/>
        <v>0</v>
      </c>
    </row>
    <row r="45" spans="1:24" x14ac:dyDescent="0.35">
      <c r="A45">
        <v>39</v>
      </c>
      <c r="B45" s="36" t="str">
        <f>'23thR'!B45</f>
        <v>ANKA PERŠIN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0">
        <f t="shared" si="3"/>
        <v>0</v>
      </c>
      <c r="V45" s="20">
        <f>'23thR'!V45</f>
        <v>18.100000000000001</v>
      </c>
      <c r="W45" s="65">
        <f>IF(B45&lt;&gt;"",'23thR'!W45+X45,0)</f>
        <v>2</v>
      </c>
      <c r="X45" s="65">
        <f t="shared" si="4"/>
        <v>0</v>
      </c>
    </row>
    <row r="46" spans="1:24" x14ac:dyDescent="0.35">
      <c r="A46">
        <v>40</v>
      </c>
      <c r="B46" s="36" t="str">
        <f>'23thR'!B46</f>
        <v>DORA ŽERJAL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0">
        <f t="shared" si="3"/>
        <v>0</v>
      </c>
      <c r="V46" s="20">
        <f>'23thR'!V46</f>
        <v>29.2</v>
      </c>
      <c r="W46" s="65">
        <f>IF(B46&lt;&gt;"",'23thR'!W46+X46,0)</f>
        <v>1</v>
      </c>
      <c r="X46" s="65">
        <f t="shared" si="4"/>
        <v>0</v>
      </c>
    </row>
    <row r="47" spans="1:24" x14ac:dyDescent="0.35">
      <c r="A47">
        <v>41</v>
      </c>
      <c r="B47" s="36" t="str">
        <f>'23thR'!B47</f>
        <v>MATEJ PANTNAR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0">
        <f t="shared" si="3"/>
        <v>0</v>
      </c>
      <c r="V47" s="20">
        <f>'23thR'!V47</f>
        <v>22.9</v>
      </c>
      <c r="W47" s="65">
        <f>IF(B47&lt;&gt;"",'23thR'!W47+X47,0)</f>
        <v>1</v>
      </c>
      <c r="X47" s="65">
        <f t="shared" si="4"/>
        <v>0</v>
      </c>
    </row>
    <row r="48" spans="1:24" x14ac:dyDescent="0.35">
      <c r="A48">
        <v>42</v>
      </c>
      <c r="B48" s="36" t="str">
        <f>'23thR'!B48</f>
        <v>KRIŠTOF GLOBOČNIK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0">
        <f t="shared" si="3"/>
        <v>0</v>
      </c>
      <c r="V48" s="20">
        <f>'23thR'!V48</f>
        <v>47.8</v>
      </c>
      <c r="W48" s="65">
        <f>IF(B48&lt;&gt;"",'23thR'!W48+X48,0)</f>
        <v>1</v>
      </c>
      <c r="X48" s="65">
        <f t="shared" si="4"/>
        <v>0</v>
      </c>
    </row>
    <row r="49" spans="1:24" x14ac:dyDescent="0.35">
      <c r="A49">
        <v>43</v>
      </c>
      <c r="B49" s="36" t="str">
        <f>'23thR'!B49</f>
        <v>IZTOK RUS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0">
        <f t="shared" si="3"/>
        <v>0</v>
      </c>
      <c r="V49" s="20">
        <f>'23thR'!V49</f>
        <v>28.4</v>
      </c>
      <c r="W49" s="65">
        <f>IF(B49&lt;&gt;"",'23thR'!W49+X49,0)</f>
        <v>1</v>
      </c>
      <c r="X49" s="65">
        <f t="shared" si="4"/>
        <v>0</v>
      </c>
    </row>
    <row r="50" spans="1:24" x14ac:dyDescent="0.35">
      <c r="A50">
        <v>44</v>
      </c>
      <c r="B50" s="36" t="str">
        <f>'23thR'!B50</f>
        <v>JANEZ SAJE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0">
        <f t="shared" si="3"/>
        <v>0</v>
      </c>
      <c r="V50" s="20">
        <f>'23thR'!V50</f>
        <v>18.7</v>
      </c>
      <c r="W50" s="65">
        <f>IF(B50&lt;&gt;"",'23thR'!W50+X50,0)</f>
        <v>3</v>
      </c>
      <c r="X50" s="65">
        <f t="shared" si="4"/>
        <v>0</v>
      </c>
    </row>
    <row r="51" spans="1:24" x14ac:dyDescent="0.35">
      <c r="A51">
        <v>45</v>
      </c>
      <c r="B51" s="36" t="str">
        <f>'23thR'!B51</f>
        <v>TONE GLAVAN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0">
        <f t="shared" si="3"/>
        <v>0</v>
      </c>
      <c r="V51" s="20">
        <f>'23thR'!V51</f>
        <v>20.5</v>
      </c>
      <c r="W51" s="65">
        <f>IF(B51&lt;&gt;"",'23thR'!W51+X51,0)</f>
        <v>1</v>
      </c>
      <c r="X51" s="65">
        <f t="shared" si="4"/>
        <v>0</v>
      </c>
    </row>
    <row r="52" spans="1:24" x14ac:dyDescent="0.35">
      <c r="A52">
        <v>46</v>
      </c>
      <c r="B52" s="36" t="str">
        <f>'23thR'!B52</f>
        <v>VLADIMIR GUROV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0">
        <f t="shared" si="3"/>
        <v>0</v>
      </c>
      <c r="V52" s="20">
        <f>'23thR'!V52</f>
        <v>27.3</v>
      </c>
      <c r="W52" s="65">
        <f>IF(B52&lt;&gt;"",'23thR'!W52+X52,0)</f>
        <v>4</v>
      </c>
      <c r="X52" s="65">
        <f t="shared" si="4"/>
        <v>0</v>
      </c>
    </row>
    <row r="53" spans="1:24" x14ac:dyDescent="0.35">
      <c r="A53">
        <v>47</v>
      </c>
      <c r="B53" s="36" t="str">
        <f>'23thR'!B53</f>
        <v>SVIT ČREŠNAR KOREN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0">
        <f t="shared" si="3"/>
        <v>0</v>
      </c>
      <c r="V53" s="20">
        <f>'23thR'!V53</f>
        <v>30.8</v>
      </c>
      <c r="W53" s="65">
        <f>IF(B53&lt;&gt;"",'23thR'!W53+X53,0)</f>
        <v>1</v>
      </c>
      <c r="X53" s="65">
        <f t="shared" si="4"/>
        <v>0</v>
      </c>
    </row>
    <row r="54" spans="1:24" x14ac:dyDescent="0.35">
      <c r="A54">
        <v>48</v>
      </c>
      <c r="B54" s="36">
        <f>'23thR'!B54</f>
        <v>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0">
        <f t="shared" si="3"/>
        <v>0</v>
      </c>
      <c r="V54" s="20">
        <f>'23thR'!V54</f>
        <v>0</v>
      </c>
      <c r="W54" s="65">
        <f>IF(B54&lt;&gt;"",'23thR'!W54+X54,0)</f>
        <v>0</v>
      </c>
      <c r="X54" s="65">
        <f t="shared" si="4"/>
        <v>0</v>
      </c>
    </row>
    <row r="55" spans="1:24" x14ac:dyDescent="0.35">
      <c r="A55">
        <v>49</v>
      </c>
      <c r="B55" s="36">
        <f>'23thR'!B55</f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0">
        <f t="shared" si="3"/>
        <v>0</v>
      </c>
      <c r="V55" s="20">
        <f>'23thR'!V55</f>
        <v>0</v>
      </c>
      <c r="W55" s="65">
        <f>IF(B55&lt;&gt;"",'23thR'!W55+X55,0)</f>
        <v>0</v>
      </c>
      <c r="X55" s="65">
        <f t="shared" si="4"/>
        <v>0</v>
      </c>
    </row>
    <row r="56" spans="1:24" x14ac:dyDescent="0.35">
      <c r="A56">
        <v>50</v>
      </c>
      <c r="B56" s="36">
        <f>'23thR'!B56</f>
        <v>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0">
        <f t="shared" si="3"/>
        <v>0</v>
      </c>
      <c r="V56" s="20">
        <f>'23thR'!V56</f>
        <v>0</v>
      </c>
      <c r="W56" s="65">
        <f>IF(B56&lt;&gt;"",'23thR'!W56+X56,0)</f>
        <v>0</v>
      </c>
      <c r="X56" s="65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0">
        <f t="shared" si="3"/>
        <v>64</v>
      </c>
    </row>
  </sheetData>
  <sheetProtection password="8319" sheet="1" objects="1" scenarios="1" selectLockedCells="1"/>
  <mergeCells count="23"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B7:B56">
    <cfRule type="cellIs" dxfId="1505" priority="86" operator="equal">
      <formula>0</formula>
    </cfRule>
  </conditionalFormatting>
  <conditionalFormatting sqref="C7:C56 F7:F56 I7:I56 L7:L56 O7:O56 R7:R56">
    <cfRule type="cellIs" dxfId="1504" priority="7" operator="greaterThan">
      <formula>5</formula>
    </cfRule>
    <cfRule type="cellIs" dxfId="1503" priority="8" operator="equal">
      <formula>5</formula>
    </cfRule>
    <cfRule type="cellIs" dxfId="1502" priority="9" operator="equal">
      <formula>3</formula>
    </cfRule>
    <cfRule type="cellIs" dxfId="1501" priority="10" operator="equal">
      <formula>2</formula>
    </cfRule>
  </conditionalFormatting>
  <conditionalFormatting sqref="C7:T37">
    <cfRule type="containsBlanks" dxfId="1500" priority="19">
      <formula>LEN(TRIM(C7))=0</formula>
    </cfRule>
  </conditionalFormatting>
  <conditionalFormatting sqref="D7:E56 G7:H56 J7:K56 M7:N56 P7:Q56 S7:T56">
    <cfRule type="cellIs" dxfId="1499" priority="2" operator="greaterThan">
      <formula>4</formula>
    </cfRule>
    <cfRule type="cellIs" dxfId="1498" priority="3" operator="equal">
      <formula>4</formula>
    </cfRule>
    <cfRule type="cellIs" dxfId="1497" priority="4" operator="equal">
      <formula>2</formula>
    </cfRule>
    <cfRule type="cellIs" dxfId="1496" priority="5" operator="equal">
      <formula>1</formula>
    </cfRule>
  </conditionalFormatting>
  <conditionalFormatting sqref="U38:U57">
    <cfRule type="cellIs" dxfId="1495" priority="1" operator="equal">
      <formula>0</formula>
    </cfRule>
  </conditionalFormatting>
  <conditionalFormatting sqref="U7:V37 V38:V56">
    <cfRule type="cellIs" dxfId="1494" priority="55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7"/>
  <sheetViews>
    <sheetView zoomScale="90" zoomScaleNormal="90" workbookViewId="0">
      <selection activeCell="B48" sqref="B48"/>
    </sheetView>
  </sheetViews>
  <sheetFormatPr defaultRowHeight="14.5" x14ac:dyDescent="0.35"/>
  <cols>
    <col min="1" max="1" width="5" customWidth="1"/>
    <col min="2" max="2" width="30.7265625" customWidth="1"/>
    <col min="3" max="20" width="6.7265625" customWidth="1"/>
    <col min="21" max="22" width="7.7265625" customWidth="1"/>
    <col min="23" max="23" width="7.7265625" style="3" customWidth="1"/>
    <col min="24" max="25" width="7.7265625" customWidth="1"/>
  </cols>
  <sheetData>
    <row r="1" spans="1:23" ht="15" thickBot="1" x14ac:dyDescent="0.4"/>
    <row r="2" spans="1:23" ht="33.5" thickBot="1" x14ac:dyDescent="0.95">
      <c r="C2" s="121" t="str">
        <f>score!H2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3" ht="7.5" customHeight="1" x14ac:dyDescent="0.35"/>
    <row r="4" spans="1:23" ht="21.75" customHeight="1" x14ac:dyDescent="0.5">
      <c r="B4" s="55" t="s">
        <v>47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51" t="s">
        <v>45</v>
      </c>
    </row>
    <row r="5" spans="1:23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29">
        <v>11</v>
      </c>
      <c r="N5" s="129">
        <v>12</v>
      </c>
      <c r="O5" s="129">
        <v>13</v>
      </c>
      <c r="P5" s="129">
        <v>14</v>
      </c>
      <c r="Q5" s="129">
        <v>15</v>
      </c>
      <c r="R5" s="129">
        <v>16</v>
      </c>
      <c r="S5" s="129">
        <v>17</v>
      </c>
      <c r="T5" s="129">
        <v>18</v>
      </c>
      <c r="U5" s="127" t="s">
        <v>20</v>
      </c>
      <c r="V5" s="127" t="s">
        <v>1</v>
      </c>
      <c r="W5" s="4" t="s">
        <v>16</v>
      </c>
    </row>
    <row r="6" spans="1:23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8"/>
      <c r="N6" s="108"/>
      <c r="O6" s="108"/>
      <c r="P6" s="108"/>
      <c r="Q6" s="108"/>
      <c r="R6" s="108"/>
      <c r="S6" s="108"/>
      <c r="T6" s="108"/>
      <c r="U6" s="128"/>
      <c r="V6" s="128"/>
      <c r="W6" s="4"/>
    </row>
    <row r="7" spans="1:23" x14ac:dyDescent="0.35">
      <c r="A7">
        <v>1</v>
      </c>
      <c r="B7" s="53" t="s">
        <v>48</v>
      </c>
      <c r="C7" s="52">
        <v>4</v>
      </c>
      <c r="D7" s="52">
        <v>6</v>
      </c>
      <c r="E7" s="52">
        <v>4</v>
      </c>
      <c r="F7" s="52">
        <v>5</v>
      </c>
      <c r="G7" s="52">
        <v>4</v>
      </c>
      <c r="H7" s="52">
        <v>5</v>
      </c>
      <c r="I7" s="52">
        <v>4</v>
      </c>
      <c r="J7" s="52">
        <v>6</v>
      </c>
      <c r="K7" s="52">
        <v>3</v>
      </c>
      <c r="L7" s="52">
        <v>3</v>
      </c>
      <c r="M7" s="52">
        <v>3</v>
      </c>
      <c r="N7" s="52">
        <v>3</v>
      </c>
      <c r="O7" s="52">
        <v>4</v>
      </c>
      <c r="P7" s="52">
        <v>6</v>
      </c>
      <c r="Q7" s="52">
        <v>5</v>
      </c>
      <c r="R7" s="52">
        <v>4</v>
      </c>
      <c r="S7" s="52">
        <v>5</v>
      </c>
      <c r="T7" s="52">
        <v>4</v>
      </c>
      <c r="U7" s="20">
        <f t="shared" ref="U7:U13" si="0">SUM(C7:T7)</f>
        <v>78</v>
      </c>
      <c r="V7" s="20">
        <v>14.1</v>
      </c>
      <c r="W7" s="2">
        <f>IF(B7&lt;&gt;"",1,0)</f>
        <v>1</v>
      </c>
    </row>
    <row r="8" spans="1:23" x14ac:dyDescent="0.35">
      <c r="A8">
        <v>2</v>
      </c>
      <c r="B8" s="53" t="s">
        <v>49</v>
      </c>
      <c r="C8" s="52">
        <v>7</v>
      </c>
      <c r="D8" s="52">
        <v>4</v>
      </c>
      <c r="E8" s="52">
        <v>3</v>
      </c>
      <c r="F8" s="52">
        <v>6</v>
      </c>
      <c r="G8" s="52">
        <v>6</v>
      </c>
      <c r="H8" s="52">
        <v>5</v>
      </c>
      <c r="I8" s="52">
        <v>9</v>
      </c>
      <c r="J8" s="52">
        <v>9</v>
      </c>
      <c r="K8" s="52">
        <v>4</v>
      </c>
      <c r="L8" s="52">
        <v>5</v>
      </c>
      <c r="M8" s="52">
        <v>3</v>
      </c>
      <c r="N8" s="52">
        <v>4</v>
      </c>
      <c r="O8" s="52">
        <v>9</v>
      </c>
      <c r="P8" s="52">
        <v>5</v>
      </c>
      <c r="Q8" s="52">
        <v>6</v>
      </c>
      <c r="R8" s="52">
        <v>3</v>
      </c>
      <c r="S8" s="52">
        <v>7</v>
      </c>
      <c r="T8" s="52">
        <v>5</v>
      </c>
      <c r="U8" s="20">
        <f t="shared" si="0"/>
        <v>100</v>
      </c>
      <c r="V8" s="20">
        <v>17.399999999999999</v>
      </c>
      <c r="W8" s="2">
        <f t="shared" ref="W8:W13" si="1">IF(B8&lt;&gt;"",1,0)</f>
        <v>1</v>
      </c>
    </row>
    <row r="9" spans="1:23" x14ac:dyDescent="0.35">
      <c r="A9">
        <v>3</v>
      </c>
      <c r="B9" s="53" t="s">
        <v>50</v>
      </c>
      <c r="C9" s="52">
        <v>8</v>
      </c>
      <c r="D9" s="52">
        <v>5</v>
      </c>
      <c r="E9" s="52">
        <v>4</v>
      </c>
      <c r="F9" s="52">
        <v>8</v>
      </c>
      <c r="G9" s="52">
        <v>5</v>
      </c>
      <c r="H9" s="52">
        <v>6</v>
      </c>
      <c r="I9" s="52">
        <v>4</v>
      </c>
      <c r="J9" s="52">
        <v>6</v>
      </c>
      <c r="K9" s="52">
        <v>3</v>
      </c>
      <c r="L9" s="52">
        <v>7</v>
      </c>
      <c r="M9" s="52">
        <v>4</v>
      </c>
      <c r="N9" s="52">
        <v>3</v>
      </c>
      <c r="O9" s="52">
        <v>7</v>
      </c>
      <c r="P9" s="52">
        <v>4</v>
      </c>
      <c r="Q9" s="52">
        <v>7</v>
      </c>
      <c r="R9" s="52">
        <v>3</v>
      </c>
      <c r="S9" s="52">
        <v>7</v>
      </c>
      <c r="T9" s="52">
        <v>3</v>
      </c>
      <c r="U9" s="20">
        <f t="shared" si="0"/>
        <v>94</v>
      </c>
      <c r="V9" s="20">
        <v>32.4</v>
      </c>
      <c r="W9" s="2">
        <f t="shared" si="1"/>
        <v>1</v>
      </c>
    </row>
    <row r="10" spans="1:23" x14ac:dyDescent="0.35">
      <c r="A10">
        <v>4</v>
      </c>
      <c r="B10" s="53" t="s">
        <v>51</v>
      </c>
      <c r="C10" s="52">
        <v>5</v>
      </c>
      <c r="D10" s="52">
        <v>6</v>
      </c>
      <c r="E10" s="52">
        <v>6</v>
      </c>
      <c r="F10" s="52">
        <v>9</v>
      </c>
      <c r="G10" s="52">
        <v>6</v>
      </c>
      <c r="H10" s="52">
        <v>9</v>
      </c>
      <c r="I10" s="52">
        <v>4</v>
      </c>
      <c r="J10" s="52">
        <v>5</v>
      </c>
      <c r="K10" s="52">
        <v>3</v>
      </c>
      <c r="L10" s="52">
        <v>5</v>
      </c>
      <c r="M10" s="52">
        <v>5</v>
      </c>
      <c r="N10" s="52">
        <v>6</v>
      </c>
      <c r="O10" s="52">
        <v>5</v>
      </c>
      <c r="P10" s="52">
        <v>4</v>
      </c>
      <c r="Q10" s="52">
        <v>6</v>
      </c>
      <c r="R10" s="52">
        <v>4</v>
      </c>
      <c r="S10" s="52">
        <v>9</v>
      </c>
      <c r="T10" s="52">
        <v>4</v>
      </c>
      <c r="U10" s="20">
        <f t="shared" si="0"/>
        <v>101</v>
      </c>
      <c r="V10" s="20">
        <v>53.5</v>
      </c>
      <c r="W10" s="2">
        <f t="shared" si="1"/>
        <v>1</v>
      </c>
    </row>
    <row r="11" spans="1:23" x14ac:dyDescent="0.35">
      <c r="A11">
        <v>5</v>
      </c>
      <c r="B11" s="53" t="s">
        <v>52</v>
      </c>
      <c r="C11" s="52">
        <v>7</v>
      </c>
      <c r="D11" s="52">
        <v>6</v>
      </c>
      <c r="E11" s="52">
        <v>4</v>
      </c>
      <c r="F11" s="52">
        <v>4</v>
      </c>
      <c r="G11" s="52">
        <v>6</v>
      </c>
      <c r="H11" s="52">
        <v>5</v>
      </c>
      <c r="I11" s="52">
        <v>2</v>
      </c>
      <c r="J11" s="52">
        <v>9</v>
      </c>
      <c r="K11" s="52">
        <v>4</v>
      </c>
      <c r="L11" s="52">
        <v>7</v>
      </c>
      <c r="M11" s="52">
        <v>5</v>
      </c>
      <c r="N11" s="52">
        <v>4</v>
      </c>
      <c r="O11" s="52">
        <v>7</v>
      </c>
      <c r="P11" s="52">
        <v>4</v>
      </c>
      <c r="Q11" s="52">
        <v>5</v>
      </c>
      <c r="R11" s="52">
        <v>4</v>
      </c>
      <c r="S11" s="52">
        <v>6</v>
      </c>
      <c r="T11" s="52">
        <v>5</v>
      </c>
      <c r="U11" s="20">
        <f t="shared" si="0"/>
        <v>94</v>
      </c>
      <c r="V11" s="20">
        <v>32.1</v>
      </c>
      <c r="W11" s="2">
        <f t="shared" si="1"/>
        <v>1</v>
      </c>
    </row>
    <row r="12" spans="1:23" x14ac:dyDescent="0.35">
      <c r="A12">
        <v>6</v>
      </c>
      <c r="B12" s="53" t="s">
        <v>53</v>
      </c>
      <c r="C12" s="52">
        <v>7</v>
      </c>
      <c r="D12" s="52">
        <v>5</v>
      </c>
      <c r="E12" s="52">
        <v>4</v>
      </c>
      <c r="F12" s="52">
        <v>4</v>
      </c>
      <c r="G12" s="52">
        <v>6</v>
      </c>
      <c r="H12" s="52">
        <v>5</v>
      </c>
      <c r="I12" s="52">
        <v>5</v>
      </c>
      <c r="J12" s="52">
        <v>9</v>
      </c>
      <c r="K12" s="52">
        <v>3</v>
      </c>
      <c r="L12" s="52">
        <v>7</v>
      </c>
      <c r="M12" s="52">
        <v>4</v>
      </c>
      <c r="N12" s="52">
        <v>3</v>
      </c>
      <c r="O12" s="52">
        <v>6</v>
      </c>
      <c r="P12" s="52">
        <v>5</v>
      </c>
      <c r="Q12" s="52">
        <v>7</v>
      </c>
      <c r="R12" s="52">
        <v>4</v>
      </c>
      <c r="S12" s="52">
        <v>9</v>
      </c>
      <c r="T12" s="52">
        <v>3</v>
      </c>
      <c r="U12" s="20">
        <f t="shared" si="0"/>
        <v>96</v>
      </c>
      <c r="V12" s="20">
        <v>22.1</v>
      </c>
      <c r="W12" s="2">
        <f t="shared" si="1"/>
        <v>1</v>
      </c>
    </row>
    <row r="13" spans="1:23" x14ac:dyDescent="0.35">
      <c r="A13">
        <v>7</v>
      </c>
      <c r="B13" s="53" t="s">
        <v>54</v>
      </c>
      <c r="C13" s="52">
        <v>6</v>
      </c>
      <c r="D13" s="52">
        <v>7</v>
      </c>
      <c r="E13" s="52">
        <v>5</v>
      </c>
      <c r="F13" s="52">
        <v>5</v>
      </c>
      <c r="G13" s="52">
        <v>4</v>
      </c>
      <c r="H13" s="52">
        <v>5</v>
      </c>
      <c r="I13" s="52">
        <v>3</v>
      </c>
      <c r="J13" s="52">
        <v>9</v>
      </c>
      <c r="K13" s="52">
        <v>4</v>
      </c>
      <c r="L13" s="52">
        <v>5</v>
      </c>
      <c r="M13" s="52">
        <v>4</v>
      </c>
      <c r="N13" s="52">
        <v>4</v>
      </c>
      <c r="O13" s="52">
        <v>6</v>
      </c>
      <c r="P13" s="52">
        <v>6</v>
      </c>
      <c r="Q13" s="52">
        <v>5</v>
      </c>
      <c r="R13" s="52">
        <v>4</v>
      </c>
      <c r="S13" s="52">
        <v>4</v>
      </c>
      <c r="T13" s="52">
        <v>3</v>
      </c>
      <c r="U13" s="20">
        <f t="shared" si="0"/>
        <v>89</v>
      </c>
      <c r="V13" s="20">
        <v>34.5</v>
      </c>
      <c r="W13" s="2">
        <f t="shared" si="1"/>
        <v>1</v>
      </c>
    </row>
    <row r="14" spans="1:23" x14ac:dyDescent="0.35">
      <c r="A14">
        <v>8</v>
      </c>
      <c r="B14" s="53" t="s">
        <v>55</v>
      </c>
      <c r="C14" s="52">
        <v>6</v>
      </c>
      <c r="D14" s="52">
        <v>5</v>
      </c>
      <c r="E14" s="52">
        <v>5</v>
      </c>
      <c r="F14" s="52">
        <v>9</v>
      </c>
      <c r="G14" s="52">
        <v>6</v>
      </c>
      <c r="H14" s="52">
        <v>7</v>
      </c>
      <c r="I14" s="52">
        <v>5</v>
      </c>
      <c r="J14" s="52">
        <v>9</v>
      </c>
      <c r="K14" s="52">
        <v>4</v>
      </c>
      <c r="L14" s="52">
        <v>8</v>
      </c>
      <c r="M14" s="52">
        <v>6</v>
      </c>
      <c r="N14" s="52">
        <v>5</v>
      </c>
      <c r="O14" s="52">
        <v>7</v>
      </c>
      <c r="P14" s="52">
        <v>6</v>
      </c>
      <c r="Q14" s="52">
        <v>6</v>
      </c>
      <c r="R14" s="52">
        <v>3</v>
      </c>
      <c r="S14" s="52">
        <v>5</v>
      </c>
      <c r="T14" s="52">
        <v>4</v>
      </c>
      <c r="U14" s="20">
        <f t="shared" ref="U14:U37" si="2">SUM(C14:T14)</f>
        <v>106</v>
      </c>
      <c r="V14" s="20">
        <v>48.3</v>
      </c>
      <c r="W14" s="2">
        <f t="shared" ref="W14:W37" si="3">IF(B14&lt;&gt;"",1,0)</f>
        <v>1</v>
      </c>
    </row>
    <row r="15" spans="1:23" x14ac:dyDescent="0.35">
      <c r="A15">
        <v>9</v>
      </c>
      <c r="B15" s="53" t="s">
        <v>56</v>
      </c>
      <c r="C15" s="52">
        <v>7</v>
      </c>
      <c r="D15" s="52">
        <v>5</v>
      </c>
      <c r="E15" s="52">
        <v>9</v>
      </c>
      <c r="F15" s="52">
        <v>9</v>
      </c>
      <c r="G15" s="52">
        <v>8</v>
      </c>
      <c r="H15" s="52">
        <v>6</v>
      </c>
      <c r="I15" s="52">
        <v>4</v>
      </c>
      <c r="J15" s="52">
        <v>9</v>
      </c>
      <c r="K15" s="52">
        <v>4</v>
      </c>
      <c r="L15" s="52">
        <v>6</v>
      </c>
      <c r="M15" s="52">
        <v>5</v>
      </c>
      <c r="N15" s="52">
        <v>4</v>
      </c>
      <c r="O15" s="52">
        <v>5</v>
      </c>
      <c r="P15" s="52">
        <v>9</v>
      </c>
      <c r="Q15" s="52">
        <v>6</v>
      </c>
      <c r="R15" s="52">
        <v>4</v>
      </c>
      <c r="S15" s="52">
        <v>9</v>
      </c>
      <c r="T15" s="52">
        <v>3</v>
      </c>
      <c r="U15" s="20">
        <f t="shared" si="2"/>
        <v>112</v>
      </c>
      <c r="V15" s="20">
        <v>19</v>
      </c>
      <c r="W15" s="2">
        <f t="shared" si="3"/>
        <v>1</v>
      </c>
    </row>
    <row r="16" spans="1:23" x14ac:dyDescent="0.35">
      <c r="A16">
        <v>10</v>
      </c>
      <c r="B16" s="5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20">
        <f t="shared" si="2"/>
        <v>0</v>
      </c>
      <c r="V16" s="20"/>
      <c r="W16" s="2">
        <f t="shared" si="3"/>
        <v>0</v>
      </c>
    </row>
    <row r="17" spans="1:23" x14ac:dyDescent="0.35">
      <c r="A17">
        <v>11</v>
      </c>
      <c r="B17" s="5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/>
      <c r="W17" s="2">
        <f t="shared" si="3"/>
        <v>0</v>
      </c>
    </row>
    <row r="18" spans="1:23" x14ac:dyDescent="0.35">
      <c r="A18">
        <v>12</v>
      </c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20">
        <f t="shared" si="2"/>
        <v>0</v>
      </c>
      <c r="V18" s="20"/>
      <c r="W18" s="2">
        <f t="shared" si="3"/>
        <v>0</v>
      </c>
    </row>
    <row r="19" spans="1:23" x14ac:dyDescent="0.35">
      <c r="A19">
        <v>13</v>
      </c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2"/>
        <v>0</v>
      </c>
      <c r="V19" s="20"/>
      <c r="W19" s="2">
        <f t="shared" si="3"/>
        <v>0</v>
      </c>
    </row>
    <row r="20" spans="1:23" x14ac:dyDescent="0.35">
      <c r="A20">
        <v>14</v>
      </c>
      <c r="B20" s="5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2"/>
        <v>0</v>
      </c>
      <c r="V20" s="20"/>
      <c r="W20" s="2">
        <f t="shared" si="3"/>
        <v>0</v>
      </c>
    </row>
    <row r="21" spans="1:23" x14ac:dyDescent="0.35">
      <c r="A21">
        <v>15</v>
      </c>
      <c r="B21" s="5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/>
      <c r="W21" s="2">
        <f t="shared" si="3"/>
        <v>0</v>
      </c>
    </row>
    <row r="22" spans="1:23" x14ac:dyDescent="0.35">
      <c r="A22">
        <v>16</v>
      </c>
      <c r="B22" s="5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/>
      <c r="W22" s="2">
        <f t="shared" si="3"/>
        <v>0</v>
      </c>
    </row>
    <row r="23" spans="1:23" x14ac:dyDescent="0.35">
      <c r="A23">
        <v>17</v>
      </c>
      <c r="B23" s="5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/>
      <c r="W23" s="2">
        <f t="shared" si="3"/>
        <v>0</v>
      </c>
    </row>
    <row r="24" spans="1:23" x14ac:dyDescent="0.35">
      <c r="A24">
        <v>18</v>
      </c>
      <c r="B24" s="53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/>
      <c r="W24" s="2">
        <f t="shared" si="3"/>
        <v>0</v>
      </c>
    </row>
    <row r="25" spans="1:23" x14ac:dyDescent="0.35">
      <c r="A25">
        <v>19</v>
      </c>
      <c r="B25" s="5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20">
        <f t="shared" si="2"/>
        <v>0</v>
      </c>
      <c r="V25" s="20"/>
      <c r="W25" s="2">
        <f t="shared" si="3"/>
        <v>0</v>
      </c>
    </row>
    <row r="26" spans="1:23" x14ac:dyDescent="0.35">
      <c r="A26">
        <v>20</v>
      </c>
      <c r="B26" s="5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/>
      <c r="W26" s="2">
        <f t="shared" si="3"/>
        <v>0</v>
      </c>
    </row>
    <row r="27" spans="1:23" x14ac:dyDescent="0.35">
      <c r="A27">
        <v>21</v>
      </c>
      <c r="B27" s="5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/>
      <c r="W27" s="2">
        <f t="shared" si="3"/>
        <v>0</v>
      </c>
    </row>
    <row r="28" spans="1:23" x14ac:dyDescent="0.35">
      <c r="A28">
        <v>22</v>
      </c>
      <c r="B28" s="5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/>
      <c r="W28" s="2">
        <f t="shared" si="3"/>
        <v>0</v>
      </c>
    </row>
    <row r="29" spans="1:23" x14ac:dyDescent="0.35">
      <c r="A29">
        <v>23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/>
      <c r="W29" s="2">
        <f t="shared" si="3"/>
        <v>0</v>
      </c>
    </row>
    <row r="30" spans="1:23" x14ac:dyDescent="0.35">
      <c r="A30">
        <v>24</v>
      </c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/>
      <c r="W30" s="2">
        <f t="shared" si="3"/>
        <v>0</v>
      </c>
    </row>
    <row r="31" spans="1:23" x14ac:dyDescent="0.35">
      <c r="A31">
        <v>25</v>
      </c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/>
      <c r="W31" s="2">
        <f t="shared" si="3"/>
        <v>0</v>
      </c>
    </row>
    <row r="32" spans="1:23" x14ac:dyDescent="0.35">
      <c r="A32">
        <v>26</v>
      </c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/>
      <c r="W32" s="2">
        <f t="shared" si="3"/>
        <v>0</v>
      </c>
    </row>
    <row r="33" spans="1:24" x14ac:dyDescent="0.35">
      <c r="A33">
        <v>27</v>
      </c>
      <c r="B33" s="5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/>
      <c r="W33" s="2">
        <f t="shared" si="3"/>
        <v>0</v>
      </c>
    </row>
    <row r="34" spans="1:24" x14ac:dyDescent="0.35">
      <c r="A34">
        <v>28</v>
      </c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/>
      <c r="W34" s="2">
        <f t="shared" si="3"/>
        <v>0</v>
      </c>
    </row>
    <row r="35" spans="1:24" x14ac:dyDescent="0.35">
      <c r="A35">
        <v>29</v>
      </c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/>
      <c r="W35" s="2">
        <f t="shared" si="3"/>
        <v>0</v>
      </c>
    </row>
    <row r="36" spans="1:24" x14ac:dyDescent="0.35">
      <c r="A36">
        <v>30</v>
      </c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/>
      <c r="W36" s="2">
        <f t="shared" si="3"/>
        <v>0</v>
      </c>
    </row>
    <row r="37" spans="1:24" x14ac:dyDescent="0.35">
      <c r="A37">
        <v>31</v>
      </c>
      <c r="B37" s="5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/>
      <c r="W37" s="2">
        <f t="shared" si="3"/>
        <v>0</v>
      </c>
    </row>
    <row r="38" spans="1:24" x14ac:dyDescent="0.35">
      <c r="A38">
        <v>32</v>
      </c>
      <c r="B38" s="60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20">
        <f t="shared" ref="U38:U56" si="4">SUM(C38:T38)</f>
        <v>0</v>
      </c>
      <c r="V38" s="20"/>
      <c r="W38" s="68">
        <f>IF(B38&lt;&gt;"",'4thR'!W79+X38,0)</f>
        <v>0</v>
      </c>
      <c r="X38" s="68">
        <f t="shared" ref="X38:X56" si="5">IF(U38&gt;0,1,0)</f>
        <v>0</v>
      </c>
    </row>
    <row r="39" spans="1:24" x14ac:dyDescent="0.35">
      <c r="A39">
        <v>33</v>
      </c>
      <c r="B39" s="6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20">
        <f t="shared" si="4"/>
        <v>0</v>
      </c>
      <c r="V39" s="20"/>
      <c r="W39" s="68">
        <f>IF(B39&lt;&gt;"",'4thR'!W80+X39,0)</f>
        <v>0</v>
      </c>
      <c r="X39" s="68">
        <f t="shared" si="5"/>
        <v>0</v>
      </c>
    </row>
    <row r="40" spans="1:24" x14ac:dyDescent="0.35">
      <c r="A40">
        <v>34</v>
      </c>
      <c r="B40" s="6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20">
        <f t="shared" si="4"/>
        <v>0</v>
      </c>
      <c r="V40" s="20"/>
      <c r="W40" s="68">
        <f>IF(B40&lt;&gt;"",'4thR'!W81+X40,0)</f>
        <v>0</v>
      </c>
      <c r="X40" s="68">
        <f t="shared" si="5"/>
        <v>0</v>
      </c>
    </row>
    <row r="41" spans="1:24" x14ac:dyDescent="0.35">
      <c r="A41">
        <v>35</v>
      </c>
      <c r="B41" s="60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20">
        <f t="shared" si="4"/>
        <v>0</v>
      </c>
      <c r="V41" s="20"/>
      <c r="W41" s="68">
        <f>IF(B41&lt;&gt;"",'4thR'!W82+X41,0)</f>
        <v>0</v>
      </c>
      <c r="X41" s="68">
        <f t="shared" si="5"/>
        <v>0</v>
      </c>
    </row>
    <row r="42" spans="1:24" x14ac:dyDescent="0.35">
      <c r="A42">
        <v>36</v>
      </c>
      <c r="B42" s="60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20">
        <f t="shared" si="4"/>
        <v>0</v>
      </c>
      <c r="V42" s="20"/>
      <c r="W42" s="68">
        <f>IF(B42&lt;&gt;"",'4thR'!W83+X42,0)</f>
        <v>0</v>
      </c>
      <c r="X42" s="68">
        <f t="shared" si="5"/>
        <v>0</v>
      </c>
    </row>
    <row r="43" spans="1:24" x14ac:dyDescent="0.35">
      <c r="A43">
        <v>37</v>
      </c>
      <c r="B43" s="60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20">
        <f t="shared" si="4"/>
        <v>0</v>
      </c>
      <c r="V43" s="20"/>
      <c r="W43" s="68">
        <f>IF(B43&lt;&gt;"",'4thR'!W84+X43,0)</f>
        <v>0</v>
      </c>
      <c r="X43" s="68">
        <f t="shared" si="5"/>
        <v>0</v>
      </c>
    </row>
    <row r="44" spans="1:24" x14ac:dyDescent="0.35">
      <c r="A44">
        <v>38</v>
      </c>
      <c r="B44" s="60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20">
        <f t="shared" si="4"/>
        <v>0</v>
      </c>
      <c r="V44" s="20"/>
      <c r="W44" s="68">
        <f>IF(B44&lt;&gt;"",'4thR'!W85+X44,0)</f>
        <v>0</v>
      </c>
      <c r="X44" s="68">
        <f t="shared" si="5"/>
        <v>0</v>
      </c>
    </row>
    <row r="45" spans="1:24" x14ac:dyDescent="0.35">
      <c r="A45">
        <v>39</v>
      </c>
      <c r="B45" s="60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20">
        <f t="shared" si="4"/>
        <v>0</v>
      </c>
      <c r="V45" s="20"/>
      <c r="W45" s="68">
        <f>IF(B45&lt;&gt;"",'4thR'!W86+X45,0)</f>
        <v>0</v>
      </c>
      <c r="X45" s="68">
        <f t="shared" si="5"/>
        <v>0</v>
      </c>
    </row>
    <row r="46" spans="1:24" x14ac:dyDescent="0.35">
      <c r="A46">
        <v>40</v>
      </c>
      <c r="B46" s="60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20">
        <f t="shared" si="4"/>
        <v>0</v>
      </c>
      <c r="V46" s="20"/>
      <c r="W46" s="68">
        <f>IF(B46&lt;&gt;"",'4thR'!W87+X46,0)</f>
        <v>0</v>
      </c>
      <c r="X46" s="68">
        <f t="shared" si="5"/>
        <v>0</v>
      </c>
    </row>
    <row r="47" spans="1:24" x14ac:dyDescent="0.35">
      <c r="A47">
        <v>41</v>
      </c>
      <c r="B47" s="60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20">
        <f t="shared" si="4"/>
        <v>0</v>
      </c>
      <c r="V47" s="20"/>
      <c r="W47" s="68">
        <f>IF(B47&lt;&gt;"",'4thR'!W88+X47,0)</f>
        <v>0</v>
      </c>
      <c r="X47" s="68">
        <f t="shared" si="5"/>
        <v>0</v>
      </c>
    </row>
    <row r="48" spans="1:24" x14ac:dyDescent="0.35">
      <c r="A48">
        <v>42</v>
      </c>
      <c r="B48" s="60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20">
        <f t="shared" si="4"/>
        <v>0</v>
      </c>
      <c r="V48" s="20"/>
      <c r="W48" s="68">
        <f>IF(B48&lt;&gt;"",'4thR'!W89+X48,0)</f>
        <v>0</v>
      </c>
      <c r="X48" s="68">
        <f t="shared" si="5"/>
        <v>0</v>
      </c>
    </row>
    <row r="49" spans="1:24" x14ac:dyDescent="0.35">
      <c r="A49">
        <v>43</v>
      </c>
      <c r="B49" s="6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20">
        <f t="shared" si="4"/>
        <v>0</v>
      </c>
      <c r="V49" s="20"/>
      <c r="W49" s="68">
        <f>IF(B49&lt;&gt;"",'4thR'!W90+X49,0)</f>
        <v>0</v>
      </c>
      <c r="X49" s="68">
        <f t="shared" si="5"/>
        <v>0</v>
      </c>
    </row>
    <row r="50" spans="1:24" x14ac:dyDescent="0.35">
      <c r="A50">
        <v>44</v>
      </c>
      <c r="B50" s="6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20">
        <f t="shared" si="4"/>
        <v>0</v>
      </c>
      <c r="V50" s="20"/>
      <c r="W50" s="68">
        <f>IF(B50&lt;&gt;"",'4thR'!W91+X50,0)</f>
        <v>0</v>
      </c>
      <c r="X50" s="68">
        <f t="shared" si="5"/>
        <v>0</v>
      </c>
    </row>
    <row r="51" spans="1:24" x14ac:dyDescent="0.35">
      <c r="A51">
        <v>45</v>
      </c>
      <c r="B51" s="60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20">
        <f t="shared" si="4"/>
        <v>0</v>
      </c>
      <c r="V51" s="20"/>
      <c r="W51" s="68">
        <f>IF(B51&lt;&gt;"",'4thR'!W92+X51,0)</f>
        <v>0</v>
      </c>
      <c r="X51" s="68">
        <f t="shared" si="5"/>
        <v>0</v>
      </c>
    </row>
    <row r="52" spans="1:24" x14ac:dyDescent="0.35">
      <c r="A52">
        <v>46</v>
      </c>
      <c r="B52" s="60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20"/>
      <c r="V52" s="20"/>
      <c r="W52" s="68"/>
      <c r="X52" s="68"/>
    </row>
    <row r="53" spans="1:24" x14ac:dyDescent="0.35">
      <c r="A53">
        <v>47</v>
      </c>
      <c r="B53" s="60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20"/>
      <c r="V53" s="20"/>
      <c r="W53" s="68"/>
      <c r="X53" s="68"/>
    </row>
    <row r="54" spans="1:24" x14ac:dyDescent="0.35">
      <c r="A54">
        <v>48</v>
      </c>
      <c r="B54" s="60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20">
        <f t="shared" si="4"/>
        <v>0</v>
      </c>
      <c r="V54" s="20"/>
      <c r="W54" s="68">
        <f>IF(B54&lt;&gt;"",'4thR'!W93+X54,0)</f>
        <v>0</v>
      </c>
      <c r="X54" s="68">
        <f t="shared" si="5"/>
        <v>0</v>
      </c>
    </row>
    <row r="55" spans="1:24" x14ac:dyDescent="0.35">
      <c r="A55">
        <v>49</v>
      </c>
      <c r="B55" s="60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20">
        <f t="shared" si="4"/>
        <v>0</v>
      </c>
      <c r="V55" s="20"/>
      <c r="W55" s="68">
        <f>IF(B55&lt;&gt;"",'4thR'!W94+X55,0)</f>
        <v>0</v>
      </c>
      <c r="X55" s="68">
        <f t="shared" si="5"/>
        <v>0</v>
      </c>
    </row>
    <row r="56" spans="1:24" x14ac:dyDescent="0.35">
      <c r="A56">
        <v>50</v>
      </c>
      <c r="B56" s="60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20">
        <f t="shared" si="4"/>
        <v>0</v>
      </c>
      <c r="V56" s="20"/>
      <c r="W56" s="68">
        <f>IF(B56&lt;&gt;"",'4thR'!W95+X56,0)</f>
        <v>0</v>
      </c>
      <c r="X56" s="68">
        <f t="shared" si="5"/>
        <v>0</v>
      </c>
    </row>
    <row r="57" spans="1:24" ht="19.5" customHeight="1" x14ac:dyDescent="0.35">
      <c r="B57" s="33" t="s">
        <v>6</v>
      </c>
      <c r="C57" s="23">
        <v>4</v>
      </c>
      <c r="D57" s="23">
        <v>3</v>
      </c>
      <c r="E57" s="23">
        <v>3</v>
      </c>
      <c r="F57" s="23">
        <v>4</v>
      </c>
      <c r="G57" s="23">
        <v>4</v>
      </c>
      <c r="H57" s="23">
        <v>4</v>
      </c>
      <c r="I57" s="23">
        <v>3</v>
      </c>
      <c r="J57" s="23">
        <v>4</v>
      </c>
      <c r="K57" s="23">
        <v>3</v>
      </c>
      <c r="L57" s="23">
        <v>4</v>
      </c>
      <c r="M57" s="23">
        <v>3</v>
      </c>
      <c r="N57" s="23">
        <v>3</v>
      </c>
      <c r="O57" s="23">
        <v>4</v>
      </c>
      <c r="P57" s="23">
        <v>4</v>
      </c>
      <c r="Q57" s="23">
        <v>4</v>
      </c>
      <c r="R57" s="23">
        <v>3</v>
      </c>
      <c r="S57" s="23">
        <v>4</v>
      </c>
      <c r="T57" s="23">
        <v>3</v>
      </c>
      <c r="U57" s="24">
        <f>SUM(C57:T57)</f>
        <v>64</v>
      </c>
    </row>
  </sheetData>
  <sheetProtection password="8319" sheet="1" selectLockedCells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38:B56">
    <cfRule type="cellIs" dxfId="1493" priority="42" operator="equal">
      <formula>0</formula>
    </cfRule>
  </conditionalFormatting>
  <conditionalFormatting sqref="C7:C56 L7:L56 O7:O56 F38:F56 I38:I56 R38:R56">
    <cfRule type="cellIs" dxfId="1492" priority="37" operator="equal">
      <formula>5</formula>
    </cfRule>
    <cfRule type="cellIs" dxfId="1491" priority="36" operator="greaterThan">
      <formula>5</formula>
    </cfRule>
    <cfRule type="cellIs" dxfId="1490" priority="38" operator="equal">
      <formula>3</formula>
    </cfRule>
    <cfRule type="cellIs" dxfId="1489" priority="39" operator="equal">
      <formula>2</formula>
    </cfRule>
  </conditionalFormatting>
  <conditionalFormatting sqref="C7:E37 K7:O37 T7:T37">
    <cfRule type="containsBlanks" dxfId="1488" priority="207">
      <formula>LEN(TRIM(C7))=0</formula>
    </cfRule>
  </conditionalFormatting>
  <conditionalFormatting sqref="D7:E56 M7:N56 G38:H56 J38:K56 P38:Q56 S38:T56">
    <cfRule type="cellIs" dxfId="1487" priority="27" operator="equal">
      <formula>4</formula>
    </cfRule>
    <cfRule type="cellIs" dxfId="1486" priority="28" operator="equal">
      <formula>2</formula>
    </cfRule>
    <cfRule type="cellIs" dxfId="1485" priority="29" operator="equal">
      <formula>1</formula>
    </cfRule>
    <cfRule type="cellIs" dxfId="1484" priority="26" operator="greaterThan">
      <formula>4</formula>
    </cfRule>
  </conditionalFormatting>
  <conditionalFormatting sqref="F7:H37">
    <cfRule type="containsBlanks" dxfId="1483" priority="197" stopIfTrue="1">
      <formula>LEN(TRIM(F7))=0</formula>
    </cfRule>
    <cfRule type="cellIs" dxfId="1482" priority="196" stopIfTrue="1" operator="equal">
      <formula>2</formula>
    </cfRule>
    <cfRule type="cellIs" dxfId="1481" priority="195" stopIfTrue="1" operator="equal">
      <formula>3</formula>
    </cfRule>
    <cfRule type="cellIs" dxfId="1480" priority="194" stopIfTrue="1" operator="equal">
      <formula>5</formula>
    </cfRule>
    <cfRule type="cellIs" dxfId="1479" priority="193" stopIfTrue="1" operator="greaterThan">
      <formula>5</formula>
    </cfRule>
  </conditionalFormatting>
  <conditionalFormatting sqref="I7:I37">
    <cfRule type="cellIs" dxfId="1478" priority="225" operator="equal">
      <formula>2</formula>
    </cfRule>
    <cfRule type="cellIs" dxfId="1477" priority="224" operator="equal">
      <formula>4</formula>
    </cfRule>
    <cfRule type="cellIs" dxfId="1476" priority="223" operator="greaterThan">
      <formula>4</formula>
    </cfRule>
    <cfRule type="cellIs" dxfId="1475" priority="226" operator="equal">
      <formula>1</formula>
    </cfRule>
    <cfRule type="containsBlanks" dxfId="1474" priority="227">
      <formula>LEN(TRIM(I7))=0</formula>
    </cfRule>
  </conditionalFormatting>
  <conditionalFormatting sqref="J7:J37">
    <cfRule type="cellIs" dxfId="1473" priority="191" stopIfTrue="1" operator="equal">
      <formula>2</formula>
    </cfRule>
    <cfRule type="containsBlanks" dxfId="1472" priority="192" stopIfTrue="1">
      <formula>LEN(TRIM(J7))=0</formula>
    </cfRule>
    <cfRule type="cellIs" dxfId="1471" priority="190" stopIfTrue="1" operator="equal">
      <formula>3</formula>
    </cfRule>
    <cfRule type="cellIs" dxfId="1470" priority="189" stopIfTrue="1" operator="equal">
      <formula>5</formula>
    </cfRule>
    <cfRule type="cellIs" dxfId="1469" priority="188" stopIfTrue="1" operator="greaterThan">
      <formula>5</formula>
    </cfRule>
  </conditionalFormatting>
  <conditionalFormatting sqref="K7:K37 T7:T37">
    <cfRule type="cellIs" dxfId="1468" priority="205" operator="equal">
      <formula>2</formula>
    </cfRule>
    <cfRule type="cellIs" dxfId="1467" priority="206" operator="equal">
      <formula>1</formula>
    </cfRule>
    <cfRule type="cellIs" dxfId="1466" priority="203" operator="greaterThan">
      <formula>4</formula>
    </cfRule>
    <cfRule type="cellIs" dxfId="1465" priority="204" operator="equal">
      <formula>4</formula>
    </cfRule>
  </conditionalFormatting>
  <conditionalFormatting sqref="P7:Q37">
    <cfRule type="containsBlanks" dxfId="1464" priority="182" stopIfTrue="1">
      <formula>LEN(TRIM(P7))=0</formula>
    </cfRule>
    <cfRule type="cellIs" dxfId="1463" priority="180" stopIfTrue="1" operator="equal">
      <formula>3</formula>
    </cfRule>
    <cfRule type="cellIs" dxfId="1462" priority="179" stopIfTrue="1" operator="equal">
      <formula>5</formula>
    </cfRule>
    <cfRule type="cellIs" dxfId="1461" priority="181" stopIfTrue="1" operator="equal">
      <formula>2</formula>
    </cfRule>
    <cfRule type="cellIs" dxfId="1460" priority="178" stopIfTrue="1" operator="greaterThan">
      <formula>5</formula>
    </cfRule>
  </conditionalFormatting>
  <conditionalFormatting sqref="R7:R37">
    <cfRule type="containsBlanks" dxfId="1459" priority="172">
      <formula>LEN(TRIM(R7))=0</formula>
    </cfRule>
    <cfRule type="cellIs" dxfId="1458" priority="171" operator="equal">
      <formula>1</formula>
    </cfRule>
    <cfRule type="cellIs" dxfId="1457" priority="170" operator="equal">
      <formula>2</formula>
    </cfRule>
    <cfRule type="cellIs" dxfId="1456" priority="169" operator="equal">
      <formula>4</formula>
    </cfRule>
    <cfRule type="cellIs" dxfId="1455" priority="168" operator="greaterThan">
      <formula>4</formula>
    </cfRule>
  </conditionalFormatting>
  <conditionalFormatting sqref="S7:S37">
    <cfRule type="containsBlanks" dxfId="1454" priority="177" stopIfTrue="1">
      <formula>LEN(TRIM(S7))=0</formula>
    </cfRule>
    <cfRule type="cellIs" dxfId="1453" priority="175" stopIfTrue="1" operator="equal">
      <formula>3</formula>
    </cfRule>
    <cfRule type="cellIs" dxfId="1452" priority="174" stopIfTrue="1" operator="equal">
      <formula>5</formula>
    </cfRule>
    <cfRule type="cellIs" dxfId="1451" priority="173" stopIfTrue="1" operator="greaterThan">
      <formula>5</formula>
    </cfRule>
    <cfRule type="cellIs" dxfId="1450" priority="176" stopIfTrue="1" operator="equal">
      <formula>2</formula>
    </cfRule>
  </conditionalFormatting>
  <conditionalFormatting sqref="U7:U56">
    <cfRule type="cellIs" dxfId="1449" priority="41" operator="equal">
      <formula>0</formula>
    </cfRule>
  </conditionalFormatting>
  <conditionalFormatting sqref="W7:W37">
    <cfRule type="cellIs" dxfId="1448" priority="279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79"/>
  <sheetViews>
    <sheetView zoomScale="90" zoomScaleNormal="90" workbookViewId="0">
      <selection activeCell="B4" sqref="B4"/>
    </sheetView>
  </sheetViews>
  <sheetFormatPr defaultRowHeight="14.5" x14ac:dyDescent="0.35"/>
  <cols>
    <col min="1" max="1" width="5.81640625" customWidth="1"/>
    <col min="2" max="2" width="30.7265625" customWidth="1"/>
    <col min="3" max="20" width="6.7265625" customWidth="1"/>
    <col min="21" max="22" width="7.7265625" customWidth="1"/>
    <col min="23" max="24" width="7.7265625" style="2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5.25" customHeight="1" x14ac:dyDescent="0.35"/>
    <row r="4" spans="1:24" ht="21.75" customHeight="1" x14ac:dyDescent="0.5">
      <c r="B4" s="55" t="s">
        <v>65</v>
      </c>
      <c r="C4" s="132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57" t="s">
        <v>45</v>
      </c>
      <c r="V4" s="58"/>
    </row>
    <row r="5" spans="1:24" ht="15" customHeight="1" x14ac:dyDescent="0.35">
      <c r="B5" s="76" t="s">
        <v>44</v>
      </c>
      <c r="C5" s="79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130" t="s">
        <v>20</v>
      </c>
      <c r="V5" s="130" t="s">
        <v>1</v>
      </c>
      <c r="W5" s="2" t="s">
        <v>16</v>
      </c>
    </row>
    <row r="6" spans="1:24" x14ac:dyDescent="0.35">
      <c r="A6" t="s">
        <v>15</v>
      </c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31"/>
      <c r="V6" s="131"/>
    </row>
    <row r="7" spans="1:24" x14ac:dyDescent="0.35">
      <c r="A7">
        <v>1</v>
      </c>
      <c r="B7" s="36" t="str">
        <f>'1stR'!B7</f>
        <v>NIKO ROSTOHAR</v>
      </c>
      <c r="C7" s="52">
        <v>7</v>
      </c>
      <c r="D7" s="52">
        <v>3</v>
      </c>
      <c r="E7" s="52">
        <v>4</v>
      </c>
      <c r="F7" s="52">
        <v>5</v>
      </c>
      <c r="G7" s="52">
        <v>6</v>
      </c>
      <c r="H7" s="52">
        <v>4</v>
      </c>
      <c r="I7" s="52">
        <v>3</v>
      </c>
      <c r="J7" s="52">
        <v>7</v>
      </c>
      <c r="K7" s="52">
        <v>3</v>
      </c>
      <c r="L7" s="52">
        <v>5</v>
      </c>
      <c r="M7" s="52">
        <v>4</v>
      </c>
      <c r="N7" s="52">
        <v>4</v>
      </c>
      <c r="O7" s="52">
        <v>5</v>
      </c>
      <c r="P7" s="52">
        <v>4</v>
      </c>
      <c r="Q7" s="52">
        <v>7</v>
      </c>
      <c r="R7" s="52">
        <v>2</v>
      </c>
      <c r="S7" s="52">
        <v>4</v>
      </c>
      <c r="T7" s="52">
        <v>3</v>
      </c>
      <c r="U7" s="34">
        <f t="shared" ref="U7:U13" si="0">SUM(C7:T7)</f>
        <v>80</v>
      </c>
      <c r="V7" s="34">
        <f>'[1]1stR'!V7</f>
        <v>14.1</v>
      </c>
      <c r="W7" s="2">
        <f>IF(B7&lt;&gt;"",'1stR'!W7+X7,0)</f>
        <v>2</v>
      </c>
      <c r="X7" s="2">
        <f>IF(U7&gt;0,1,0)</f>
        <v>1</v>
      </c>
    </row>
    <row r="8" spans="1:24" x14ac:dyDescent="0.35">
      <c r="A8">
        <v>2</v>
      </c>
      <c r="B8" s="36" t="str">
        <f>'1stR'!B8</f>
        <v>ANDREJA ROSTOHAR</v>
      </c>
      <c r="C8" s="52">
        <v>5</v>
      </c>
      <c r="D8" s="52">
        <v>4</v>
      </c>
      <c r="E8" s="52">
        <v>4</v>
      </c>
      <c r="F8" s="52">
        <v>6</v>
      </c>
      <c r="G8" s="52">
        <v>5</v>
      </c>
      <c r="H8" s="52">
        <v>4</v>
      </c>
      <c r="I8" s="52">
        <v>5</v>
      </c>
      <c r="J8" s="52">
        <v>5</v>
      </c>
      <c r="K8" s="52">
        <v>3</v>
      </c>
      <c r="L8" s="52">
        <v>5</v>
      </c>
      <c r="M8" s="52">
        <v>4</v>
      </c>
      <c r="N8" s="52">
        <v>3</v>
      </c>
      <c r="O8" s="52">
        <v>5</v>
      </c>
      <c r="P8" s="52">
        <v>4</v>
      </c>
      <c r="Q8" s="52">
        <v>6</v>
      </c>
      <c r="R8" s="52">
        <v>4</v>
      </c>
      <c r="S8" s="52">
        <v>5</v>
      </c>
      <c r="T8" s="52">
        <v>2</v>
      </c>
      <c r="U8" s="34">
        <f t="shared" si="0"/>
        <v>79</v>
      </c>
      <c r="V8" s="34">
        <f>'[1]1stR'!V8</f>
        <v>17.399999999999999</v>
      </c>
      <c r="W8" s="2">
        <f>IF(B8&lt;&gt;"",'1stR'!W8+X8,0)</f>
        <v>2</v>
      </c>
      <c r="X8" s="2">
        <f t="shared" ref="X8:X14" si="1">IF(U8&gt;0,1,0)</f>
        <v>1</v>
      </c>
    </row>
    <row r="9" spans="1:24" x14ac:dyDescent="0.35">
      <c r="A9">
        <v>3</v>
      </c>
      <c r="B9" s="36" t="str">
        <f>'1stR'!B9</f>
        <v>EMIL TAVČAR</v>
      </c>
      <c r="C9" s="52">
        <v>6</v>
      </c>
      <c r="D9" s="52">
        <v>5</v>
      </c>
      <c r="E9" s="52">
        <v>6</v>
      </c>
      <c r="F9" s="52">
        <v>5</v>
      </c>
      <c r="G9" s="52">
        <v>7</v>
      </c>
      <c r="H9" s="52">
        <v>7</v>
      </c>
      <c r="I9" s="52">
        <v>4</v>
      </c>
      <c r="J9" s="52">
        <v>9</v>
      </c>
      <c r="K9" s="52">
        <v>4</v>
      </c>
      <c r="L9" s="52">
        <v>6</v>
      </c>
      <c r="M9" s="52">
        <v>4</v>
      </c>
      <c r="N9" s="52">
        <v>4</v>
      </c>
      <c r="O9" s="52">
        <v>6</v>
      </c>
      <c r="P9" s="52">
        <v>5</v>
      </c>
      <c r="Q9" s="52">
        <v>4</v>
      </c>
      <c r="R9" s="52">
        <v>3</v>
      </c>
      <c r="S9" s="52">
        <v>6</v>
      </c>
      <c r="T9" s="52">
        <v>5</v>
      </c>
      <c r="U9" s="34">
        <f t="shared" si="0"/>
        <v>96</v>
      </c>
      <c r="V9" s="34">
        <f>'[1]1stR'!V9</f>
        <v>32.4</v>
      </c>
      <c r="W9" s="2">
        <f>IF(B9&lt;&gt;"",'1stR'!W9+X9,0)</f>
        <v>2</v>
      </c>
      <c r="X9" s="2">
        <f t="shared" si="1"/>
        <v>1</v>
      </c>
    </row>
    <row r="10" spans="1:24" x14ac:dyDescent="0.35">
      <c r="A10">
        <v>4</v>
      </c>
      <c r="B10" s="36" t="str">
        <f>'1stR'!B10</f>
        <v>SVIT KOREN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34">
        <f t="shared" si="0"/>
        <v>0</v>
      </c>
      <c r="V10" s="34">
        <f>'[1]1stR'!V10</f>
        <v>53.5</v>
      </c>
      <c r="W10" s="2">
        <f>IF(B10&lt;&gt;"",'1stR'!W10+X10,0)</f>
        <v>1</v>
      </c>
      <c r="X10" s="2">
        <f t="shared" si="1"/>
        <v>0</v>
      </c>
    </row>
    <row r="11" spans="1:24" x14ac:dyDescent="0.35">
      <c r="A11">
        <v>5</v>
      </c>
      <c r="B11" s="36" t="str">
        <f>'1stR'!B11</f>
        <v>LUCIJA ZALOKAR</v>
      </c>
      <c r="C11" s="52">
        <v>7</v>
      </c>
      <c r="D11" s="52">
        <v>5</v>
      </c>
      <c r="E11" s="52">
        <v>4</v>
      </c>
      <c r="F11" s="52">
        <v>6</v>
      </c>
      <c r="G11" s="52">
        <v>5</v>
      </c>
      <c r="H11" s="52">
        <v>6</v>
      </c>
      <c r="I11" s="52">
        <v>5</v>
      </c>
      <c r="J11" s="52">
        <v>9</v>
      </c>
      <c r="K11" s="52">
        <v>4</v>
      </c>
      <c r="L11" s="52">
        <v>6</v>
      </c>
      <c r="M11" s="52">
        <v>6</v>
      </c>
      <c r="N11" s="52">
        <v>5</v>
      </c>
      <c r="O11" s="52">
        <v>4</v>
      </c>
      <c r="P11" s="52">
        <v>6</v>
      </c>
      <c r="Q11" s="52">
        <v>5</v>
      </c>
      <c r="R11" s="52">
        <v>4</v>
      </c>
      <c r="S11" s="52">
        <v>7</v>
      </c>
      <c r="T11" s="52">
        <v>7</v>
      </c>
      <c r="U11" s="34">
        <f t="shared" si="0"/>
        <v>101</v>
      </c>
      <c r="V11" s="34">
        <f>'[1]1stR'!V11</f>
        <v>32.1</v>
      </c>
      <c r="W11" s="2">
        <f>IF(B11&lt;&gt;"",'1stR'!W11+X11,0)</f>
        <v>2</v>
      </c>
      <c r="X11" s="2">
        <f t="shared" si="1"/>
        <v>1</v>
      </c>
    </row>
    <row r="12" spans="1:24" x14ac:dyDescent="0.35">
      <c r="A12">
        <v>6</v>
      </c>
      <c r="B12" s="36" t="str">
        <f>'1stR'!B12</f>
        <v>BOJAN LAZAR</v>
      </c>
      <c r="C12" s="52">
        <v>5</v>
      </c>
      <c r="D12" s="52">
        <v>4</v>
      </c>
      <c r="E12" s="52">
        <v>4</v>
      </c>
      <c r="F12" s="52">
        <v>5</v>
      </c>
      <c r="G12" s="52">
        <v>7</v>
      </c>
      <c r="H12" s="52">
        <v>5</v>
      </c>
      <c r="I12" s="52">
        <v>3</v>
      </c>
      <c r="J12" s="52">
        <v>5</v>
      </c>
      <c r="K12" s="52">
        <v>3</v>
      </c>
      <c r="L12" s="52">
        <v>6</v>
      </c>
      <c r="M12" s="52">
        <v>5</v>
      </c>
      <c r="N12" s="52">
        <v>4</v>
      </c>
      <c r="O12" s="52">
        <v>4</v>
      </c>
      <c r="P12" s="52">
        <v>5</v>
      </c>
      <c r="Q12" s="52">
        <v>4</v>
      </c>
      <c r="R12" s="52">
        <v>4</v>
      </c>
      <c r="S12" s="52">
        <v>9</v>
      </c>
      <c r="T12" s="52">
        <v>5</v>
      </c>
      <c r="U12" s="34">
        <f t="shared" si="0"/>
        <v>87</v>
      </c>
      <c r="V12" s="34">
        <f>'[1]1stR'!V12</f>
        <v>22.1</v>
      </c>
      <c r="W12" s="2">
        <f>IF(B12&lt;&gt;"",'1stR'!W12+X12,0)</f>
        <v>2</v>
      </c>
      <c r="X12" s="2">
        <f t="shared" si="1"/>
        <v>1</v>
      </c>
    </row>
    <row r="13" spans="1:24" x14ac:dyDescent="0.35">
      <c r="A13">
        <v>7</v>
      </c>
      <c r="B13" s="36" t="str">
        <f>'1stR'!B13</f>
        <v>JANKO KRŽIČ</v>
      </c>
      <c r="C13" s="52">
        <v>5</v>
      </c>
      <c r="D13" s="52">
        <v>5</v>
      </c>
      <c r="E13" s="52">
        <v>5</v>
      </c>
      <c r="F13" s="52">
        <v>6</v>
      </c>
      <c r="G13" s="52">
        <v>5</v>
      </c>
      <c r="H13" s="52">
        <v>7</v>
      </c>
      <c r="I13" s="52">
        <v>4</v>
      </c>
      <c r="J13" s="52">
        <v>9</v>
      </c>
      <c r="K13" s="52">
        <v>6</v>
      </c>
      <c r="L13" s="52">
        <v>6</v>
      </c>
      <c r="M13" s="52">
        <v>5</v>
      </c>
      <c r="N13" s="52">
        <v>4</v>
      </c>
      <c r="O13" s="52">
        <v>5</v>
      </c>
      <c r="P13" s="52">
        <v>7</v>
      </c>
      <c r="Q13" s="52">
        <v>5</v>
      </c>
      <c r="R13" s="52">
        <v>3</v>
      </c>
      <c r="S13" s="52">
        <v>7</v>
      </c>
      <c r="T13" s="52">
        <v>5</v>
      </c>
      <c r="U13" s="34">
        <f t="shared" si="0"/>
        <v>99</v>
      </c>
      <c r="V13" s="34">
        <f>'[1]1stR'!V13</f>
        <v>34.5</v>
      </c>
      <c r="W13" s="2">
        <f>IF(B13&lt;&gt;"",'1stR'!W13+X13,0)</f>
        <v>2</v>
      </c>
      <c r="X13" s="2">
        <f t="shared" si="1"/>
        <v>1</v>
      </c>
    </row>
    <row r="14" spans="1:24" x14ac:dyDescent="0.35">
      <c r="A14">
        <v>8</v>
      </c>
      <c r="B14" s="36" t="str">
        <f>'1stR'!B14</f>
        <v>NEJC ROBIČ ML.</v>
      </c>
      <c r="C14" s="52">
        <v>5</v>
      </c>
      <c r="D14" s="52">
        <v>6</v>
      </c>
      <c r="E14" s="52">
        <v>5</v>
      </c>
      <c r="F14" s="52">
        <v>8</v>
      </c>
      <c r="G14" s="52">
        <v>5</v>
      </c>
      <c r="H14" s="52">
        <v>6</v>
      </c>
      <c r="I14" s="52">
        <v>6</v>
      </c>
      <c r="J14" s="52">
        <v>5</v>
      </c>
      <c r="K14" s="52">
        <v>4</v>
      </c>
      <c r="L14" s="52">
        <v>7</v>
      </c>
      <c r="M14" s="52">
        <v>5</v>
      </c>
      <c r="N14" s="52">
        <v>7</v>
      </c>
      <c r="O14" s="52">
        <v>8</v>
      </c>
      <c r="P14" s="52">
        <v>7</v>
      </c>
      <c r="Q14" s="52">
        <v>7</v>
      </c>
      <c r="R14" s="52">
        <v>6</v>
      </c>
      <c r="S14" s="52">
        <v>8</v>
      </c>
      <c r="T14" s="52">
        <v>4</v>
      </c>
      <c r="U14" s="34">
        <f t="shared" ref="U14:U37" si="2">SUM(C14:T14)</f>
        <v>109</v>
      </c>
      <c r="V14" s="34">
        <f>'[1]1stR'!V14</f>
        <v>48.3</v>
      </c>
      <c r="W14" s="2">
        <f>IF(B14&lt;&gt;"",'1stR'!W14+X14,0)</f>
        <v>2</v>
      </c>
      <c r="X14" s="2">
        <f t="shared" si="1"/>
        <v>1</v>
      </c>
    </row>
    <row r="15" spans="1:24" x14ac:dyDescent="0.35">
      <c r="A15">
        <v>9</v>
      </c>
      <c r="B15" s="36" t="str">
        <f>'1stR'!B15</f>
        <v>MARINA RAVNIKAR</v>
      </c>
      <c r="C15" s="52">
        <v>6</v>
      </c>
      <c r="D15" s="52">
        <v>5</v>
      </c>
      <c r="E15" s="52">
        <v>4</v>
      </c>
      <c r="F15" s="52">
        <v>5</v>
      </c>
      <c r="G15" s="52">
        <v>5</v>
      </c>
      <c r="H15" s="52">
        <v>7</v>
      </c>
      <c r="I15" s="52">
        <v>5</v>
      </c>
      <c r="J15" s="52">
        <v>6</v>
      </c>
      <c r="K15" s="52">
        <v>3</v>
      </c>
      <c r="L15" s="52">
        <v>6</v>
      </c>
      <c r="M15" s="52">
        <v>4</v>
      </c>
      <c r="N15" s="52">
        <v>4</v>
      </c>
      <c r="O15" s="52">
        <v>5</v>
      </c>
      <c r="P15" s="52">
        <v>5</v>
      </c>
      <c r="Q15" s="52">
        <v>6</v>
      </c>
      <c r="R15" s="52">
        <v>4</v>
      </c>
      <c r="S15" s="52">
        <v>9</v>
      </c>
      <c r="T15" s="52">
        <v>6</v>
      </c>
      <c r="U15" s="34">
        <f t="shared" si="2"/>
        <v>95</v>
      </c>
      <c r="V15" s="34">
        <f>'[1]1stR'!V15</f>
        <v>19</v>
      </c>
      <c r="W15" s="2">
        <f>IF(B15&lt;&gt;"",'1stR'!W15+X15,0)</f>
        <v>2</v>
      </c>
      <c r="X15" s="2">
        <f t="shared" ref="X15:X37" si="3">IF(U15&gt;0,1,0)</f>
        <v>1</v>
      </c>
    </row>
    <row r="16" spans="1:24" x14ac:dyDescent="0.35">
      <c r="A16">
        <v>10</v>
      </c>
      <c r="B16" s="36" t="s">
        <v>57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34">
        <f t="shared" si="2"/>
        <v>0</v>
      </c>
      <c r="V16" s="34">
        <v>31.6</v>
      </c>
      <c r="W16" s="2">
        <f>IF(B16&lt;&gt;"",'1stR'!W16+X16,0)</f>
        <v>0</v>
      </c>
      <c r="X16" s="2">
        <f t="shared" si="3"/>
        <v>0</v>
      </c>
    </row>
    <row r="17" spans="1:24" x14ac:dyDescent="0.35">
      <c r="A17">
        <v>11</v>
      </c>
      <c r="B17" s="36" t="s">
        <v>58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34">
        <f t="shared" si="2"/>
        <v>0</v>
      </c>
      <c r="V17" s="34">
        <v>38.200000000000003</v>
      </c>
      <c r="W17" s="2">
        <f>IF(B17&lt;&gt;"",'1stR'!W17+X17,0)</f>
        <v>0</v>
      </c>
      <c r="X17" s="2">
        <f t="shared" si="3"/>
        <v>0</v>
      </c>
    </row>
    <row r="18" spans="1:24" x14ac:dyDescent="0.35">
      <c r="A18">
        <v>12</v>
      </c>
      <c r="B18" s="36" t="s">
        <v>59</v>
      </c>
      <c r="C18" s="52">
        <v>5</v>
      </c>
      <c r="D18" s="52">
        <v>4</v>
      </c>
      <c r="E18" s="52">
        <v>5</v>
      </c>
      <c r="F18" s="52">
        <v>6</v>
      </c>
      <c r="G18" s="52">
        <v>6</v>
      </c>
      <c r="H18" s="52">
        <v>4</v>
      </c>
      <c r="I18" s="52">
        <v>4</v>
      </c>
      <c r="J18" s="52">
        <v>5</v>
      </c>
      <c r="K18" s="52">
        <v>4</v>
      </c>
      <c r="L18" s="52">
        <v>5</v>
      </c>
      <c r="M18" s="52">
        <v>3</v>
      </c>
      <c r="N18" s="52">
        <v>6</v>
      </c>
      <c r="O18" s="52">
        <v>5</v>
      </c>
      <c r="P18" s="52">
        <v>4</v>
      </c>
      <c r="Q18" s="52">
        <v>7</v>
      </c>
      <c r="R18" s="52">
        <v>5</v>
      </c>
      <c r="S18" s="52">
        <v>4</v>
      </c>
      <c r="T18" s="52">
        <v>7</v>
      </c>
      <c r="U18" s="34">
        <f t="shared" si="2"/>
        <v>89</v>
      </c>
      <c r="V18" s="34">
        <v>30.4</v>
      </c>
      <c r="W18" s="2">
        <f>IF(B18&lt;&gt;"",'1stR'!W18+X18,0)</f>
        <v>1</v>
      </c>
      <c r="X18" s="2">
        <f t="shared" si="3"/>
        <v>1</v>
      </c>
    </row>
    <row r="19" spans="1:24" x14ac:dyDescent="0.35">
      <c r="A19">
        <v>13</v>
      </c>
      <c r="B19" s="36" t="s">
        <v>60</v>
      </c>
      <c r="C19" s="52">
        <v>5</v>
      </c>
      <c r="D19" s="52">
        <v>3</v>
      </c>
      <c r="E19" s="52">
        <v>4</v>
      </c>
      <c r="F19" s="52">
        <v>5</v>
      </c>
      <c r="G19" s="52">
        <v>5</v>
      </c>
      <c r="H19" s="52">
        <v>7</v>
      </c>
      <c r="I19" s="52">
        <v>4</v>
      </c>
      <c r="J19" s="52">
        <v>7</v>
      </c>
      <c r="K19" s="52">
        <v>3</v>
      </c>
      <c r="L19" s="52">
        <v>4</v>
      </c>
      <c r="M19" s="52">
        <v>3</v>
      </c>
      <c r="N19" s="52">
        <v>4</v>
      </c>
      <c r="O19" s="52">
        <v>4</v>
      </c>
      <c r="P19" s="52">
        <v>4</v>
      </c>
      <c r="Q19" s="52">
        <v>8</v>
      </c>
      <c r="R19" s="52">
        <v>4</v>
      </c>
      <c r="S19" s="52">
        <v>8</v>
      </c>
      <c r="T19" s="52">
        <v>3</v>
      </c>
      <c r="U19" s="34">
        <f t="shared" si="2"/>
        <v>85</v>
      </c>
      <c r="V19" s="34">
        <v>16.8</v>
      </c>
      <c r="W19" s="2">
        <f>IF(B19&lt;&gt;"",'1stR'!W19+X19,0)</f>
        <v>1</v>
      </c>
      <c r="X19" s="2">
        <f t="shared" si="3"/>
        <v>1</v>
      </c>
    </row>
    <row r="20" spans="1:24" x14ac:dyDescent="0.35">
      <c r="A20">
        <v>14</v>
      </c>
      <c r="B20" s="36" t="s">
        <v>61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34">
        <f t="shared" si="2"/>
        <v>0</v>
      </c>
      <c r="V20" s="34">
        <v>30.4</v>
      </c>
      <c r="W20" s="2">
        <f>IF(B20&lt;&gt;"",'1stR'!W20+X20,0)</f>
        <v>0</v>
      </c>
      <c r="X20" s="2">
        <f t="shared" si="3"/>
        <v>0</v>
      </c>
    </row>
    <row r="21" spans="1:24" x14ac:dyDescent="0.35">
      <c r="A21">
        <v>15</v>
      </c>
      <c r="B21" s="36" t="s">
        <v>62</v>
      </c>
      <c r="C21" s="52">
        <v>5</v>
      </c>
      <c r="D21" s="52">
        <v>3</v>
      </c>
      <c r="E21" s="52">
        <v>4</v>
      </c>
      <c r="F21" s="52">
        <v>4</v>
      </c>
      <c r="G21" s="52">
        <v>4</v>
      </c>
      <c r="H21" s="52">
        <v>5</v>
      </c>
      <c r="I21" s="52">
        <v>5</v>
      </c>
      <c r="J21" s="52">
        <v>6</v>
      </c>
      <c r="K21" s="52">
        <v>4</v>
      </c>
      <c r="L21" s="52">
        <v>5</v>
      </c>
      <c r="M21" s="52">
        <v>5</v>
      </c>
      <c r="N21" s="52">
        <v>3</v>
      </c>
      <c r="O21" s="52">
        <v>5</v>
      </c>
      <c r="P21" s="52">
        <v>8</v>
      </c>
      <c r="Q21" s="52">
        <v>7</v>
      </c>
      <c r="R21" s="52">
        <v>4</v>
      </c>
      <c r="S21" s="52">
        <v>5</v>
      </c>
      <c r="T21" s="52">
        <v>4</v>
      </c>
      <c r="U21" s="34">
        <f t="shared" si="2"/>
        <v>86</v>
      </c>
      <c r="V21" s="34">
        <v>22.1</v>
      </c>
      <c r="W21" s="2">
        <f>IF(B21&lt;&gt;"",'1stR'!W21+X21,0)</f>
        <v>1</v>
      </c>
      <c r="X21" s="2">
        <f t="shared" si="3"/>
        <v>1</v>
      </c>
    </row>
    <row r="22" spans="1:24" x14ac:dyDescent="0.35">
      <c r="A22">
        <v>16</v>
      </c>
      <c r="B22" s="36" t="s">
        <v>63</v>
      </c>
      <c r="C22" s="52">
        <v>7</v>
      </c>
      <c r="D22" s="52">
        <v>4</v>
      </c>
      <c r="E22" s="52">
        <v>5</v>
      </c>
      <c r="F22" s="52">
        <v>5</v>
      </c>
      <c r="G22" s="52">
        <v>7</v>
      </c>
      <c r="H22" s="52">
        <v>6</v>
      </c>
      <c r="I22" s="52">
        <v>3</v>
      </c>
      <c r="J22" s="52">
        <v>5</v>
      </c>
      <c r="K22" s="52">
        <v>4</v>
      </c>
      <c r="L22" s="52">
        <v>6</v>
      </c>
      <c r="M22" s="52">
        <v>4</v>
      </c>
      <c r="N22" s="52">
        <v>4</v>
      </c>
      <c r="O22" s="52">
        <v>7</v>
      </c>
      <c r="P22" s="52">
        <v>6</v>
      </c>
      <c r="Q22" s="52">
        <v>5</v>
      </c>
      <c r="R22" s="52">
        <v>3</v>
      </c>
      <c r="S22" s="52">
        <v>7</v>
      </c>
      <c r="T22" s="52">
        <v>4</v>
      </c>
      <c r="U22" s="34">
        <f t="shared" si="2"/>
        <v>92</v>
      </c>
      <c r="V22" s="34">
        <v>30.8</v>
      </c>
      <c r="W22" s="2">
        <f>IF(B22&lt;&gt;"",'1stR'!W22+X22,0)</f>
        <v>1</v>
      </c>
      <c r="X22" s="2">
        <f t="shared" si="3"/>
        <v>1</v>
      </c>
    </row>
    <row r="23" spans="1:24" x14ac:dyDescent="0.35">
      <c r="A23">
        <v>17</v>
      </c>
      <c r="B23" s="36" t="s">
        <v>64</v>
      </c>
      <c r="C23" s="52">
        <v>4</v>
      </c>
      <c r="D23" s="52">
        <v>5</v>
      </c>
      <c r="E23" s="52">
        <v>4</v>
      </c>
      <c r="F23" s="52">
        <v>5</v>
      </c>
      <c r="G23" s="52">
        <v>3</v>
      </c>
      <c r="H23" s="52">
        <v>5</v>
      </c>
      <c r="I23" s="52">
        <v>5</v>
      </c>
      <c r="J23" s="52">
        <v>7</v>
      </c>
      <c r="K23" s="52">
        <v>2</v>
      </c>
      <c r="L23" s="52">
        <v>4</v>
      </c>
      <c r="M23" s="52">
        <v>3</v>
      </c>
      <c r="N23" s="52">
        <v>4</v>
      </c>
      <c r="O23" s="52">
        <v>5</v>
      </c>
      <c r="P23" s="52">
        <v>4</v>
      </c>
      <c r="Q23" s="52">
        <v>4</v>
      </c>
      <c r="R23" s="52">
        <v>4</v>
      </c>
      <c r="S23" s="52">
        <v>5</v>
      </c>
      <c r="T23" s="52">
        <v>3</v>
      </c>
      <c r="U23" s="34">
        <f t="shared" si="2"/>
        <v>76</v>
      </c>
      <c r="V23" s="34">
        <v>13.4</v>
      </c>
      <c r="W23" s="2">
        <f>IF(B23&lt;&gt;"",'1stR'!W23+X23,0)</f>
        <v>1</v>
      </c>
      <c r="X23" s="2">
        <f t="shared" si="3"/>
        <v>1</v>
      </c>
    </row>
    <row r="24" spans="1:24" x14ac:dyDescent="0.35">
      <c r="A24">
        <v>18</v>
      </c>
      <c r="B24" s="3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4">
        <f t="shared" si="2"/>
        <v>0</v>
      </c>
      <c r="V24" s="34"/>
      <c r="W24" s="2">
        <f>IF(B24&lt;&gt;"",'1stR'!W24+X24,0)</f>
        <v>0</v>
      </c>
      <c r="X24" s="2">
        <f t="shared" si="3"/>
        <v>0</v>
      </c>
    </row>
    <row r="25" spans="1:24" x14ac:dyDescent="0.35">
      <c r="A25">
        <v>19</v>
      </c>
      <c r="B25" s="3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4">
        <f t="shared" si="2"/>
        <v>0</v>
      </c>
      <c r="V25" s="34"/>
      <c r="W25" s="2">
        <f>IF(B25&lt;&gt;"",'1stR'!W25+X25,0)</f>
        <v>0</v>
      </c>
      <c r="X25" s="2">
        <f t="shared" si="3"/>
        <v>0</v>
      </c>
    </row>
    <row r="26" spans="1:24" x14ac:dyDescent="0.35">
      <c r="A26">
        <v>20</v>
      </c>
      <c r="B26" s="36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34">
        <f t="shared" si="2"/>
        <v>0</v>
      </c>
      <c r="V26" s="34"/>
      <c r="W26" s="2">
        <f>IF(B26&lt;&gt;"",'1stR'!W26+X26,0)</f>
        <v>0</v>
      </c>
      <c r="X26" s="2">
        <f t="shared" si="3"/>
        <v>0</v>
      </c>
    </row>
    <row r="27" spans="1:24" x14ac:dyDescent="0.35">
      <c r="A27">
        <v>21</v>
      </c>
      <c r="B27" s="3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34">
        <f t="shared" si="2"/>
        <v>0</v>
      </c>
      <c r="V27" s="34"/>
      <c r="W27" s="2">
        <f>IF(B27&lt;&gt;"",'1stR'!W27+X27,0)</f>
        <v>0</v>
      </c>
      <c r="X27" s="2">
        <f t="shared" si="3"/>
        <v>0</v>
      </c>
    </row>
    <row r="28" spans="1:24" x14ac:dyDescent="0.35">
      <c r="A28">
        <v>22</v>
      </c>
      <c r="B28" s="36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34">
        <f t="shared" si="2"/>
        <v>0</v>
      </c>
      <c r="V28" s="34"/>
      <c r="W28" s="2">
        <f>IF(B28&lt;&gt;"",'1stR'!W28+X28,0)</f>
        <v>0</v>
      </c>
      <c r="X28" s="2">
        <f t="shared" si="3"/>
        <v>0</v>
      </c>
    </row>
    <row r="29" spans="1:24" x14ac:dyDescent="0.35">
      <c r="A29">
        <v>23</v>
      </c>
      <c r="B29" s="3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4">
        <f t="shared" si="2"/>
        <v>0</v>
      </c>
      <c r="V29" s="34"/>
      <c r="W29" s="2">
        <f>IF(B29&lt;&gt;"",'1stR'!W29+X29,0)</f>
        <v>0</v>
      </c>
      <c r="X29" s="2">
        <f t="shared" si="3"/>
        <v>0</v>
      </c>
    </row>
    <row r="30" spans="1:24" x14ac:dyDescent="0.35">
      <c r="A30">
        <v>24</v>
      </c>
      <c r="B30" s="3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34">
        <f t="shared" si="2"/>
        <v>0</v>
      </c>
      <c r="V30" s="34"/>
      <c r="W30" s="2">
        <f>IF(B30&lt;&gt;"",'1stR'!W30+X30,0)</f>
        <v>0</v>
      </c>
      <c r="X30" s="2">
        <f t="shared" si="3"/>
        <v>0</v>
      </c>
    </row>
    <row r="31" spans="1:24" x14ac:dyDescent="0.35">
      <c r="A31">
        <v>25</v>
      </c>
      <c r="B31" s="3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34">
        <f t="shared" si="2"/>
        <v>0</v>
      </c>
      <c r="V31" s="34"/>
      <c r="W31" s="2">
        <f>IF(B31&lt;&gt;"",'1stR'!W31+X31,0)</f>
        <v>0</v>
      </c>
      <c r="X31" s="2">
        <f t="shared" si="3"/>
        <v>0</v>
      </c>
    </row>
    <row r="32" spans="1:24" x14ac:dyDescent="0.35">
      <c r="A32">
        <v>26</v>
      </c>
      <c r="B32" s="36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4">
        <f t="shared" si="2"/>
        <v>0</v>
      </c>
      <c r="V32" s="34"/>
      <c r="W32" s="2">
        <f>IF(B32&lt;&gt;"",'1stR'!W32+X32,0)</f>
        <v>0</v>
      </c>
      <c r="X32" s="2">
        <f t="shared" si="3"/>
        <v>0</v>
      </c>
    </row>
    <row r="33" spans="1:24" x14ac:dyDescent="0.35">
      <c r="A33">
        <v>27</v>
      </c>
      <c r="B33" s="3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4">
        <f t="shared" si="2"/>
        <v>0</v>
      </c>
      <c r="V33" s="34"/>
      <c r="W33" s="2">
        <f>IF(B33&lt;&gt;"",'1stR'!W33+X33,0)</f>
        <v>0</v>
      </c>
      <c r="X33" s="2">
        <f t="shared" si="3"/>
        <v>0</v>
      </c>
    </row>
    <row r="34" spans="1:24" x14ac:dyDescent="0.35">
      <c r="A34">
        <v>28</v>
      </c>
      <c r="B34" s="36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34">
        <f t="shared" si="2"/>
        <v>0</v>
      </c>
      <c r="V34" s="34"/>
      <c r="W34" s="2">
        <f>IF(B34&lt;&gt;"",'1stR'!W34+X34,0)</f>
        <v>0</v>
      </c>
      <c r="X34" s="2">
        <f t="shared" si="3"/>
        <v>0</v>
      </c>
    </row>
    <row r="35" spans="1:24" x14ac:dyDescent="0.35">
      <c r="A35">
        <v>29</v>
      </c>
      <c r="B35" s="3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34">
        <f t="shared" si="2"/>
        <v>0</v>
      </c>
      <c r="V35" s="34"/>
      <c r="W35" s="2">
        <f>IF(B35&lt;&gt;"",'1stR'!W35+X35,0)</f>
        <v>0</v>
      </c>
      <c r="X35" s="2">
        <f t="shared" si="3"/>
        <v>0</v>
      </c>
    </row>
    <row r="36" spans="1:24" x14ac:dyDescent="0.35">
      <c r="A36">
        <v>30</v>
      </c>
      <c r="B36" s="36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34">
        <f t="shared" si="2"/>
        <v>0</v>
      </c>
      <c r="V36" s="34"/>
      <c r="W36" s="2">
        <f>IF(B36&lt;&gt;"",'1stR'!W36+X36,0)</f>
        <v>0</v>
      </c>
      <c r="X36" s="2">
        <f t="shared" si="3"/>
        <v>0</v>
      </c>
    </row>
    <row r="37" spans="1:24" x14ac:dyDescent="0.35">
      <c r="A37">
        <v>31</v>
      </c>
      <c r="B37" s="3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4">
        <f t="shared" si="2"/>
        <v>0</v>
      </c>
      <c r="V37" s="34"/>
      <c r="W37" s="2">
        <f>IF(B37&lt;&gt;"",'1stR'!W37+X37,0)</f>
        <v>0</v>
      </c>
      <c r="X37" s="2">
        <f t="shared" si="3"/>
        <v>0</v>
      </c>
    </row>
    <row r="38" spans="1:24" x14ac:dyDescent="0.35">
      <c r="A38">
        <v>10</v>
      </c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9" si="4">SUM(C38:T38)</f>
        <v>0</v>
      </c>
      <c r="V38" s="34"/>
      <c r="W38" s="2">
        <f t="shared" ref="W38:W59" si="5">IF(B38&lt;&gt;"",1,0)</f>
        <v>0</v>
      </c>
      <c r="X38"/>
    </row>
    <row r="39" spans="1:24" x14ac:dyDescent="0.35">
      <c r="A39">
        <v>11</v>
      </c>
      <c r="B39" s="5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4"/>
        <v>0</v>
      </c>
      <c r="V39" s="34"/>
      <c r="W39" s="2">
        <f t="shared" si="5"/>
        <v>0</v>
      </c>
      <c r="X39"/>
    </row>
    <row r="40" spans="1:24" x14ac:dyDescent="0.35">
      <c r="A40">
        <v>12</v>
      </c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4"/>
        <v>0</v>
      </c>
      <c r="V40" s="34"/>
      <c r="W40" s="2">
        <f t="shared" si="5"/>
        <v>0</v>
      </c>
      <c r="X40"/>
    </row>
    <row r="41" spans="1:24" x14ac:dyDescent="0.35">
      <c r="A41">
        <v>13</v>
      </c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4"/>
        <v>0</v>
      </c>
      <c r="V41" s="34"/>
      <c r="W41" s="2">
        <f t="shared" si="5"/>
        <v>0</v>
      </c>
      <c r="X41"/>
    </row>
    <row r="42" spans="1:24" x14ac:dyDescent="0.35">
      <c r="A42">
        <v>14</v>
      </c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4"/>
        <v>0</v>
      </c>
      <c r="V42" s="34"/>
      <c r="W42" s="2">
        <f t="shared" si="5"/>
        <v>0</v>
      </c>
      <c r="X42"/>
    </row>
    <row r="43" spans="1:24" x14ac:dyDescent="0.35">
      <c r="A43">
        <v>15</v>
      </c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4"/>
        <v>0</v>
      </c>
      <c r="V43" s="34"/>
      <c r="W43" s="2">
        <f t="shared" si="5"/>
        <v>0</v>
      </c>
      <c r="X43"/>
    </row>
    <row r="44" spans="1:24" x14ac:dyDescent="0.35">
      <c r="A44">
        <v>16</v>
      </c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4"/>
        <v>0</v>
      </c>
      <c r="V44" s="34"/>
      <c r="W44" s="2">
        <f t="shared" si="5"/>
        <v>0</v>
      </c>
      <c r="X44"/>
    </row>
    <row r="45" spans="1:24" x14ac:dyDescent="0.35">
      <c r="A45">
        <v>17</v>
      </c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4"/>
        <v>0</v>
      </c>
      <c r="V45" s="34"/>
      <c r="W45" s="2">
        <f t="shared" si="5"/>
        <v>0</v>
      </c>
      <c r="X45"/>
    </row>
    <row r="46" spans="1:24" x14ac:dyDescent="0.35">
      <c r="A46">
        <v>18</v>
      </c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4"/>
        <v>0</v>
      </c>
      <c r="V46" s="34"/>
      <c r="W46" s="2">
        <f t="shared" si="5"/>
        <v>0</v>
      </c>
      <c r="X46"/>
    </row>
    <row r="47" spans="1:24" x14ac:dyDescent="0.35">
      <c r="A47">
        <v>19</v>
      </c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4"/>
        <v>0</v>
      </c>
      <c r="V47" s="34"/>
      <c r="W47" s="2">
        <f t="shared" si="5"/>
        <v>0</v>
      </c>
      <c r="X47"/>
    </row>
    <row r="48" spans="1:24" x14ac:dyDescent="0.35">
      <c r="A48">
        <v>20</v>
      </c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4"/>
        <v>0</v>
      </c>
      <c r="V48" s="34"/>
      <c r="W48" s="2">
        <f t="shared" si="5"/>
        <v>0</v>
      </c>
      <c r="X48"/>
    </row>
    <row r="49" spans="1:24" x14ac:dyDescent="0.35">
      <c r="A49">
        <v>21</v>
      </c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4"/>
        <v>0</v>
      </c>
      <c r="V49" s="34"/>
      <c r="W49" s="2">
        <f t="shared" si="5"/>
        <v>0</v>
      </c>
      <c r="X49"/>
    </row>
    <row r="50" spans="1:24" x14ac:dyDescent="0.35">
      <c r="A50">
        <v>22</v>
      </c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4"/>
        <v>0</v>
      </c>
      <c r="V50" s="34"/>
      <c r="W50" s="2">
        <f t="shared" si="5"/>
        <v>0</v>
      </c>
      <c r="X50"/>
    </row>
    <row r="51" spans="1:24" x14ac:dyDescent="0.35">
      <c r="A51">
        <v>23</v>
      </c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4"/>
        <v>0</v>
      </c>
      <c r="V51" s="34"/>
      <c r="W51" s="2">
        <f t="shared" si="5"/>
        <v>0</v>
      </c>
      <c r="X51"/>
    </row>
    <row r="52" spans="1:24" x14ac:dyDescent="0.35">
      <c r="A52">
        <v>24</v>
      </c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4"/>
        <v>0</v>
      </c>
      <c r="V52" s="34"/>
      <c r="W52" s="2">
        <f t="shared" si="5"/>
        <v>0</v>
      </c>
      <c r="X52"/>
    </row>
    <row r="53" spans="1:24" x14ac:dyDescent="0.35">
      <c r="A53">
        <v>25</v>
      </c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4"/>
        <v>0</v>
      </c>
      <c r="V53" s="34"/>
      <c r="W53" s="2">
        <f t="shared" si="5"/>
        <v>0</v>
      </c>
      <c r="X53"/>
    </row>
    <row r="54" spans="1:24" x14ac:dyDescent="0.35">
      <c r="A54">
        <v>26</v>
      </c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4"/>
        <v>0</v>
      </c>
      <c r="V54" s="34"/>
      <c r="W54" s="2">
        <f t="shared" si="5"/>
        <v>0</v>
      </c>
      <c r="X54"/>
    </row>
    <row r="55" spans="1:24" x14ac:dyDescent="0.35">
      <c r="A55">
        <v>27</v>
      </c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4"/>
        <v>0</v>
      </c>
      <c r="V55" s="34"/>
      <c r="W55" s="2">
        <f t="shared" si="5"/>
        <v>0</v>
      </c>
      <c r="X55"/>
    </row>
    <row r="56" spans="1:24" x14ac:dyDescent="0.35">
      <c r="A56">
        <v>28</v>
      </c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4"/>
        <v>0</v>
      </c>
      <c r="V56" s="34"/>
      <c r="W56" s="2">
        <f t="shared" si="5"/>
        <v>0</v>
      </c>
      <c r="X56"/>
    </row>
    <row r="57" spans="1:24" x14ac:dyDescent="0.35">
      <c r="A57">
        <v>29</v>
      </c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0">
        <f t="shared" si="4"/>
        <v>0</v>
      </c>
      <c r="V57" s="34"/>
      <c r="W57" s="2">
        <f t="shared" si="5"/>
        <v>0</v>
      </c>
      <c r="X57"/>
    </row>
    <row r="58" spans="1:24" x14ac:dyDescent="0.35">
      <c r="A58">
        <v>30</v>
      </c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0">
        <f t="shared" si="4"/>
        <v>0</v>
      </c>
      <c r="V58" s="34"/>
      <c r="W58" s="2">
        <f t="shared" si="5"/>
        <v>0</v>
      </c>
      <c r="X58"/>
    </row>
    <row r="59" spans="1:24" x14ac:dyDescent="0.35">
      <c r="A59">
        <v>31</v>
      </c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0">
        <f t="shared" si="4"/>
        <v>0</v>
      </c>
      <c r="V59" s="34"/>
      <c r="W59" s="2">
        <f t="shared" si="5"/>
        <v>0</v>
      </c>
      <c r="X59"/>
    </row>
    <row r="60" spans="1:24" x14ac:dyDescent="0.35">
      <c r="A60">
        <v>32</v>
      </c>
      <c r="B60" s="6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20">
        <f t="shared" ref="U60:U78" si="6">SUM(C60:T60)</f>
        <v>0</v>
      </c>
      <c r="V60" s="34"/>
      <c r="W60" s="68">
        <f>IF(B60&lt;&gt;"",'4thR'!W101+X60,0)</f>
        <v>0</v>
      </c>
      <c r="X60" s="68">
        <f t="shared" ref="X60:X78" si="7">IF(U60&gt;0,1,0)</f>
        <v>0</v>
      </c>
    </row>
    <row r="61" spans="1:24" x14ac:dyDescent="0.35">
      <c r="A61">
        <v>33</v>
      </c>
      <c r="B61" s="6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20">
        <f t="shared" si="6"/>
        <v>0</v>
      </c>
      <c r="V61" s="34"/>
      <c r="W61" s="68">
        <f>IF(B61&lt;&gt;"",'4thR'!W102+X61,0)</f>
        <v>0</v>
      </c>
      <c r="X61" s="68">
        <f t="shared" si="7"/>
        <v>0</v>
      </c>
    </row>
    <row r="62" spans="1:24" x14ac:dyDescent="0.35">
      <c r="A62">
        <v>34</v>
      </c>
      <c r="B62" s="60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20">
        <f t="shared" si="6"/>
        <v>0</v>
      </c>
      <c r="V62" s="34"/>
      <c r="W62" s="68">
        <f>IF(B62&lt;&gt;"",'4thR'!W103+X62,0)</f>
        <v>0</v>
      </c>
      <c r="X62" s="68">
        <f t="shared" si="7"/>
        <v>0</v>
      </c>
    </row>
    <row r="63" spans="1:24" x14ac:dyDescent="0.35">
      <c r="A63">
        <v>35</v>
      </c>
      <c r="B63" s="60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20">
        <f t="shared" si="6"/>
        <v>0</v>
      </c>
      <c r="V63" s="34"/>
      <c r="W63" s="68">
        <f>IF(B63&lt;&gt;"",'4thR'!W104+X63,0)</f>
        <v>0</v>
      </c>
      <c r="X63" s="68">
        <f t="shared" si="7"/>
        <v>0</v>
      </c>
    </row>
    <row r="64" spans="1:24" x14ac:dyDescent="0.35">
      <c r="A64">
        <v>36</v>
      </c>
      <c r="B64" s="6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20">
        <f t="shared" si="6"/>
        <v>0</v>
      </c>
      <c r="V64" s="34"/>
      <c r="W64" s="68">
        <f>IF(B64&lt;&gt;"",'4thR'!W105+X64,0)</f>
        <v>0</v>
      </c>
      <c r="X64" s="68">
        <f t="shared" si="7"/>
        <v>0</v>
      </c>
    </row>
    <row r="65" spans="1:24" x14ac:dyDescent="0.35">
      <c r="A65">
        <v>37</v>
      </c>
      <c r="B65" s="6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20">
        <f t="shared" si="6"/>
        <v>0</v>
      </c>
      <c r="V65" s="34"/>
      <c r="W65" s="68">
        <f>IF(B65&lt;&gt;"",'4thR'!W106+X65,0)</f>
        <v>0</v>
      </c>
      <c r="X65" s="68">
        <f t="shared" si="7"/>
        <v>0</v>
      </c>
    </row>
    <row r="66" spans="1:24" x14ac:dyDescent="0.35">
      <c r="A66">
        <v>38</v>
      </c>
      <c r="B66" s="60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20">
        <f t="shared" si="6"/>
        <v>0</v>
      </c>
      <c r="V66" s="34"/>
      <c r="W66" s="68">
        <f>IF(B66&lt;&gt;"",'4thR'!W107+X66,0)</f>
        <v>0</v>
      </c>
      <c r="X66" s="68">
        <f t="shared" si="7"/>
        <v>0</v>
      </c>
    </row>
    <row r="67" spans="1:24" x14ac:dyDescent="0.35">
      <c r="A67">
        <v>39</v>
      </c>
      <c r="B67" s="60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20">
        <f t="shared" si="6"/>
        <v>0</v>
      </c>
      <c r="V67" s="34"/>
      <c r="W67" s="68">
        <f>IF(B67&lt;&gt;"",'4thR'!W108+X67,0)</f>
        <v>0</v>
      </c>
      <c r="X67" s="68">
        <f t="shared" si="7"/>
        <v>0</v>
      </c>
    </row>
    <row r="68" spans="1:24" x14ac:dyDescent="0.35">
      <c r="A68">
        <v>40</v>
      </c>
      <c r="B68" s="6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20">
        <f t="shared" si="6"/>
        <v>0</v>
      </c>
      <c r="V68" s="34"/>
      <c r="W68" s="68">
        <f>IF(B68&lt;&gt;"",'4thR'!W109+X68,0)</f>
        <v>0</v>
      </c>
      <c r="X68" s="68">
        <f t="shared" si="7"/>
        <v>0</v>
      </c>
    </row>
    <row r="69" spans="1:24" x14ac:dyDescent="0.35">
      <c r="A69">
        <v>41</v>
      </c>
      <c r="B69" s="60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20">
        <f t="shared" si="6"/>
        <v>0</v>
      </c>
      <c r="V69" s="34"/>
      <c r="W69" s="68">
        <f>IF(B69&lt;&gt;"",'4thR'!W110+X69,0)</f>
        <v>0</v>
      </c>
      <c r="X69" s="68">
        <f t="shared" si="7"/>
        <v>0</v>
      </c>
    </row>
    <row r="70" spans="1:24" x14ac:dyDescent="0.35">
      <c r="A70">
        <v>42</v>
      </c>
      <c r="B70" s="60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20">
        <f t="shared" si="6"/>
        <v>0</v>
      </c>
      <c r="V70" s="34"/>
      <c r="W70" s="68">
        <f>IF(B70&lt;&gt;"",'4thR'!W111+X70,0)</f>
        <v>0</v>
      </c>
      <c r="X70" s="68">
        <f t="shared" si="7"/>
        <v>0</v>
      </c>
    </row>
    <row r="71" spans="1:24" x14ac:dyDescent="0.35">
      <c r="A71">
        <v>43</v>
      </c>
      <c r="B71" s="60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20">
        <f t="shared" si="6"/>
        <v>0</v>
      </c>
      <c r="V71" s="34"/>
      <c r="W71" s="68">
        <f>IF(B71&lt;&gt;"",'4thR'!W112+X71,0)</f>
        <v>0</v>
      </c>
      <c r="X71" s="68">
        <f t="shared" si="7"/>
        <v>0</v>
      </c>
    </row>
    <row r="72" spans="1:24" x14ac:dyDescent="0.35">
      <c r="A72">
        <v>44</v>
      </c>
      <c r="B72" s="60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20">
        <f t="shared" si="6"/>
        <v>0</v>
      </c>
      <c r="V72" s="34"/>
      <c r="W72" s="68">
        <f>IF(B72&lt;&gt;"",'4thR'!W113+X72,0)</f>
        <v>0</v>
      </c>
      <c r="X72" s="68">
        <f t="shared" si="7"/>
        <v>0</v>
      </c>
    </row>
    <row r="73" spans="1:24" x14ac:dyDescent="0.35">
      <c r="A73">
        <v>45</v>
      </c>
      <c r="B73" s="6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20">
        <f t="shared" si="6"/>
        <v>0</v>
      </c>
      <c r="V73" s="34"/>
      <c r="W73" s="68">
        <f>IF(B73&lt;&gt;"",'4thR'!W114+X73,0)</f>
        <v>0</v>
      </c>
      <c r="X73" s="68">
        <f t="shared" si="7"/>
        <v>0</v>
      </c>
    </row>
    <row r="74" spans="1:24" x14ac:dyDescent="0.35">
      <c r="A74">
        <v>46</v>
      </c>
      <c r="B74" s="6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20"/>
      <c r="V74" s="34"/>
      <c r="W74" s="68"/>
      <c r="X74" s="68"/>
    </row>
    <row r="75" spans="1:24" x14ac:dyDescent="0.35">
      <c r="A75">
        <v>47</v>
      </c>
      <c r="B75" s="6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20"/>
      <c r="V75" s="34"/>
      <c r="W75" s="68"/>
      <c r="X75" s="68"/>
    </row>
    <row r="76" spans="1:24" x14ac:dyDescent="0.35">
      <c r="A76">
        <v>48</v>
      </c>
      <c r="B76" s="6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20">
        <f t="shared" si="6"/>
        <v>0</v>
      </c>
      <c r="V76" s="34"/>
      <c r="W76" s="68">
        <f>IF(B76&lt;&gt;"",'4thR'!W115+X76,0)</f>
        <v>0</v>
      </c>
      <c r="X76" s="68">
        <f t="shared" si="7"/>
        <v>0</v>
      </c>
    </row>
    <row r="77" spans="1:24" x14ac:dyDescent="0.35">
      <c r="A77">
        <v>49</v>
      </c>
      <c r="B77" s="60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20">
        <f t="shared" si="6"/>
        <v>0</v>
      </c>
      <c r="V77" s="34"/>
      <c r="W77" s="68">
        <f>IF(B77&lt;&gt;"",'4thR'!W116+X77,0)</f>
        <v>0</v>
      </c>
      <c r="X77" s="68">
        <f t="shared" si="7"/>
        <v>0</v>
      </c>
    </row>
    <row r="78" spans="1:24" x14ac:dyDescent="0.35">
      <c r="A78">
        <v>50</v>
      </c>
      <c r="B78" s="60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20">
        <f t="shared" si="6"/>
        <v>0</v>
      </c>
      <c r="V78" s="34"/>
      <c r="W78" s="68">
        <f>IF(B78&lt;&gt;"",'4thR'!W117+X78,0)</f>
        <v>0</v>
      </c>
      <c r="X78" s="68">
        <f t="shared" si="7"/>
        <v>0</v>
      </c>
    </row>
    <row r="79" spans="1:24" ht="19.5" customHeight="1" x14ac:dyDescent="0.35">
      <c r="B79" s="33" t="s">
        <v>6</v>
      </c>
      <c r="C79" s="23">
        <f>'1stR'!C57</f>
        <v>4</v>
      </c>
      <c r="D79" s="23">
        <f>'1stR'!D57</f>
        <v>3</v>
      </c>
      <c r="E79" s="23">
        <f>'1stR'!E57</f>
        <v>3</v>
      </c>
      <c r="F79" s="23">
        <f>'1stR'!F57</f>
        <v>4</v>
      </c>
      <c r="G79" s="23">
        <f>'1stR'!G57</f>
        <v>4</v>
      </c>
      <c r="H79" s="23">
        <f>'1stR'!H57</f>
        <v>4</v>
      </c>
      <c r="I79" s="23">
        <f>'1stR'!I57</f>
        <v>3</v>
      </c>
      <c r="J79" s="23">
        <f>'1stR'!J57</f>
        <v>4</v>
      </c>
      <c r="K79" s="23">
        <f>'1stR'!K57</f>
        <v>3</v>
      </c>
      <c r="L79" s="23">
        <f>'1stR'!L57</f>
        <v>4</v>
      </c>
      <c r="M79" s="23">
        <f>'1stR'!M57</f>
        <v>3</v>
      </c>
      <c r="N79" s="23">
        <f>'1stR'!N57</f>
        <v>3</v>
      </c>
      <c r="O79" s="23">
        <f>'1stR'!O57</f>
        <v>4</v>
      </c>
      <c r="P79" s="23">
        <f>'1stR'!P57</f>
        <v>4</v>
      </c>
      <c r="Q79" s="23">
        <f>'1stR'!Q57</f>
        <v>4</v>
      </c>
      <c r="R79" s="23">
        <f>'1stR'!R57</f>
        <v>3</v>
      </c>
      <c r="S79" s="23">
        <f>'1stR'!S57</f>
        <v>4</v>
      </c>
      <c r="T79" s="23">
        <f>'1stR'!T57</f>
        <v>3</v>
      </c>
      <c r="U79" s="24">
        <f>SUM(C79:T79)</f>
        <v>64</v>
      </c>
    </row>
  </sheetData>
  <sheetProtection password="8319" sheet="1" objects="1" scenarios="1"/>
  <mergeCells count="23">
    <mergeCell ref="C2:T2"/>
    <mergeCell ref="C4:T4"/>
    <mergeCell ref="G5:G6"/>
    <mergeCell ref="H5:H6"/>
    <mergeCell ref="I5:I6"/>
    <mergeCell ref="J5:J6"/>
    <mergeCell ref="K5:K6"/>
    <mergeCell ref="T5:T6"/>
    <mergeCell ref="O5:O6"/>
    <mergeCell ref="Q5:Q6"/>
    <mergeCell ref="N5:N6"/>
    <mergeCell ref="R5:R6"/>
    <mergeCell ref="S5:S6"/>
    <mergeCell ref="V5:V6"/>
    <mergeCell ref="U5:U6"/>
    <mergeCell ref="B5:B6"/>
    <mergeCell ref="C5:C6"/>
    <mergeCell ref="D5:D6"/>
    <mergeCell ref="E5:E6"/>
    <mergeCell ref="F5:F6"/>
    <mergeCell ref="L5:L6"/>
    <mergeCell ref="M5:M6"/>
    <mergeCell ref="P5:P6"/>
  </mergeCells>
  <conditionalFormatting sqref="B7:B37">
    <cfRule type="cellIs" dxfId="1447" priority="416" operator="equal">
      <formula>0</formula>
    </cfRule>
  </conditionalFormatting>
  <conditionalFormatting sqref="B60:B78">
    <cfRule type="cellIs" dxfId="1446" priority="12" operator="equal">
      <formula>0</formula>
    </cfRule>
  </conditionalFormatting>
  <conditionalFormatting sqref="C7:C78 L7:L78 O7:O78 F60:F78 I60:I78 R60:R78">
    <cfRule type="cellIs" dxfId="1445" priority="6" operator="greaterThan">
      <formula>5</formula>
    </cfRule>
    <cfRule type="cellIs" dxfId="1444" priority="7" operator="equal">
      <formula>5</formula>
    </cfRule>
    <cfRule type="cellIs" dxfId="1443" priority="8" operator="equal">
      <formula>3</formula>
    </cfRule>
    <cfRule type="cellIs" dxfId="1442" priority="9" operator="equal">
      <formula>2</formula>
    </cfRule>
  </conditionalFormatting>
  <conditionalFormatting sqref="C7:E37 K7:O37 T7:T37">
    <cfRule type="containsBlanks" dxfId="1441" priority="130">
      <formula>LEN(TRIM(C7))=0</formula>
    </cfRule>
  </conditionalFormatting>
  <conditionalFormatting sqref="D7:E78 M7:N78 G60:H78 J60:K78 P60:Q78 S60:T78">
    <cfRule type="cellIs" dxfId="1440" priority="1" operator="greaterThan">
      <formula>4</formula>
    </cfRule>
    <cfRule type="cellIs" dxfId="1439" priority="2" operator="equal">
      <formula>4</formula>
    </cfRule>
    <cfRule type="cellIs" dxfId="1438" priority="3" operator="equal">
      <formula>2</formula>
    </cfRule>
    <cfRule type="cellIs" dxfId="1437" priority="4" operator="equal">
      <formula>1</formula>
    </cfRule>
  </conditionalFormatting>
  <conditionalFormatting sqref="F7:H37">
    <cfRule type="containsBlanks" dxfId="1436" priority="120" stopIfTrue="1">
      <formula>LEN(TRIM(F7))=0</formula>
    </cfRule>
  </conditionalFormatting>
  <conditionalFormatting sqref="F7:H59 J7:J59 P7:Q59 S7:S59">
    <cfRule type="cellIs" dxfId="1435" priority="68" stopIfTrue="1" operator="greaterThan">
      <formula>5</formula>
    </cfRule>
    <cfRule type="cellIs" dxfId="1434" priority="69" stopIfTrue="1" operator="equal">
      <formula>5</formula>
    </cfRule>
    <cfRule type="cellIs" dxfId="1433" priority="70" stopIfTrue="1" operator="equal">
      <formula>3</formula>
    </cfRule>
    <cfRule type="cellIs" dxfId="1432" priority="71" stopIfTrue="1" operator="equal">
      <formula>2</formula>
    </cfRule>
  </conditionalFormatting>
  <conditionalFormatting sqref="I7:I37">
    <cfRule type="containsBlanks" dxfId="1431" priority="145">
      <formula>LEN(TRIM(I7))=0</formula>
    </cfRule>
  </conditionalFormatting>
  <conditionalFormatting sqref="I7:I59 K7:K59 R7:R59 T7:T59">
    <cfRule type="cellIs" dxfId="1430" priority="63" operator="greaterThan">
      <formula>4</formula>
    </cfRule>
    <cfRule type="cellIs" dxfId="1429" priority="64" operator="equal">
      <formula>4</formula>
    </cfRule>
    <cfRule type="cellIs" dxfId="1428" priority="65" operator="equal">
      <formula>2</formula>
    </cfRule>
    <cfRule type="cellIs" dxfId="1427" priority="66" operator="equal">
      <formula>1</formula>
    </cfRule>
  </conditionalFormatting>
  <conditionalFormatting sqref="J7:J37">
    <cfRule type="containsBlanks" dxfId="1426" priority="115" stopIfTrue="1">
      <formula>LEN(TRIM(J7))=0</formula>
    </cfRule>
  </conditionalFormatting>
  <conditionalFormatting sqref="P7:Q37">
    <cfRule type="containsBlanks" dxfId="1425" priority="105" stopIfTrue="1">
      <formula>LEN(TRIM(P7))=0</formula>
    </cfRule>
  </conditionalFormatting>
  <conditionalFormatting sqref="R7:R37">
    <cfRule type="containsBlanks" dxfId="1424" priority="95">
      <formula>LEN(TRIM(R7))=0</formula>
    </cfRule>
  </conditionalFormatting>
  <conditionalFormatting sqref="S7:S37">
    <cfRule type="containsBlanks" dxfId="1423" priority="100" stopIfTrue="1">
      <formula>LEN(TRIM(S7))=0</formula>
    </cfRule>
  </conditionalFormatting>
  <conditionalFormatting sqref="U7:V78">
    <cfRule type="cellIs" dxfId="1422" priority="11" operator="equal">
      <formula>0</formula>
    </cfRule>
  </conditionalFormatting>
  <conditionalFormatting sqref="W7:W59">
    <cfRule type="cellIs" dxfId="1421" priority="79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79"/>
  <sheetViews>
    <sheetView zoomScale="90" zoomScaleNormal="90" workbookViewId="0">
      <selection activeCell="I30" sqref="I30"/>
    </sheetView>
  </sheetViews>
  <sheetFormatPr defaultRowHeight="14.5" x14ac:dyDescent="0.35"/>
  <cols>
    <col min="1" max="1" width="5" customWidth="1"/>
    <col min="2" max="2" width="31.26953125" customWidth="1"/>
    <col min="3" max="20" width="6.7265625" customWidth="1"/>
    <col min="21" max="22" width="7.7265625" customWidth="1"/>
    <col min="23" max="24" width="7.7265625" style="68" customWidth="1"/>
    <col min="25" max="25" width="7.7265625" customWidth="1"/>
  </cols>
  <sheetData>
    <row r="1" spans="1:24" ht="15" thickBot="1" x14ac:dyDescent="0.4"/>
    <row r="2" spans="1:24" ht="33.5" thickBot="1" x14ac:dyDescent="0.95">
      <c r="C2" s="72" t="str">
        <f>'1stR'!C2:T2</f>
        <v>BAROVŠKA LIGA 2023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4" ht="5.25" customHeight="1" x14ac:dyDescent="0.35"/>
    <row r="4" spans="1:24" ht="21.75" customHeight="1" x14ac:dyDescent="0.5">
      <c r="B4" s="56" t="s">
        <v>66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76" t="s">
        <v>44</v>
      </c>
      <c r="C5" s="79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133" t="s">
        <v>20</v>
      </c>
      <c r="V5" s="133" t="s">
        <v>1</v>
      </c>
      <c r="W5" s="69" t="s">
        <v>16</v>
      </c>
    </row>
    <row r="6" spans="1:24" ht="15" customHeight="1" x14ac:dyDescent="0.35">
      <c r="A6" t="s">
        <v>15</v>
      </c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34"/>
      <c r="V6" s="134"/>
      <c r="W6" s="69"/>
    </row>
    <row r="7" spans="1:24" x14ac:dyDescent="0.35">
      <c r="A7">
        <v>1</v>
      </c>
      <c r="B7" s="36" t="str">
        <f>'2ndR'!B7</f>
        <v>NIKO ROSTOHAR</v>
      </c>
      <c r="C7" s="52">
        <v>5</v>
      </c>
      <c r="D7" s="52">
        <v>3</v>
      </c>
      <c r="E7" s="52">
        <v>4</v>
      </c>
      <c r="F7" s="52">
        <v>6</v>
      </c>
      <c r="G7" s="52">
        <v>6</v>
      </c>
      <c r="H7" s="52">
        <v>9</v>
      </c>
      <c r="I7" s="52">
        <v>9</v>
      </c>
      <c r="J7" s="52">
        <v>4</v>
      </c>
      <c r="K7" s="52">
        <v>5</v>
      </c>
      <c r="L7" s="52">
        <v>5</v>
      </c>
      <c r="M7" s="52">
        <v>3</v>
      </c>
      <c r="N7" s="52">
        <v>5</v>
      </c>
      <c r="O7" s="52">
        <v>5</v>
      </c>
      <c r="P7" s="52">
        <v>6</v>
      </c>
      <c r="Q7" s="52">
        <v>4</v>
      </c>
      <c r="R7" s="52">
        <v>3</v>
      </c>
      <c r="S7" s="52">
        <v>5</v>
      </c>
      <c r="T7" s="52">
        <v>3</v>
      </c>
      <c r="U7" s="20">
        <f t="shared" ref="U7:U13" si="0">SUM(C7:T7)</f>
        <v>90</v>
      </c>
      <c r="V7" s="20">
        <f>'2ndR'!V7</f>
        <v>14.1</v>
      </c>
      <c r="W7" s="68">
        <f>IF(B7&lt;&gt;"",'2ndR'!W7+X7,0)</f>
        <v>3</v>
      </c>
      <c r="X7" s="68">
        <f t="shared" ref="X7:X14" si="1">IF(U7&gt;0,1,0)</f>
        <v>1</v>
      </c>
    </row>
    <row r="8" spans="1:24" x14ac:dyDescent="0.35">
      <c r="A8">
        <v>2</v>
      </c>
      <c r="B8" s="36" t="str">
        <f>'2ndR'!B8</f>
        <v>ANDREJA ROSTOHAR</v>
      </c>
      <c r="C8" s="52">
        <v>5</v>
      </c>
      <c r="D8" s="52">
        <v>4</v>
      </c>
      <c r="E8" s="52">
        <v>4</v>
      </c>
      <c r="F8" s="52">
        <v>5</v>
      </c>
      <c r="G8" s="52">
        <v>4</v>
      </c>
      <c r="H8" s="52">
        <v>4</v>
      </c>
      <c r="I8" s="52">
        <v>2</v>
      </c>
      <c r="J8" s="52">
        <v>9</v>
      </c>
      <c r="K8" s="52">
        <v>3</v>
      </c>
      <c r="L8" s="52">
        <v>5</v>
      </c>
      <c r="M8" s="52">
        <v>4</v>
      </c>
      <c r="N8" s="52">
        <v>4</v>
      </c>
      <c r="O8" s="52">
        <v>6</v>
      </c>
      <c r="P8" s="52">
        <v>5</v>
      </c>
      <c r="Q8" s="52">
        <v>4</v>
      </c>
      <c r="R8" s="52">
        <v>3</v>
      </c>
      <c r="S8" s="52">
        <v>9</v>
      </c>
      <c r="T8" s="52">
        <v>4</v>
      </c>
      <c r="U8" s="20">
        <f t="shared" si="0"/>
        <v>84</v>
      </c>
      <c r="V8" s="20">
        <f>'2ndR'!V8</f>
        <v>17.399999999999999</v>
      </c>
      <c r="W8" s="68">
        <f>IF(B8&lt;&gt;"",'2ndR'!W8+X8,0)</f>
        <v>3</v>
      </c>
      <c r="X8" s="68">
        <f t="shared" si="1"/>
        <v>1</v>
      </c>
    </row>
    <row r="9" spans="1:24" x14ac:dyDescent="0.35">
      <c r="A9">
        <v>3</v>
      </c>
      <c r="B9" s="36" t="str">
        <f>'2ndR'!B9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'2ndR'!V9</f>
        <v>32.4</v>
      </c>
      <c r="W9" s="68">
        <f>IF(B9&lt;&gt;"",'2ndR'!W9+X9,0)</f>
        <v>2</v>
      </c>
      <c r="X9" s="68">
        <f t="shared" si="1"/>
        <v>0</v>
      </c>
    </row>
    <row r="10" spans="1:24" x14ac:dyDescent="0.35">
      <c r="A10">
        <v>4</v>
      </c>
      <c r="B10" s="36" t="str">
        <f>'2ndR'!B10</f>
        <v>SVIT KOREN</v>
      </c>
      <c r="C10" s="52">
        <v>6</v>
      </c>
      <c r="D10" s="52">
        <v>9</v>
      </c>
      <c r="E10" s="52">
        <v>5</v>
      </c>
      <c r="F10" s="52">
        <v>5</v>
      </c>
      <c r="G10" s="52">
        <v>5</v>
      </c>
      <c r="H10" s="52">
        <v>6</v>
      </c>
      <c r="I10" s="52">
        <v>4</v>
      </c>
      <c r="J10" s="52">
        <v>9</v>
      </c>
      <c r="K10" s="52">
        <v>6</v>
      </c>
      <c r="L10" s="52">
        <v>5</v>
      </c>
      <c r="M10" s="52">
        <v>6</v>
      </c>
      <c r="N10" s="52">
        <v>4</v>
      </c>
      <c r="O10" s="52">
        <v>9</v>
      </c>
      <c r="P10" s="52">
        <v>5</v>
      </c>
      <c r="Q10" s="52">
        <v>4</v>
      </c>
      <c r="R10" s="52">
        <v>4</v>
      </c>
      <c r="S10" s="52">
        <v>9</v>
      </c>
      <c r="T10" s="52">
        <v>4</v>
      </c>
      <c r="U10" s="20">
        <f t="shared" si="0"/>
        <v>105</v>
      </c>
      <c r="V10" s="20">
        <f>'2ndR'!V10</f>
        <v>53.5</v>
      </c>
      <c r="W10" s="68">
        <f>IF(B10&lt;&gt;"",'2ndR'!W10+X10,0)</f>
        <v>2</v>
      </c>
      <c r="X10" s="68">
        <f t="shared" si="1"/>
        <v>1</v>
      </c>
    </row>
    <row r="11" spans="1:24" x14ac:dyDescent="0.35">
      <c r="A11">
        <v>5</v>
      </c>
      <c r="B11" s="36" t="str">
        <f>'2ndR'!B11</f>
        <v>LUCIJA ZALOKAR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0">
        <f t="shared" si="0"/>
        <v>0</v>
      </c>
      <c r="V11" s="20">
        <f>'2ndR'!V11</f>
        <v>32.1</v>
      </c>
      <c r="W11" s="68">
        <f>IF(B11&lt;&gt;"",'2ndR'!W11+X11,0)</f>
        <v>2</v>
      </c>
      <c r="X11" s="68">
        <f t="shared" si="1"/>
        <v>0</v>
      </c>
    </row>
    <row r="12" spans="1:24" x14ac:dyDescent="0.35">
      <c r="A12">
        <v>6</v>
      </c>
      <c r="B12" s="36" t="str">
        <f>'2ndR'!B12</f>
        <v>BOJAN LAZAR</v>
      </c>
      <c r="C12" s="52">
        <v>6</v>
      </c>
      <c r="D12" s="52">
        <v>4</v>
      </c>
      <c r="E12" s="52">
        <v>3</v>
      </c>
      <c r="F12" s="52">
        <v>6</v>
      </c>
      <c r="G12" s="52">
        <v>6</v>
      </c>
      <c r="H12" s="52">
        <v>6</v>
      </c>
      <c r="I12" s="52">
        <v>4</v>
      </c>
      <c r="J12" s="52">
        <v>9</v>
      </c>
      <c r="K12" s="52">
        <v>7</v>
      </c>
      <c r="L12" s="52">
        <v>6</v>
      </c>
      <c r="M12" s="52">
        <v>3</v>
      </c>
      <c r="N12" s="52">
        <v>5</v>
      </c>
      <c r="O12" s="52">
        <v>8</v>
      </c>
      <c r="P12" s="52">
        <v>5</v>
      </c>
      <c r="Q12" s="52">
        <v>5</v>
      </c>
      <c r="R12" s="52">
        <v>4</v>
      </c>
      <c r="S12" s="52">
        <v>6</v>
      </c>
      <c r="T12" s="52">
        <v>3</v>
      </c>
      <c r="U12" s="20">
        <f t="shared" si="0"/>
        <v>96</v>
      </c>
      <c r="V12" s="20">
        <f>'2ndR'!V12</f>
        <v>22.1</v>
      </c>
      <c r="W12" s="68">
        <f>IF(B12&lt;&gt;"",'2ndR'!W12+X12,0)</f>
        <v>3</v>
      </c>
      <c r="X12" s="68">
        <f t="shared" si="1"/>
        <v>1</v>
      </c>
    </row>
    <row r="13" spans="1:24" x14ac:dyDescent="0.35">
      <c r="A13">
        <v>7</v>
      </c>
      <c r="B13" s="36" t="str">
        <f>'2ndR'!B13</f>
        <v>JANKO KRŽIČ</v>
      </c>
      <c r="C13" s="52">
        <v>8</v>
      </c>
      <c r="D13" s="52">
        <v>5</v>
      </c>
      <c r="E13" s="52">
        <v>9</v>
      </c>
      <c r="F13" s="52">
        <v>6</v>
      </c>
      <c r="G13" s="52">
        <v>6</v>
      </c>
      <c r="H13" s="52">
        <v>5</v>
      </c>
      <c r="I13" s="52">
        <v>4</v>
      </c>
      <c r="J13" s="52">
        <v>9</v>
      </c>
      <c r="K13" s="52">
        <v>3</v>
      </c>
      <c r="L13" s="52">
        <v>6</v>
      </c>
      <c r="M13" s="52">
        <v>5</v>
      </c>
      <c r="N13" s="52">
        <v>4</v>
      </c>
      <c r="O13" s="52">
        <v>5</v>
      </c>
      <c r="P13" s="52">
        <v>6</v>
      </c>
      <c r="Q13" s="52">
        <v>4</v>
      </c>
      <c r="R13" s="52">
        <v>5</v>
      </c>
      <c r="S13" s="52">
        <v>7</v>
      </c>
      <c r="T13" s="52">
        <v>4</v>
      </c>
      <c r="U13" s="20">
        <f t="shared" si="0"/>
        <v>101</v>
      </c>
      <c r="V13" s="20">
        <f>'2ndR'!V13</f>
        <v>34.5</v>
      </c>
      <c r="W13" s="68">
        <f>IF(B13&lt;&gt;"",'2ndR'!W13+X13,0)</f>
        <v>3</v>
      </c>
      <c r="X13" s="68">
        <f t="shared" si="1"/>
        <v>1</v>
      </c>
    </row>
    <row r="14" spans="1:24" x14ac:dyDescent="0.35">
      <c r="A14">
        <v>8</v>
      </c>
      <c r="B14" s="36" t="str">
        <f>'2ndR'!B14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20">
        <f t="shared" ref="U14:U37" si="2">SUM(C14:T14)</f>
        <v>0</v>
      </c>
      <c r="V14" s="20">
        <f>'2ndR'!V14</f>
        <v>48.3</v>
      </c>
      <c r="W14" s="68">
        <f>IF(B14&lt;&gt;"",'2ndR'!W14+X14,0)</f>
        <v>2</v>
      </c>
      <c r="X14" s="68">
        <f t="shared" si="1"/>
        <v>0</v>
      </c>
    </row>
    <row r="15" spans="1:24" x14ac:dyDescent="0.35">
      <c r="A15">
        <v>9</v>
      </c>
      <c r="B15" s="36" t="str">
        <f>'2ndR'!B15</f>
        <v>MARINA RAVNIKAR</v>
      </c>
      <c r="C15" s="52">
        <v>6</v>
      </c>
      <c r="D15" s="52">
        <v>5</v>
      </c>
      <c r="E15" s="52">
        <v>4</v>
      </c>
      <c r="F15" s="52">
        <v>5</v>
      </c>
      <c r="G15" s="52">
        <v>5</v>
      </c>
      <c r="H15" s="52">
        <v>6</v>
      </c>
      <c r="I15" s="52">
        <v>4</v>
      </c>
      <c r="J15" s="52">
        <v>9</v>
      </c>
      <c r="K15" s="52">
        <v>4</v>
      </c>
      <c r="L15" s="52">
        <v>5</v>
      </c>
      <c r="M15" s="52">
        <v>4</v>
      </c>
      <c r="N15" s="52">
        <v>4</v>
      </c>
      <c r="O15" s="52">
        <v>6</v>
      </c>
      <c r="P15" s="52">
        <v>5</v>
      </c>
      <c r="Q15" s="52">
        <v>5</v>
      </c>
      <c r="R15" s="52">
        <v>6</v>
      </c>
      <c r="S15" s="52">
        <v>5</v>
      </c>
      <c r="T15" s="52">
        <v>4</v>
      </c>
      <c r="U15" s="20">
        <f t="shared" si="2"/>
        <v>92</v>
      </c>
      <c r="V15" s="20">
        <f>'2ndR'!V15</f>
        <v>19</v>
      </c>
      <c r="W15" s="68">
        <f>IF(B15&lt;&gt;"",'2ndR'!W15+X15,0)</f>
        <v>3</v>
      </c>
      <c r="X15" s="68">
        <f t="shared" ref="X15:X37" si="3">IF(U15&gt;0,1,0)</f>
        <v>1</v>
      </c>
    </row>
    <row r="16" spans="1:24" x14ac:dyDescent="0.35">
      <c r="A16">
        <v>10</v>
      </c>
      <c r="B16" s="36" t="str">
        <f>'2ndR'!B16</f>
        <v>CVETKA BURJA</v>
      </c>
      <c r="C16" s="52">
        <v>6</v>
      </c>
      <c r="D16" s="52">
        <v>3</v>
      </c>
      <c r="E16" s="52">
        <v>3</v>
      </c>
      <c r="F16" s="52">
        <v>5</v>
      </c>
      <c r="G16" s="52">
        <v>6</v>
      </c>
      <c r="H16" s="52">
        <v>6</v>
      </c>
      <c r="I16" s="52">
        <v>3</v>
      </c>
      <c r="J16" s="52">
        <v>9</v>
      </c>
      <c r="K16" s="52">
        <v>4</v>
      </c>
      <c r="L16" s="52">
        <v>8</v>
      </c>
      <c r="M16" s="52">
        <v>5</v>
      </c>
      <c r="N16" s="52">
        <v>4</v>
      </c>
      <c r="O16" s="52">
        <v>6</v>
      </c>
      <c r="P16" s="52">
        <v>6</v>
      </c>
      <c r="Q16" s="52">
        <v>7</v>
      </c>
      <c r="R16" s="52">
        <v>4</v>
      </c>
      <c r="S16" s="52">
        <v>9</v>
      </c>
      <c r="T16" s="52">
        <v>3</v>
      </c>
      <c r="U16" s="20">
        <f t="shared" si="2"/>
        <v>97</v>
      </c>
      <c r="V16" s="20">
        <f>'2ndR'!V16</f>
        <v>31.6</v>
      </c>
      <c r="W16" s="68">
        <f>IF(B16&lt;&gt;"",'2ndR'!W16+X16,0)</f>
        <v>1</v>
      </c>
      <c r="X16" s="68">
        <f t="shared" si="3"/>
        <v>1</v>
      </c>
    </row>
    <row r="17" spans="1:24" x14ac:dyDescent="0.35">
      <c r="A17">
        <v>11</v>
      </c>
      <c r="B17" s="36" t="str">
        <f>'2ndR'!B17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>
        <f>'2ndR'!V17</f>
        <v>38.200000000000003</v>
      </c>
      <c r="W17" s="68">
        <f>IF(B17&lt;&gt;"",'2ndR'!W17+X17,0)</f>
        <v>0</v>
      </c>
      <c r="X17" s="68">
        <f t="shared" si="3"/>
        <v>0</v>
      </c>
    </row>
    <row r="18" spans="1:24" x14ac:dyDescent="0.35">
      <c r="A18">
        <v>12</v>
      </c>
      <c r="B18" s="36" t="str">
        <f>'2ndR'!B18</f>
        <v>CENA ŠTRAVS</v>
      </c>
      <c r="C18" s="52">
        <v>5</v>
      </c>
      <c r="D18" s="52">
        <v>4</v>
      </c>
      <c r="E18" s="52">
        <v>4</v>
      </c>
      <c r="F18" s="52">
        <v>7</v>
      </c>
      <c r="G18" s="52">
        <v>4</v>
      </c>
      <c r="H18" s="52">
        <v>5</v>
      </c>
      <c r="I18" s="52">
        <v>5</v>
      </c>
      <c r="J18" s="52">
        <v>4</v>
      </c>
      <c r="K18" s="52">
        <v>3</v>
      </c>
      <c r="L18" s="52">
        <v>5</v>
      </c>
      <c r="M18" s="52">
        <v>4</v>
      </c>
      <c r="N18" s="52">
        <v>3</v>
      </c>
      <c r="O18" s="52">
        <v>5</v>
      </c>
      <c r="P18" s="52">
        <v>5</v>
      </c>
      <c r="Q18" s="52">
        <v>5</v>
      </c>
      <c r="R18" s="52">
        <v>6</v>
      </c>
      <c r="S18" s="52">
        <v>7</v>
      </c>
      <c r="T18" s="52">
        <v>3</v>
      </c>
      <c r="U18" s="20">
        <f t="shared" si="2"/>
        <v>84</v>
      </c>
      <c r="V18" s="20">
        <v>19.8</v>
      </c>
      <c r="W18" s="68">
        <f>IF(B18&lt;&gt;"",'2ndR'!W18+X18,0)</f>
        <v>2</v>
      </c>
      <c r="X18" s="68">
        <f t="shared" si="3"/>
        <v>1</v>
      </c>
    </row>
    <row r="19" spans="1:24" x14ac:dyDescent="0.35">
      <c r="A19">
        <v>13</v>
      </c>
      <c r="B19" s="36" t="str">
        <f>'2ndR'!B19</f>
        <v>VITO ŠMIT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0">
        <f t="shared" si="2"/>
        <v>0</v>
      </c>
      <c r="V19" s="20">
        <f>'2ndR'!V19</f>
        <v>16.8</v>
      </c>
      <c r="W19" s="68">
        <f>IF(B19&lt;&gt;"",'2ndR'!W19+X19,0)</f>
        <v>1</v>
      </c>
      <c r="X19" s="68">
        <f t="shared" si="3"/>
        <v>0</v>
      </c>
    </row>
    <row r="20" spans="1:24" x14ac:dyDescent="0.35">
      <c r="A20">
        <v>14</v>
      </c>
      <c r="B20" s="36" t="str">
        <f>'2ndR'!B20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2"/>
        <v>0</v>
      </c>
      <c r="V20" s="20">
        <f>'2ndR'!V20</f>
        <v>30.4</v>
      </c>
      <c r="W20" s="68">
        <f>IF(B20&lt;&gt;"",'2ndR'!W20+X20,0)</f>
        <v>0</v>
      </c>
      <c r="X20" s="68">
        <f t="shared" si="3"/>
        <v>0</v>
      </c>
    </row>
    <row r="21" spans="1:24" x14ac:dyDescent="0.35">
      <c r="A21">
        <v>15</v>
      </c>
      <c r="B21" s="36" t="str">
        <f>'2ndR'!B21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'2ndR'!V21</f>
        <v>22.1</v>
      </c>
      <c r="W21" s="68">
        <f>IF(B21&lt;&gt;"",'2ndR'!W21+X21,0)</f>
        <v>1</v>
      </c>
      <c r="X21" s="68">
        <f t="shared" si="3"/>
        <v>0</v>
      </c>
    </row>
    <row r="22" spans="1:24" x14ac:dyDescent="0.35">
      <c r="A22">
        <v>16</v>
      </c>
      <c r="B22" s="36" t="str">
        <f>'2ndR'!B22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'2ndR'!V22</f>
        <v>30.8</v>
      </c>
      <c r="W22" s="68">
        <f>IF(B22&lt;&gt;"",'2ndR'!W22+X22,0)</f>
        <v>1</v>
      </c>
      <c r="X22" s="68">
        <f t="shared" si="3"/>
        <v>0</v>
      </c>
    </row>
    <row r="23" spans="1:24" x14ac:dyDescent="0.35">
      <c r="A23">
        <v>17</v>
      </c>
      <c r="B23" s="36" t="str">
        <f>'2ndR'!B23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'2ndR'!V23</f>
        <v>13.4</v>
      </c>
      <c r="W23" s="68">
        <f>IF(B23&lt;&gt;"",'2ndR'!W23+X23,0)</f>
        <v>1</v>
      </c>
      <c r="X23" s="68">
        <f t="shared" si="3"/>
        <v>0</v>
      </c>
    </row>
    <row r="24" spans="1:24" x14ac:dyDescent="0.35">
      <c r="A24">
        <v>18</v>
      </c>
      <c r="B24" s="36" t="s">
        <v>67</v>
      </c>
      <c r="C24" s="52">
        <v>6</v>
      </c>
      <c r="D24" s="52">
        <v>4</v>
      </c>
      <c r="E24" s="52">
        <v>5</v>
      </c>
      <c r="F24" s="52">
        <v>5</v>
      </c>
      <c r="G24" s="52">
        <v>6</v>
      </c>
      <c r="H24" s="52">
        <v>6</v>
      </c>
      <c r="I24" s="52">
        <v>5</v>
      </c>
      <c r="J24" s="52">
        <v>5</v>
      </c>
      <c r="K24" s="52">
        <v>4</v>
      </c>
      <c r="L24" s="52">
        <v>5</v>
      </c>
      <c r="M24" s="52">
        <v>3</v>
      </c>
      <c r="N24" s="52">
        <v>3</v>
      </c>
      <c r="O24" s="52">
        <v>5</v>
      </c>
      <c r="P24" s="52">
        <v>4</v>
      </c>
      <c r="Q24" s="52">
        <v>5</v>
      </c>
      <c r="R24" s="52">
        <v>4</v>
      </c>
      <c r="S24" s="52">
        <v>6</v>
      </c>
      <c r="T24" s="52">
        <v>4</v>
      </c>
      <c r="U24" s="20">
        <f t="shared" si="2"/>
        <v>85</v>
      </c>
      <c r="V24" s="20">
        <v>14.6</v>
      </c>
      <c r="W24" s="68">
        <f>IF(B24&lt;&gt;"",'2ndR'!W24+X24,0)</f>
        <v>1</v>
      </c>
      <c r="X24" s="68">
        <f t="shared" si="3"/>
        <v>1</v>
      </c>
    </row>
    <row r="25" spans="1:24" x14ac:dyDescent="0.35">
      <c r="A25">
        <v>19</v>
      </c>
      <c r="B25" s="36" t="s">
        <v>68</v>
      </c>
      <c r="C25" s="52">
        <v>5</v>
      </c>
      <c r="D25" s="52">
        <v>4</v>
      </c>
      <c r="E25" s="52">
        <v>9</v>
      </c>
      <c r="F25" s="52">
        <v>7</v>
      </c>
      <c r="G25" s="52">
        <v>7</v>
      </c>
      <c r="H25" s="52">
        <v>5</v>
      </c>
      <c r="I25" s="52">
        <v>8</v>
      </c>
      <c r="J25" s="52">
        <v>9</v>
      </c>
      <c r="K25" s="52">
        <v>5</v>
      </c>
      <c r="L25" s="52">
        <v>6</v>
      </c>
      <c r="M25" s="52">
        <v>4</v>
      </c>
      <c r="N25" s="52">
        <v>5</v>
      </c>
      <c r="O25" s="52">
        <v>9</v>
      </c>
      <c r="P25" s="52">
        <v>5</v>
      </c>
      <c r="Q25" s="52">
        <v>5</v>
      </c>
      <c r="R25" s="52">
        <v>3</v>
      </c>
      <c r="S25" s="52">
        <v>5</v>
      </c>
      <c r="T25" s="52">
        <v>5</v>
      </c>
      <c r="U25" s="20">
        <f t="shared" si="2"/>
        <v>106</v>
      </c>
      <c r="V25" s="20">
        <v>22</v>
      </c>
      <c r="W25" s="68">
        <f>IF(B25&lt;&gt;"",'2ndR'!W25+X25,0)</f>
        <v>1</v>
      </c>
      <c r="X25" s="68">
        <f t="shared" si="3"/>
        <v>1</v>
      </c>
    </row>
    <row r="26" spans="1:24" x14ac:dyDescent="0.35">
      <c r="A26">
        <v>20</v>
      </c>
      <c r="B26" s="36" t="s">
        <v>69</v>
      </c>
      <c r="C26" s="52">
        <v>5</v>
      </c>
      <c r="D26" s="52">
        <v>7</v>
      </c>
      <c r="E26" s="52">
        <v>4</v>
      </c>
      <c r="F26" s="52">
        <v>7</v>
      </c>
      <c r="G26" s="52">
        <v>7</v>
      </c>
      <c r="H26" s="52">
        <v>8</v>
      </c>
      <c r="I26" s="52">
        <v>7</v>
      </c>
      <c r="J26" s="52">
        <v>6</v>
      </c>
      <c r="K26" s="52">
        <v>4</v>
      </c>
      <c r="L26" s="52">
        <v>7</v>
      </c>
      <c r="M26" s="52">
        <v>5</v>
      </c>
      <c r="N26" s="52">
        <v>4</v>
      </c>
      <c r="O26" s="52">
        <v>6</v>
      </c>
      <c r="P26" s="52">
        <v>7</v>
      </c>
      <c r="Q26" s="52">
        <v>5</v>
      </c>
      <c r="R26" s="52">
        <v>6</v>
      </c>
      <c r="S26" s="52">
        <v>9</v>
      </c>
      <c r="T26" s="52">
        <v>8</v>
      </c>
      <c r="U26" s="20">
        <f t="shared" si="2"/>
        <v>112</v>
      </c>
      <c r="V26" s="20">
        <v>54</v>
      </c>
      <c r="W26" s="68">
        <f>IF(B26&lt;&gt;"",'2ndR'!W26+X26,0)</f>
        <v>1</v>
      </c>
      <c r="X26" s="68">
        <f t="shared" si="3"/>
        <v>1</v>
      </c>
    </row>
    <row r="27" spans="1:24" x14ac:dyDescent="0.35">
      <c r="A27">
        <v>21</v>
      </c>
      <c r="B27" s="3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'2ndR'!V27</f>
        <v>0</v>
      </c>
      <c r="W27" s="68">
        <f>IF(B27&lt;&gt;"",'2ndR'!W27+X27,0)</f>
        <v>0</v>
      </c>
      <c r="X27" s="68">
        <f t="shared" si="3"/>
        <v>0</v>
      </c>
    </row>
    <row r="28" spans="1:24" x14ac:dyDescent="0.35">
      <c r="A28">
        <v>22</v>
      </c>
      <c r="B28" s="36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0">
        <f t="shared" si="2"/>
        <v>0</v>
      </c>
      <c r="V28" s="20">
        <f>'2ndR'!V28</f>
        <v>0</v>
      </c>
      <c r="W28" s="68">
        <f>IF(B28&lt;&gt;"",'2ndR'!W28+X28,0)</f>
        <v>0</v>
      </c>
      <c r="X28" s="68">
        <f t="shared" si="3"/>
        <v>0</v>
      </c>
    </row>
    <row r="29" spans="1:24" x14ac:dyDescent="0.35">
      <c r="A29">
        <v>23</v>
      </c>
      <c r="B29" s="3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>
        <f>'2ndR'!V29</f>
        <v>0</v>
      </c>
      <c r="W29" s="68">
        <f>IF(B29&lt;&gt;"",'2ndR'!W29+X29,0)</f>
        <v>0</v>
      </c>
      <c r="X29" s="68">
        <f t="shared" si="3"/>
        <v>0</v>
      </c>
    </row>
    <row r="30" spans="1:24" x14ac:dyDescent="0.35">
      <c r="A30">
        <v>24</v>
      </c>
      <c r="B30" s="3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'2ndR'!V30</f>
        <v>0</v>
      </c>
      <c r="W30" s="68">
        <f>IF(B30&lt;&gt;"",'2ndR'!W30+X30,0)</f>
        <v>0</v>
      </c>
      <c r="X30" s="68">
        <f t="shared" si="3"/>
        <v>0</v>
      </c>
    </row>
    <row r="31" spans="1:24" x14ac:dyDescent="0.35">
      <c r="A31">
        <v>25</v>
      </c>
      <c r="B31" s="3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'2ndR'!V31</f>
        <v>0</v>
      </c>
      <c r="W31" s="68">
        <f>IF(B31&lt;&gt;"",'2ndR'!W31+X31,0)</f>
        <v>0</v>
      </c>
      <c r="X31" s="68">
        <f t="shared" si="3"/>
        <v>0</v>
      </c>
    </row>
    <row r="32" spans="1:24" x14ac:dyDescent="0.35">
      <c r="A32">
        <v>26</v>
      </c>
      <c r="B32" s="36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'2ndR'!V32</f>
        <v>0</v>
      </c>
      <c r="W32" s="68">
        <f>IF(B32&lt;&gt;"",'2ndR'!W32+X32,0)</f>
        <v>0</v>
      </c>
      <c r="X32" s="68">
        <f t="shared" si="3"/>
        <v>0</v>
      </c>
    </row>
    <row r="33" spans="1:24" x14ac:dyDescent="0.35">
      <c r="A33">
        <v>27</v>
      </c>
      <c r="B33" s="3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'2ndR'!V33</f>
        <v>0</v>
      </c>
      <c r="W33" s="68">
        <f>IF(B33&lt;&gt;"",'2ndR'!W33+X33,0)</f>
        <v>0</v>
      </c>
      <c r="X33" s="68">
        <f t="shared" si="3"/>
        <v>0</v>
      </c>
    </row>
    <row r="34" spans="1:24" x14ac:dyDescent="0.35">
      <c r="A34">
        <v>28</v>
      </c>
      <c r="B34" s="36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'2ndR'!V34</f>
        <v>0</v>
      </c>
      <c r="W34" s="68">
        <f>IF(B34&lt;&gt;"",'2ndR'!W34+X34,0)</f>
        <v>0</v>
      </c>
      <c r="X34" s="68">
        <f t="shared" si="3"/>
        <v>0</v>
      </c>
    </row>
    <row r="35" spans="1:24" x14ac:dyDescent="0.35">
      <c r="A35">
        <v>29</v>
      </c>
      <c r="B35" s="3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'2ndR'!V35</f>
        <v>0</v>
      </c>
      <c r="W35" s="68">
        <f>IF(B35&lt;&gt;"",'2ndR'!W35+X35,0)</f>
        <v>0</v>
      </c>
      <c r="X35" s="68">
        <f t="shared" si="3"/>
        <v>0</v>
      </c>
    </row>
    <row r="36" spans="1:24" x14ac:dyDescent="0.35">
      <c r="A36">
        <v>30</v>
      </c>
      <c r="B36" s="36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'2ndR'!V36</f>
        <v>0</v>
      </c>
      <c r="W36" s="68">
        <f>IF(B36&lt;&gt;"",'2ndR'!W36+X36,0)</f>
        <v>0</v>
      </c>
      <c r="X36" s="68">
        <f t="shared" si="3"/>
        <v>0</v>
      </c>
    </row>
    <row r="37" spans="1:24" x14ac:dyDescent="0.35">
      <c r="A37">
        <v>31</v>
      </c>
      <c r="B37" s="3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'2ndR'!V37</f>
        <v>0</v>
      </c>
      <c r="W37" s="68">
        <f>IF(B37&lt;&gt;"",'2ndR'!W37+X37,0)</f>
        <v>0</v>
      </c>
      <c r="X37" s="68">
        <f t="shared" si="3"/>
        <v>0</v>
      </c>
    </row>
    <row r="38" spans="1:24" x14ac:dyDescent="0.35">
      <c r="A38">
        <v>10</v>
      </c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ref="U38:U59" si="4">SUM(C38:T38)</f>
        <v>0</v>
      </c>
      <c r="V38" s="20"/>
      <c r="W38" s="2">
        <f t="shared" ref="W38:W59" si="5">IF(B38&lt;&gt;"",1,0)</f>
        <v>0</v>
      </c>
      <c r="X38"/>
    </row>
    <row r="39" spans="1:24" x14ac:dyDescent="0.35">
      <c r="A39">
        <v>11</v>
      </c>
      <c r="B39" s="5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4"/>
        <v>0</v>
      </c>
      <c r="V39" s="20"/>
      <c r="W39" s="2">
        <f t="shared" si="5"/>
        <v>0</v>
      </c>
      <c r="X39"/>
    </row>
    <row r="40" spans="1:24" x14ac:dyDescent="0.35">
      <c r="A40">
        <v>12</v>
      </c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4"/>
        <v>0</v>
      </c>
      <c r="V40" s="20"/>
      <c r="W40" s="2">
        <f t="shared" si="5"/>
        <v>0</v>
      </c>
      <c r="X40"/>
    </row>
    <row r="41" spans="1:24" x14ac:dyDescent="0.35">
      <c r="A41">
        <v>13</v>
      </c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4"/>
        <v>0</v>
      </c>
      <c r="V41" s="20"/>
      <c r="W41" s="2">
        <f t="shared" si="5"/>
        <v>0</v>
      </c>
      <c r="X41"/>
    </row>
    <row r="42" spans="1:24" x14ac:dyDescent="0.35">
      <c r="A42">
        <v>14</v>
      </c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4"/>
        <v>0</v>
      </c>
      <c r="V42" s="20"/>
      <c r="W42" s="2">
        <f t="shared" si="5"/>
        <v>0</v>
      </c>
      <c r="X42"/>
    </row>
    <row r="43" spans="1:24" x14ac:dyDescent="0.35">
      <c r="A43">
        <v>15</v>
      </c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4"/>
        <v>0</v>
      </c>
      <c r="V43" s="20"/>
      <c r="W43" s="2">
        <f t="shared" si="5"/>
        <v>0</v>
      </c>
      <c r="X43"/>
    </row>
    <row r="44" spans="1:24" x14ac:dyDescent="0.35">
      <c r="A44">
        <v>16</v>
      </c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4"/>
        <v>0</v>
      </c>
      <c r="V44" s="20"/>
      <c r="W44" s="2">
        <f t="shared" si="5"/>
        <v>0</v>
      </c>
      <c r="X44"/>
    </row>
    <row r="45" spans="1:24" x14ac:dyDescent="0.35">
      <c r="A45">
        <v>17</v>
      </c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4"/>
        <v>0</v>
      </c>
      <c r="V45" s="20"/>
      <c r="W45" s="2">
        <f t="shared" si="5"/>
        <v>0</v>
      </c>
      <c r="X45"/>
    </row>
    <row r="46" spans="1:24" x14ac:dyDescent="0.35">
      <c r="A46">
        <v>18</v>
      </c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4"/>
        <v>0</v>
      </c>
      <c r="V46" s="20"/>
      <c r="W46" s="2">
        <f t="shared" si="5"/>
        <v>0</v>
      </c>
      <c r="X46"/>
    </row>
    <row r="47" spans="1:24" x14ac:dyDescent="0.35">
      <c r="A47">
        <v>19</v>
      </c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4"/>
        <v>0</v>
      </c>
      <c r="V47" s="20"/>
      <c r="W47" s="2">
        <f t="shared" si="5"/>
        <v>0</v>
      </c>
      <c r="X47"/>
    </row>
    <row r="48" spans="1:24" x14ac:dyDescent="0.35">
      <c r="A48">
        <v>20</v>
      </c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4"/>
        <v>0</v>
      </c>
      <c r="V48" s="20"/>
      <c r="W48" s="2">
        <f t="shared" si="5"/>
        <v>0</v>
      </c>
      <c r="X48"/>
    </row>
    <row r="49" spans="1:24" x14ac:dyDescent="0.35">
      <c r="A49">
        <v>21</v>
      </c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4"/>
        <v>0</v>
      </c>
      <c r="V49" s="20"/>
      <c r="W49" s="2">
        <f t="shared" si="5"/>
        <v>0</v>
      </c>
      <c r="X49"/>
    </row>
    <row r="50" spans="1:24" x14ac:dyDescent="0.35">
      <c r="A50">
        <v>22</v>
      </c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4"/>
        <v>0</v>
      </c>
      <c r="V50" s="20"/>
      <c r="W50" s="2">
        <f t="shared" si="5"/>
        <v>0</v>
      </c>
      <c r="X50"/>
    </row>
    <row r="51" spans="1:24" x14ac:dyDescent="0.35">
      <c r="A51">
        <v>23</v>
      </c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4"/>
        <v>0</v>
      </c>
      <c r="V51" s="20"/>
      <c r="W51" s="2">
        <f t="shared" si="5"/>
        <v>0</v>
      </c>
      <c r="X51"/>
    </row>
    <row r="52" spans="1:24" x14ac:dyDescent="0.35">
      <c r="A52">
        <v>24</v>
      </c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4"/>
        <v>0</v>
      </c>
      <c r="V52" s="20"/>
      <c r="W52" s="2">
        <f t="shared" si="5"/>
        <v>0</v>
      </c>
      <c r="X52"/>
    </row>
    <row r="53" spans="1:24" x14ac:dyDescent="0.35">
      <c r="A53">
        <v>25</v>
      </c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4"/>
        <v>0</v>
      </c>
      <c r="V53" s="20"/>
      <c r="W53" s="2">
        <f t="shared" si="5"/>
        <v>0</v>
      </c>
      <c r="X53"/>
    </row>
    <row r="54" spans="1:24" x14ac:dyDescent="0.35">
      <c r="A54">
        <v>26</v>
      </c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4"/>
        <v>0</v>
      </c>
      <c r="V54" s="20"/>
      <c r="W54" s="2">
        <f t="shared" si="5"/>
        <v>0</v>
      </c>
      <c r="X54"/>
    </row>
    <row r="55" spans="1:24" x14ac:dyDescent="0.35">
      <c r="A55">
        <v>27</v>
      </c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4"/>
        <v>0</v>
      </c>
      <c r="V55" s="20"/>
      <c r="W55" s="2">
        <f t="shared" si="5"/>
        <v>0</v>
      </c>
      <c r="X55"/>
    </row>
    <row r="56" spans="1:24" x14ac:dyDescent="0.35">
      <c r="A56">
        <v>28</v>
      </c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4"/>
        <v>0</v>
      </c>
      <c r="V56" s="20"/>
      <c r="W56" s="2">
        <f t="shared" si="5"/>
        <v>0</v>
      </c>
      <c r="X56"/>
    </row>
    <row r="57" spans="1:24" x14ac:dyDescent="0.35">
      <c r="A57">
        <v>29</v>
      </c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0">
        <f t="shared" si="4"/>
        <v>0</v>
      </c>
      <c r="V57" s="20"/>
      <c r="W57" s="2">
        <f t="shared" si="5"/>
        <v>0</v>
      </c>
      <c r="X57"/>
    </row>
    <row r="58" spans="1:24" x14ac:dyDescent="0.35">
      <c r="A58">
        <v>30</v>
      </c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0">
        <f t="shared" si="4"/>
        <v>0</v>
      </c>
      <c r="V58" s="20"/>
      <c r="W58" s="2">
        <f t="shared" si="5"/>
        <v>0</v>
      </c>
      <c r="X58"/>
    </row>
    <row r="59" spans="1:24" x14ac:dyDescent="0.35">
      <c r="A59">
        <v>31</v>
      </c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0">
        <f t="shared" si="4"/>
        <v>0</v>
      </c>
      <c r="V59" s="20"/>
      <c r="W59" s="2">
        <f t="shared" si="5"/>
        <v>0</v>
      </c>
      <c r="X59"/>
    </row>
    <row r="60" spans="1:24" x14ac:dyDescent="0.35">
      <c r="A60">
        <v>32</v>
      </c>
      <c r="B60" s="6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20">
        <f t="shared" ref="U60:U78" si="6">SUM(C60:T60)</f>
        <v>0</v>
      </c>
      <c r="V60" s="20"/>
      <c r="W60" s="68">
        <f>IF(B60&lt;&gt;"",'4thR'!W101+X60,0)</f>
        <v>0</v>
      </c>
      <c r="X60" s="68">
        <f t="shared" ref="X60:X78" si="7">IF(U60&gt;0,1,0)</f>
        <v>0</v>
      </c>
    </row>
    <row r="61" spans="1:24" x14ac:dyDescent="0.35">
      <c r="A61">
        <v>33</v>
      </c>
      <c r="B61" s="6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20">
        <f t="shared" si="6"/>
        <v>0</v>
      </c>
      <c r="V61" s="20"/>
      <c r="W61" s="68">
        <f>IF(B61&lt;&gt;"",'4thR'!W102+X61,0)</f>
        <v>0</v>
      </c>
      <c r="X61" s="68">
        <f t="shared" si="7"/>
        <v>0</v>
      </c>
    </row>
    <row r="62" spans="1:24" x14ac:dyDescent="0.35">
      <c r="A62">
        <v>34</v>
      </c>
      <c r="B62" s="60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20">
        <f t="shared" si="6"/>
        <v>0</v>
      </c>
      <c r="V62" s="20"/>
      <c r="W62" s="68">
        <f>IF(B62&lt;&gt;"",'4thR'!W103+X62,0)</f>
        <v>0</v>
      </c>
      <c r="X62" s="68">
        <f t="shared" si="7"/>
        <v>0</v>
      </c>
    </row>
    <row r="63" spans="1:24" x14ac:dyDescent="0.35">
      <c r="A63">
        <v>35</v>
      </c>
      <c r="B63" s="60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20">
        <f t="shared" si="6"/>
        <v>0</v>
      </c>
      <c r="V63" s="20"/>
      <c r="W63" s="68">
        <f>IF(B63&lt;&gt;"",'4thR'!W104+X63,0)</f>
        <v>0</v>
      </c>
      <c r="X63" s="68">
        <f t="shared" si="7"/>
        <v>0</v>
      </c>
    </row>
    <row r="64" spans="1:24" x14ac:dyDescent="0.35">
      <c r="A64">
        <v>36</v>
      </c>
      <c r="B64" s="6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20">
        <f t="shared" si="6"/>
        <v>0</v>
      </c>
      <c r="V64" s="20"/>
      <c r="W64" s="68">
        <f>IF(B64&lt;&gt;"",'4thR'!W105+X64,0)</f>
        <v>0</v>
      </c>
      <c r="X64" s="68">
        <f t="shared" si="7"/>
        <v>0</v>
      </c>
    </row>
    <row r="65" spans="1:24" x14ac:dyDescent="0.35">
      <c r="A65">
        <v>37</v>
      </c>
      <c r="B65" s="6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20">
        <f t="shared" si="6"/>
        <v>0</v>
      </c>
      <c r="V65" s="20"/>
      <c r="W65" s="68">
        <f>IF(B65&lt;&gt;"",'4thR'!W106+X65,0)</f>
        <v>0</v>
      </c>
      <c r="X65" s="68">
        <f t="shared" si="7"/>
        <v>0</v>
      </c>
    </row>
    <row r="66" spans="1:24" x14ac:dyDescent="0.35">
      <c r="A66">
        <v>38</v>
      </c>
      <c r="B66" s="60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20">
        <f t="shared" si="6"/>
        <v>0</v>
      </c>
      <c r="V66" s="20"/>
      <c r="W66" s="68">
        <f>IF(B66&lt;&gt;"",'4thR'!W107+X66,0)</f>
        <v>0</v>
      </c>
      <c r="X66" s="68">
        <f t="shared" si="7"/>
        <v>0</v>
      </c>
    </row>
    <row r="67" spans="1:24" x14ac:dyDescent="0.35">
      <c r="A67">
        <v>39</v>
      </c>
      <c r="B67" s="60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20">
        <f t="shared" si="6"/>
        <v>0</v>
      </c>
      <c r="V67" s="20"/>
      <c r="W67" s="68">
        <f>IF(B67&lt;&gt;"",'4thR'!W108+X67,0)</f>
        <v>0</v>
      </c>
      <c r="X67" s="68">
        <f t="shared" si="7"/>
        <v>0</v>
      </c>
    </row>
    <row r="68" spans="1:24" x14ac:dyDescent="0.35">
      <c r="A68">
        <v>40</v>
      </c>
      <c r="B68" s="6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20">
        <f t="shared" si="6"/>
        <v>0</v>
      </c>
      <c r="V68" s="20"/>
      <c r="W68" s="68">
        <f>IF(B68&lt;&gt;"",'4thR'!W109+X68,0)</f>
        <v>0</v>
      </c>
      <c r="X68" s="68">
        <f t="shared" si="7"/>
        <v>0</v>
      </c>
    </row>
    <row r="69" spans="1:24" x14ac:dyDescent="0.35">
      <c r="A69">
        <v>41</v>
      </c>
      <c r="B69" s="60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20">
        <f t="shared" si="6"/>
        <v>0</v>
      </c>
      <c r="V69" s="20"/>
      <c r="W69" s="68">
        <f>IF(B69&lt;&gt;"",'4thR'!W110+X69,0)</f>
        <v>0</v>
      </c>
      <c r="X69" s="68">
        <f t="shared" si="7"/>
        <v>0</v>
      </c>
    </row>
    <row r="70" spans="1:24" x14ac:dyDescent="0.35">
      <c r="A70">
        <v>42</v>
      </c>
      <c r="B70" s="60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20">
        <f t="shared" si="6"/>
        <v>0</v>
      </c>
      <c r="V70" s="20"/>
      <c r="W70" s="68">
        <f>IF(B70&lt;&gt;"",'4thR'!W111+X70,0)</f>
        <v>0</v>
      </c>
      <c r="X70" s="68">
        <f t="shared" si="7"/>
        <v>0</v>
      </c>
    </row>
    <row r="71" spans="1:24" x14ac:dyDescent="0.35">
      <c r="A71">
        <v>43</v>
      </c>
      <c r="B71" s="60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20">
        <f t="shared" si="6"/>
        <v>0</v>
      </c>
      <c r="V71" s="20"/>
      <c r="W71" s="68">
        <f>IF(B71&lt;&gt;"",'4thR'!W112+X71,0)</f>
        <v>0</v>
      </c>
      <c r="X71" s="68">
        <f t="shared" si="7"/>
        <v>0</v>
      </c>
    </row>
    <row r="72" spans="1:24" x14ac:dyDescent="0.35">
      <c r="A72">
        <v>44</v>
      </c>
      <c r="B72" s="60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20">
        <f t="shared" si="6"/>
        <v>0</v>
      </c>
      <c r="V72" s="20"/>
      <c r="W72" s="68">
        <f>IF(B72&lt;&gt;"",'4thR'!W113+X72,0)</f>
        <v>0</v>
      </c>
      <c r="X72" s="68">
        <f t="shared" si="7"/>
        <v>0</v>
      </c>
    </row>
    <row r="73" spans="1:24" x14ac:dyDescent="0.35">
      <c r="A73">
        <v>45</v>
      </c>
      <c r="B73" s="6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20">
        <f t="shared" si="6"/>
        <v>0</v>
      </c>
      <c r="V73" s="20"/>
      <c r="W73" s="68">
        <f>IF(B73&lt;&gt;"",'4thR'!W114+X73,0)</f>
        <v>0</v>
      </c>
      <c r="X73" s="68">
        <f t="shared" si="7"/>
        <v>0</v>
      </c>
    </row>
    <row r="74" spans="1:24" x14ac:dyDescent="0.35">
      <c r="A74">
        <v>46</v>
      </c>
      <c r="B74" s="6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20"/>
      <c r="V74" s="20"/>
    </row>
    <row r="75" spans="1:24" x14ac:dyDescent="0.35">
      <c r="A75">
        <v>47</v>
      </c>
      <c r="B75" s="6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20"/>
      <c r="V75" s="20"/>
    </row>
    <row r="76" spans="1:24" x14ac:dyDescent="0.35">
      <c r="A76">
        <v>48</v>
      </c>
      <c r="B76" s="6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20">
        <f t="shared" si="6"/>
        <v>0</v>
      </c>
      <c r="V76" s="20"/>
      <c r="W76" s="68">
        <f>IF(B76&lt;&gt;"",'4thR'!W115+X76,0)</f>
        <v>0</v>
      </c>
      <c r="X76" s="68">
        <f t="shared" si="7"/>
        <v>0</v>
      </c>
    </row>
    <row r="77" spans="1:24" x14ac:dyDescent="0.35">
      <c r="A77">
        <v>49</v>
      </c>
      <c r="B77" s="60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20">
        <f t="shared" si="6"/>
        <v>0</v>
      </c>
      <c r="V77" s="20"/>
      <c r="W77" s="68">
        <f>IF(B77&lt;&gt;"",'4thR'!W116+X77,0)</f>
        <v>0</v>
      </c>
      <c r="X77" s="68">
        <f t="shared" si="7"/>
        <v>0</v>
      </c>
    </row>
    <row r="78" spans="1:24" x14ac:dyDescent="0.35">
      <c r="A78">
        <v>50</v>
      </c>
      <c r="B78" s="60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20">
        <f t="shared" si="6"/>
        <v>0</v>
      </c>
      <c r="V78" s="20"/>
      <c r="W78" s="68">
        <f>IF(B78&lt;&gt;"",'4thR'!W117+X78,0)</f>
        <v>0</v>
      </c>
      <c r="X78" s="68">
        <f t="shared" si="7"/>
        <v>0</v>
      </c>
    </row>
    <row r="79" spans="1:24" ht="19.5" customHeight="1" x14ac:dyDescent="0.35">
      <c r="B79" s="33" t="s">
        <v>6</v>
      </c>
      <c r="C79" s="23">
        <v>4</v>
      </c>
      <c r="D79" s="23">
        <v>3</v>
      </c>
      <c r="E79" s="23">
        <v>3</v>
      </c>
      <c r="F79" s="23">
        <v>4</v>
      </c>
      <c r="G79" s="23">
        <v>4</v>
      </c>
      <c r="H79" s="23">
        <v>4</v>
      </c>
      <c r="I79" s="23">
        <v>3</v>
      </c>
      <c r="J79" s="23">
        <v>4</v>
      </c>
      <c r="K79" s="23">
        <v>3</v>
      </c>
      <c r="L79" s="23">
        <v>4</v>
      </c>
      <c r="M79" s="23">
        <v>3</v>
      </c>
      <c r="N79" s="23">
        <v>3</v>
      </c>
      <c r="O79" s="23">
        <v>4</v>
      </c>
      <c r="P79" s="23">
        <v>4</v>
      </c>
      <c r="Q79" s="23">
        <v>4</v>
      </c>
      <c r="R79" s="23">
        <v>3</v>
      </c>
      <c r="S79" s="23">
        <v>4</v>
      </c>
      <c r="T79" s="23">
        <v>3</v>
      </c>
      <c r="U79" s="24">
        <f>SUM(C79:T79)</f>
        <v>64</v>
      </c>
    </row>
  </sheetData>
  <sheetProtection password="8319" sheet="1" objects="1" scenarios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7:B37">
    <cfRule type="cellIs" dxfId="1420" priority="573" operator="equal">
      <formula>0</formula>
    </cfRule>
  </conditionalFormatting>
  <conditionalFormatting sqref="B60:B78">
    <cfRule type="cellIs" dxfId="1419" priority="54" operator="equal">
      <formula>0</formula>
    </cfRule>
  </conditionalFormatting>
  <conditionalFormatting sqref="C7:C78 L7:L78 O7:O78 F60:F78 R60:R78">
    <cfRule type="cellIs" dxfId="1418" priority="50" operator="equal">
      <formula>3</formula>
    </cfRule>
    <cfRule type="cellIs" dxfId="1417" priority="51" operator="equal">
      <formula>2</formula>
    </cfRule>
    <cfRule type="cellIs" dxfId="1416" priority="48" operator="greaterThan">
      <formula>5</formula>
    </cfRule>
    <cfRule type="cellIs" dxfId="1415" priority="49" operator="equal">
      <formula>5</formula>
    </cfRule>
  </conditionalFormatting>
  <conditionalFormatting sqref="C7:E37 K7:O37 T7:T37">
    <cfRule type="containsBlanks" dxfId="1414" priority="121">
      <formula>LEN(TRIM(C7))=0</formula>
    </cfRule>
  </conditionalFormatting>
  <conditionalFormatting sqref="D7:E78 M7:N78 G60:H78 J60:K78 P60:Q78 S60:T78">
    <cfRule type="cellIs" dxfId="1413" priority="43" operator="greaterThan">
      <formula>4</formula>
    </cfRule>
    <cfRule type="cellIs" dxfId="1412" priority="44" operator="equal">
      <formula>4</formula>
    </cfRule>
    <cfRule type="cellIs" dxfId="1411" priority="45" operator="equal">
      <formula>2</formula>
    </cfRule>
    <cfRule type="cellIs" dxfId="1410" priority="46" operator="equal">
      <formula>1</formula>
    </cfRule>
  </conditionalFormatting>
  <conditionalFormatting sqref="F7:H37">
    <cfRule type="containsBlanks" dxfId="1409" priority="111" stopIfTrue="1">
      <formula>LEN(TRIM(F7))=0</formula>
    </cfRule>
  </conditionalFormatting>
  <conditionalFormatting sqref="F7:H59 J7:J59 P7:Q59 S7:S59">
    <cfRule type="cellIs" dxfId="1408" priority="60" stopIfTrue="1" operator="greaterThan">
      <formula>5</formula>
    </cfRule>
    <cfRule type="cellIs" dxfId="1407" priority="61" stopIfTrue="1" operator="equal">
      <formula>5</formula>
    </cfRule>
    <cfRule type="cellIs" dxfId="1406" priority="62" stopIfTrue="1" operator="equal">
      <formula>3</formula>
    </cfRule>
    <cfRule type="cellIs" dxfId="1405" priority="63" stopIfTrue="1" operator="equal">
      <formula>2</formula>
    </cfRule>
  </conditionalFormatting>
  <conditionalFormatting sqref="I7:I37">
    <cfRule type="containsBlanks" dxfId="1404" priority="17">
      <formula>LEN(TRIM(I7))=0</formula>
    </cfRule>
  </conditionalFormatting>
  <conditionalFormatting sqref="I7:I59">
    <cfRule type="cellIs" dxfId="1403" priority="5" operator="greaterThan">
      <formula>4</formula>
    </cfRule>
    <cfRule type="cellIs" dxfId="1402" priority="6" operator="equal">
      <formula>4</formula>
    </cfRule>
    <cfRule type="cellIs" dxfId="1401" priority="7" operator="equal">
      <formula>2</formula>
    </cfRule>
    <cfRule type="cellIs" dxfId="1400" priority="8" operator="equal">
      <formula>1</formula>
    </cfRule>
  </conditionalFormatting>
  <conditionalFormatting sqref="I60:I78">
    <cfRule type="cellIs" dxfId="1399" priority="3" operator="equal">
      <formula>3</formula>
    </cfRule>
    <cfRule type="cellIs" dxfId="1398" priority="4" operator="equal">
      <formula>2</formula>
    </cfRule>
    <cfRule type="cellIs" dxfId="1397" priority="1" operator="greaterThan">
      <formula>5</formula>
    </cfRule>
    <cfRule type="cellIs" dxfId="1396" priority="2" operator="equal">
      <formula>5</formula>
    </cfRule>
  </conditionalFormatting>
  <conditionalFormatting sqref="J7:J37">
    <cfRule type="containsBlanks" dxfId="1395" priority="106" stopIfTrue="1">
      <formula>LEN(TRIM(J7))=0</formula>
    </cfRule>
  </conditionalFormatting>
  <conditionalFormatting sqref="K7:K59 R7:R59 T7:T59">
    <cfRule type="cellIs" dxfId="1394" priority="57" operator="equal">
      <formula>2</formula>
    </cfRule>
    <cfRule type="cellIs" dxfId="1393" priority="58" operator="equal">
      <formula>1</formula>
    </cfRule>
    <cfRule type="cellIs" dxfId="1392" priority="56" operator="equal">
      <formula>4</formula>
    </cfRule>
    <cfRule type="cellIs" dxfId="1391" priority="55" operator="greaterThan">
      <formula>4</formula>
    </cfRule>
  </conditionalFormatting>
  <conditionalFormatting sqref="P7:Q37">
    <cfRule type="containsBlanks" dxfId="1390" priority="96" stopIfTrue="1">
      <formula>LEN(TRIM(P7))=0</formula>
    </cfRule>
  </conditionalFormatting>
  <conditionalFormatting sqref="R7:R37">
    <cfRule type="containsBlanks" dxfId="1389" priority="86">
      <formula>LEN(TRIM(R7))=0</formula>
    </cfRule>
  </conditionalFormatting>
  <conditionalFormatting sqref="S7:S37">
    <cfRule type="containsBlanks" dxfId="1388" priority="91" stopIfTrue="1">
      <formula>LEN(TRIM(S7))=0</formula>
    </cfRule>
  </conditionalFormatting>
  <conditionalFormatting sqref="U38:U78">
    <cfRule type="cellIs" dxfId="1387" priority="53" operator="equal">
      <formula>0</formula>
    </cfRule>
  </conditionalFormatting>
  <conditionalFormatting sqref="U7:V37">
    <cfRule type="cellIs" dxfId="1386" priority="512" operator="equal">
      <formula>0</formula>
    </cfRule>
  </conditionalFormatting>
  <conditionalFormatting sqref="W38:W59">
    <cfRule type="cellIs" dxfId="1385" priority="7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9"/>
  <sheetViews>
    <sheetView workbookViewId="0">
      <selection activeCell="Q11" sqref="Q11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68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" customHeight="1" x14ac:dyDescent="0.35"/>
    <row r="4" spans="1:24" ht="21.75" customHeight="1" x14ac:dyDescent="0.5">
      <c r="B4" s="56" t="s">
        <v>10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69" t="s">
        <v>16</v>
      </c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69"/>
    </row>
    <row r="7" spans="1:24" x14ac:dyDescent="0.35">
      <c r="A7">
        <v>1</v>
      </c>
      <c r="B7" s="36" t="str">
        <f>'3rdR'!B7</f>
        <v>NIKO ROSTOHAR</v>
      </c>
      <c r="C7" s="8">
        <v>5</v>
      </c>
      <c r="D7" s="8">
        <v>5</v>
      </c>
      <c r="E7" s="8">
        <v>4</v>
      </c>
      <c r="F7" s="8">
        <v>6</v>
      </c>
      <c r="G7" s="8">
        <v>4</v>
      </c>
      <c r="H7" s="8">
        <v>5</v>
      </c>
      <c r="I7" s="52">
        <v>3</v>
      </c>
      <c r="J7" s="8">
        <v>5</v>
      </c>
      <c r="K7" s="8">
        <v>3</v>
      </c>
      <c r="L7" s="8">
        <v>5</v>
      </c>
      <c r="M7" s="8">
        <v>4</v>
      </c>
      <c r="N7" s="8">
        <v>8</v>
      </c>
      <c r="O7" s="8">
        <v>5</v>
      </c>
      <c r="P7" s="8">
        <v>8</v>
      </c>
      <c r="Q7" s="8">
        <v>5</v>
      </c>
      <c r="R7" s="52">
        <v>3</v>
      </c>
      <c r="S7" s="8">
        <v>7</v>
      </c>
      <c r="T7" s="8">
        <v>2</v>
      </c>
      <c r="U7" s="20">
        <f t="shared" ref="U7:U12" si="0">SUM(C7:T7)</f>
        <v>87</v>
      </c>
      <c r="V7" s="59">
        <f>'3rdR'!V7</f>
        <v>14.1</v>
      </c>
      <c r="W7" s="68">
        <f>IF(B7&lt;&gt;"",'3rdR'!W7+X7,0)</f>
        <v>4</v>
      </c>
      <c r="X7" s="68">
        <f t="shared" ref="X7:X14" si="1">IF(U7&gt;0,1,0)</f>
        <v>1</v>
      </c>
    </row>
    <row r="8" spans="1:24" x14ac:dyDescent="0.35">
      <c r="A8">
        <v>2</v>
      </c>
      <c r="B8" s="36" t="str">
        <f>'3rdR'!B8</f>
        <v>ANDREJA ROSTOHAR</v>
      </c>
      <c r="C8" s="8">
        <v>7</v>
      </c>
      <c r="D8" s="8">
        <v>6</v>
      </c>
      <c r="E8" s="8">
        <v>3</v>
      </c>
      <c r="F8" s="8">
        <v>7</v>
      </c>
      <c r="G8" s="8">
        <v>5</v>
      </c>
      <c r="H8" s="8">
        <v>4</v>
      </c>
      <c r="I8" s="52">
        <v>4</v>
      </c>
      <c r="J8" s="8">
        <v>6</v>
      </c>
      <c r="K8" s="8">
        <v>4</v>
      </c>
      <c r="L8" s="8">
        <v>5</v>
      </c>
      <c r="M8" s="8">
        <v>3</v>
      </c>
      <c r="N8" s="8">
        <v>4</v>
      </c>
      <c r="O8" s="8">
        <v>5</v>
      </c>
      <c r="P8" s="8">
        <v>5</v>
      </c>
      <c r="Q8" s="8">
        <v>5</v>
      </c>
      <c r="R8" s="52">
        <v>4</v>
      </c>
      <c r="S8" s="8">
        <v>5</v>
      </c>
      <c r="T8" s="8">
        <v>4</v>
      </c>
      <c r="U8" s="20">
        <f t="shared" si="0"/>
        <v>86</v>
      </c>
      <c r="V8" s="59">
        <f>'3rdR'!V8</f>
        <v>17.399999999999999</v>
      </c>
      <c r="W8" s="68">
        <f>IF(B8&lt;&gt;"",'3rdR'!W8+X8,0)</f>
        <v>4</v>
      </c>
      <c r="X8" s="68">
        <f t="shared" si="1"/>
        <v>1</v>
      </c>
    </row>
    <row r="9" spans="1:24" x14ac:dyDescent="0.35">
      <c r="A9">
        <v>3</v>
      </c>
      <c r="B9" s="36" t="str">
        <f>'3rdR'!B9</f>
        <v>EMIL TAVČAR</v>
      </c>
      <c r="C9" s="8">
        <v>6</v>
      </c>
      <c r="D9" s="8">
        <v>5</v>
      </c>
      <c r="E9" s="8">
        <v>4</v>
      </c>
      <c r="F9" s="8">
        <v>6</v>
      </c>
      <c r="G9" s="8">
        <v>9</v>
      </c>
      <c r="H9" s="8">
        <v>6</v>
      </c>
      <c r="I9" s="52">
        <v>5</v>
      </c>
      <c r="J9" s="8">
        <v>7</v>
      </c>
      <c r="K9" s="8">
        <v>4</v>
      </c>
      <c r="L9" s="8">
        <v>6</v>
      </c>
      <c r="M9" s="8">
        <v>9</v>
      </c>
      <c r="N9" s="8">
        <v>4</v>
      </c>
      <c r="O9" s="8">
        <v>7</v>
      </c>
      <c r="P9" s="8">
        <v>7</v>
      </c>
      <c r="Q9" s="8">
        <v>5</v>
      </c>
      <c r="R9" s="52">
        <v>4</v>
      </c>
      <c r="S9" s="8">
        <v>6</v>
      </c>
      <c r="T9" s="8">
        <v>3</v>
      </c>
      <c r="U9" s="20">
        <f t="shared" si="0"/>
        <v>103</v>
      </c>
      <c r="V9" s="59">
        <f>'3rdR'!V9</f>
        <v>32.4</v>
      </c>
      <c r="W9" s="68">
        <f>IF(B9&lt;&gt;"",'3rdR'!W9+X9,0)</f>
        <v>3</v>
      </c>
      <c r="X9" s="68">
        <f t="shared" si="1"/>
        <v>1</v>
      </c>
    </row>
    <row r="10" spans="1:24" x14ac:dyDescent="0.35">
      <c r="A10">
        <v>4</v>
      </c>
      <c r="B10" s="36" t="str">
        <f>'3rdR'!B10</f>
        <v>SVIT KOREN</v>
      </c>
      <c r="C10" s="8"/>
      <c r="D10" s="8"/>
      <c r="E10" s="8"/>
      <c r="F10" s="8"/>
      <c r="G10" s="8"/>
      <c r="H10" s="8"/>
      <c r="I10" s="52"/>
      <c r="J10" s="8"/>
      <c r="K10" s="8"/>
      <c r="L10" s="8"/>
      <c r="M10" s="8"/>
      <c r="N10" s="8"/>
      <c r="O10" s="8"/>
      <c r="P10" s="8"/>
      <c r="Q10" s="8"/>
      <c r="R10" s="52"/>
      <c r="S10" s="8"/>
      <c r="T10" s="8"/>
      <c r="U10" s="20">
        <f t="shared" si="0"/>
        <v>0</v>
      </c>
      <c r="V10" s="59">
        <f>'3rdR'!V10</f>
        <v>53.5</v>
      </c>
      <c r="W10" s="68">
        <f>IF(B10&lt;&gt;"",'3rdR'!W10+X10,0)</f>
        <v>2</v>
      </c>
      <c r="X10" s="68">
        <f t="shared" si="1"/>
        <v>0</v>
      </c>
    </row>
    <row r="11" spans="1:24" x14ac:dyDescent="0.35">
      <c r="A11">
        <v>5</v>
      </c>
      <c r="B11" s="36" t="str">
        <f>'3rdR'!B11</f>
        <v>LUCIJA ZALOKAR</v>
      </c>
      <c r="C11" s="8"/>
      <c r="D11" s="8"/>
      <c r="E11" s="8"/>
      <c r="F11" s="8"/>
      <c r="G11" s="8"/>
      <c r="H11" s="8"/>
      <c r="I11" s="52"/>
      <c r="J11" s="8"/>
      <c r="K11" s="8"/>
      <c r="L11" s="8"/>
      <c r="M11" s="8"/>
      <c r="N11" s="8"/>
      <c r="O11" s="8"/>
      <c r="P11" s="8"/>
      <c r="Q11" s="8"/>
      <c r="R11" s="52"/>
      <c r="S11" s="8"/>
      <c r="T11" s="8"/>
      <c r="U11" s="20">
        <f t="shared" si="0"/>
        <v>0</v>
      </c>
      <c r="V11" s="59">
        <f>'3rdR'!V11</f>
        <v>32.1</v>
      </c>
      <c r="W11" s="68">
        <f>IF(B11&lt;&gt;"",'3rdR'!W11+X11,0)</f>
        <v>2</v>
      </c>
      <c r="X11" s="68">
        <f t="shared" si="1"/>
        <v>0</v>
      </c>
    </row>
    <row r="12" spans="1:24" x14ac:dyDescent="0.35">
      <c r="A12">
        <v>6</v>
      </c>
      <c r="B12" s="36" t="str">
        <f>'3rdR'!B12</f>
        <v>BOJAN LAZAR</v>
      </c>
      <c r="C12" s="8"/>
      <c r="D12" s="8"/>
      <c r="E12" s="8"/>
      <c r="F12" s="8"/>
      <c r="G12" s="8"/>
      <c r="H12" s="8"/>
      <c r="I12" s="52"/>
      <c r="J12" s="8"/>
      <c r="K12" s="8"/>
      <c r="L12" s="8"/>
      <c r="M12" s="8"/>
      <c r="N12" s="8"/>
      <c r="O12" s="8"/>
      <c r="P12" s="8"/>
      <c r="Q12" s="8"/>
      <c r="R12" s="52"/>
      <c r="S12" s="8"/>
      <c r="T12" s="8"/>
      <c r="U12" s="20">
        <f t="shared" si="0"/>
        <v>0</v>
      </c>
      <c r="V12" s="59">
        <f>'3rdR'!V12</f>
        <v>22.1</v>
      </c>
      <c r="W12" s="68">
        <f>IF(B12&lt;&gt;"",'3rdR'!W12+X12,0)</f>
        <v>3</v>
      </c>
      <c r="X12" s="68">
        <f t="shared" si="1"/>
        <v>0</v>
      </c>
    </row>
    <row r="13" spans="1:24" x14ac:dyDescent="0.35">
      <c r="A13">
        <v>7</v>
      </c>
      <c r="B13" s="36" t="str">
        <f>'3rdR'!B13</f>
        <v>JANKO KRŽIČ</v>
      </c>
      <c r="C13" s="8">
        <v>5</v>
      </c>
      <c r="D13" s="8">
        <v>3</v>
      </c>
      <c r="E13" s="8">
        <v>5</v>
      </c>
      <c r="F13" s="8">
        <v>5</v>
      </c>
      <c r="G13" s="8">
        <v>6</v>
      </c>
      <c r="H13" s="8">
        <v>5</v>
      </c>
      <c r="I13" s="52">
        <v>6</v>
      </c>
      <c r="J13" s="8">
        <v>8</v>
      </c>
      <c r="K13" s="8">
        <v>3</v>
      </c>
      <c r="L13" s="8">
        <v>7</v>
      </c>
      <c r="M13" s="8">
        <v>5</v>
      </c>
      <c r="N13" s="8">
        <v>6</v>
      </c>
      <c r="O13" s="8">
        <v>6</v>
      </c>
      <c r="P13" s="8">
        <v>7</v>
      </c>
      <c r="Q13" s="8">
        <v>6</v>
      </c>
      <c r="R13" s="52">
        <v>4</v>
      </c>
      <c r="S13" s="8">
        <v>5</v>
      </c>
      <c r="T13" s="8">
        <v>3</v>
      </c>
      <c r="U13" s="20">
        <f>SUM(C13:T13)</f>
        <v>95</v>
      </c>
      <c r="V13" s="59">
        <f>'3rdR'!V13</f>
        <v>34.5</v>
      </c>
      <c r="W13" s="68">
        <f>IF(B13&lt;&gt;"",'3rdR'!W13+X13,0)</f>
        <v>4</v>
      </c>
      <c r="X13" s="68">
        <f t="shared" si="1"/>
        <v>1</v>
      </c>
    </row>
    <row r="14" spans="1:24" x14ac:dyDescent="0.35">
      <c r="A14">
        <v>8</v>
      </c>
      <c r="B14" s="36" t="str">
        <f>'3rdR'!B14</f>
        <v>NEJC ROBIČ ML.</v>
      </c>
      <c r="C14" s="8">
        <v>5</v>
      </c>
      <c r="D14" s="8">
        <v>4</v>
      </c>
      <c r="E14" s="8">
        <v>6</v>
      </c>
      <c r="F14" s="8">
        <v>9</v>
      </c>
      <c r="G14" s="8">
        <v>9</v>
      </c>
      <c r="H14" s="8">
        <v>5</v>
      </c>
      <c r="I14" s="52">
        <v>9</v>
      </c>
      <c r="J14" s="8">
        <v>6</v>
      </c>
      <c r="K14" s="8">
        <v>5</v>
      </c>
      <c r="L14" s="8">
        <v>6</v>
      </c>
      <c r="M14" s="8">
        <v>5</v>
      </c>
      <c r="N14" s="8">
        <v>7</v>
      </c>
      <c r="O14" s="8">
        <v>8</v>
      </c>
      <c r="P14" s="8">
        <v>7</v>
      </c>
      <c r="Q14" s="8">
        <v>6</v>
      </c>
      <c r="R14" s="52">
        <v>6</v>
      </c>
      <c r="S14" s="8">
        <v>8</v>
      </c>
      <c r="T14" s="8">
        <v>4</v>
      </c>
      <c r="U14" s="20">
        <f>SUM(C14:T14)</f>
        <v>115</v>
      </c>
      <c r="V14" s="59">
        <f>'3rdR'!V14</f>
        <v>48.3</v>
      </c>
      <c r="W14" s="68">
        <f>IF(B14&lt;&gt;"",'3rdR'!W14+X14,0)</f>
        <v>3</v>
      </c>
      <c r="X14" s="68">
        <f t="shared" si="1"/>
        <v>1</v>
      </c>
    </row>
    <row r="15" spans="1:24" x14ac:dyDescent="0.35">
      <c r="A15">
        <v>9</v>
      </c>
      <c r="B15" s="36" t="str">
        <f>'3rdR'!B15</f>
        <v>MARINA RAVNIKAR</v>
      </c>
      <c r="C15" s="8"/>
      <c r="D15" s="8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52"/>
      <c r="S15" s="8"/>
      <c r="T15" s="8"/>
      <c r="U15" s="20">
        <f>SUM(C15:T15)</f>
        <v>0</v>
      </c>
      <c r="V15" s="59">
        <f>'3rdR'!V15</f>
        <v>19</v>
      </c>
      <c r="W15" s="68">
        <f>IF(B15&lt;&gt;"",'3rdR'!W15+X15,0)</f>
        <v>3</v>
      </c>
      <c r="X15" s="68">
        <f t="shared" ref="X15:X37" si="2">IF(U15&gt;0,1,0)</f>
        <v>0</v>
      </c>
    </row>
    <row r="16" spans="1:24" x14ac:dyDescent="0.35">
      <c r="A16">
        <v>10</v>
      </c>
      <c r="B16" s="36" t="str">
        <f>'3rdR'!B16</f>
        <v>CVETKA BURJA</v>
      </c>
      <c r="C16" s="8"/>
      <c r="D16" s="8"/>
      <c r="E16" s="8"/>
      <c r="F16" s="8"/>
      <c r="G16" s="8"/>
      <c r="H16" s="8"/>
      <c r="I16" s="52"/>
      <c r="J16" s="8"/>
      <c r="K16" s="8"/>
      <c r="L16" s="8"/>
      <c r="M16" s="8"/>
      <c r="N16" s="8"/>
      <c r="O16" s="8"/>
      <c r="P16" s="8"/>
      <c r="Q16" s="8"/>
      <c r="R16" s="52"/>
      <c r="S16" s="8"/>
      <c r="T16" s="8"/>
      <c r="U16" s="20">
        <f t="shared" ref="U16:U59" si="3">SUM(C16:T16)</f>
        <v>0</v>
      </c>
      <c r="V16" s="59">
        <f>'3rdR'!V16</f>
        <v>31.6</v>
      </c>
      <c r="W16" s="68">
        <f>IF(B16&lt;&gt;"",'3rdR'!W16+X16,0)</f>
        <v>1</v>
      </c>
      <c r="X16" s="68">
        <f t="shared" si="2"/>
        <v>0</v>
      </c>
    </row>
    <row r="17" spans="1:24" x14ac:dyDescent="0.35">
      <c r="A17">
        <v>11</v>
      </c>
      <c r="B17" s="36" t="str">
        <f>'3rdR'!B17</f>
        <v>IRENA MUSTER</v>
      </c>
      <c r="C17" s="8">
        <v>8</v>
      </c>
      <c r="D17" s="8">
        <v>3</v>
      </c>
      <c r="E17" s="8">
        <v>6</v>
      </c>
      <c r="F17" s="8">
        <v>8</v>
      </c>
      <c r="G17" s="8">
        <v>9</v>
      </c>
      <c r="H17" s="8">
        <v>6</v>
      </c>
      <c r="I17" s="52">
        <v>5</v>
      </c>
      <c r="J17" s="8">
        <v>9</v>
      </c>
      <c r="K17" s="8">
        <v>4</v>
      </c>
      <c r="L17" s="8">
        <v>7</v>
      </c>
      <c r="M17" s="8">
        <v>2</v>
      </c>
      <c r="N17" s="8">
        <v>5</v>
      </c>
      <c r="O17" s="8">
        <v>7</v>
      </c>
      <c r="P17" s="8">
        <v>9</v>
      </c>
      <c r="Q17" s="8">
        <v>6</v>
      </c>
      <c r="R17" s="52">
        <v>8</v>
      </c>
      <c r="S17" s="8">
        <v>9</v>
      </c>
      <c r="T17" s="8">
        <v>3</v>
      </c>
      <c r="U17" s="20">
        <f t="shared" si="3"/>
        <v>114</v>
      </c>
      <c r="V17" s="59">
        <f>'3rdR'!V17</f>
        <v>38.200000000000003</v>
      </c>
      <c r="W17" s="68">
        <f>IF(B17&lt;&gt;"",'3rdR'!W17+X17,0)</f>
        <v>1</v>
      </c>
      <c r="X17" s="68">
        <f t="shared" si="2"/>
        <v>1</v>
      </c>
    </row>
    <row r="18" spans="1:24" x14ac:dyDescent="0.35">
      <c r="A18">
        <v>12</v>
      </c>
      <c r="B18" s="36" t="str">
        <f>'3rdR'!B18</f>
        <v>CENA ŠTRAVS</v>
      </c>
      <c r="C18" s="8">
        <v>6</v>
      </c>
      <c r="D18" s="8">
        <v>4</v>
      </c>
      <c r="E18" s="8">
        <v>4</v>
      </c>
      <c r="F18" s="8">
        <v>6</v>
      </c>
      <c r="G18" s="8">
        <v>9</v>
      </c>
      <c r="H18" s="8">
        <v>5</v>
      </c>
      <c r="I18" s="52">
        <v>6</v>
      </c>
      <c r="J18" s="8">
        <v>5</v>
      </c>
      <c r="K18" s="8">
        <v>3</v>
      </c>
      <c r="L18" s="8">
        <v>5</v>
      </c>
      <c r="M18" s="8">
        <v>4</v>
      </c>
      <c r="N18" s="8">
        <v>5</v>
      </c>
      <c r="O18" s="8">
        <v>6</v>
      </c>
      <c r="P18" s="8">
        <v>6</v>
      </c>
      <c r="Q18" s="8">
        <v>5</v>
      </c>
      <c r="R18" s="52">
        <v>6</v>
      </c>
      <c r="S18" s="8">
        <v>9</v>
      </c>
      <c r="T18" s="8">
        <v>3</v>
      </c>
      <c r="U18" s="20">
        <f t="shared" si="3"/>
        <v>97</v>
      </c>
      <c r="V18" s="59">
        <f>'3rdR'!V18</f>
        <v>19.8</v>
      </c>
      <c r="W18" s="68">
        <f>IF(B18&lt;&gt;"",'3rdR'!W18+X18,0)</f>
        <v>3</v>
      </c>
      <c r="X18" s="68">
        <f t="shared" si="2"/>
        <v>1</v>
      </c>
    </row>
    <row r="19" spans="1:24" x14ac:dyDescent="0.35">
      <c r="A19">
        <v>13</v>
      </c>
      <c r="B19" s="36" t="str">
        <f>'3rdR'!B19</f>
        <v>VITO ŠMIT</v>
      </c>
      <c r="C19" s="8">
        <v>5</v>
      </c>
      <c r="D19" s="8">
        <v>4</v>
      </c>
      <c r="E19" s="8">
        <v>4</v>
      </c>
      <c r="F19" s="8">
        <v>5</v>
      </c>
      <c r="G19" s="8">
        <v>5</v>
      </c>
      <c r="H19" s="8">
        <v>4</v>
      </c>
      <c r="I19" s="52">
        <v>6</v>
      </c>
      <c r="J19" s="8">
        <v>4</v>
      </c>
      <c r="K19" s="8">
        <v>4</v>
      </c>
      <c r="L19" s="8">
        <v>4</v>
      </c>
      <c r="M19" s="8">
        <v>3</v>
      </c>
      <c r="N19" s="8">
        <v>3</v>
      </c>
      <c r="O19" s="8">
        <v>5</v>
      </c>
      <c r="P19" s="8">
        <v>5</v>
      </c>
      <c r="Q19" s="8">
        <v>4</v>
      </c>
      <c r="R19" s="52">
        <v>4</v>
      </c>
      <c r="S19" s="8">
        <v>5</v>
      </c>
      <c r="T19" s="8">
        <v>3</v>
      </c>
      <c r="U19" s="20">
        <f t="shared" si="3"/>
        <v>77</v>
      </c>
      <c r="V19" s="59">
        <f>'3rdR'!V19</f>
        <v>16.8</v>
      </c>
      <c r="W19" s="68">
        <f>IF(B19&lt;&gt;"",'3rdR'!W19+X19,0)</f>
        <v>2</v>
      </c>
      <c r="X19" s="68">
        <f t="shared" si="2"/>
        <v>1</v>
      </c>
    </row>
    <row r="20" spans="1:24" x14ac:dyDescent="0.35">
      <c r="A20">
        <v>14</v>
      </c>
      <c r="B20" s="36" t="str">
        <f>'3rdR'!B20</f>
        <v>RADE NARANČIĆ</v>
      </c>
      <c r="C20" s="8">
        <v>6</v>
      </c>
      <c r="D20" s="8">
        <v>4</v>
      </c>
      <c r="E20" s="8">
        <v>6</v>
      </c>
      <c r="F20" s="8">
        <v>5</v>
      </c>
      <c r="G20" s="8">
        <v>9</v>
      </c>
      <c r="H20" s="8">
        <v>7</v>
      </c>
      <c r="I20" s="52">
        <v>5</v>
      </c>
      <c r="J20" s="8">
        <v>6</v>
      </c>
      <c r="K20" s="8">
        <v>5</v>
      </c>
      <c r="L20" s="8">
        <v>5</v>
      </c>
      <c r="M20" s="8">
        <v>5</v>
      </c>
      <c r="N20" s="8">
        <v>4</v>
      </c>
      <c r="O20" s="8">
        <v>5</v>
      </c>
      <c r="P20" s="8">
        <v>9</v>
      </c>
      <c r="Q20" s="8">
        <v>5</v>
      </c>
      <c r="R20" s="52">
        <v>4</v>
      </c>
      <c r="S20" s="8">
        <v>9</v>
      </c>
      <c r="T20" s="8">
        <v>4</v>
      </c>
      <c r="U20" s="20">
        <f t="shared" si="3"/>
        <v>103</v>
      </c>
      <c r="V20" s="59">
        <f>'3rdR'!V20</f>
        <v>30.4</v>
      </c>
      <c r="W20" s="68">
        <f>IF(B20&lt;&gt;"",'3rdR'!W20+X20,0)</f>
        <v>1</v>
      </c>
      <c r="X20" s="68">
        <f t="shared" si="2"/>
        <v>1</v>
      </c>
    </row>
    <row r="21" spans="1:24" x14ac:dyDescent="0.35">
      <c r="A21">
        <v>15</v>
      </c>
      <c r="B21" s="36" t="str">
        <f>'3rdR'!B21</f>
        <v>ZORAN KLEMENČIČ</v>
      </c>
      <c r="C21" s="8">
        <v>4</v>
      </c>
      <c r="D21" s="8">
        <v>4</v>
      </c>
      <c r="E21" s="8">
        <v>6</v>
      </c>
      <c r="F21" s="8">
        <v>4</v>
      </c>
      <c r="G21" s="8">
        <v>6</v>
      </c>
      <c r="H21" s="8">
        <v>4</v>
      </c>
      <c r="I21" s="52">
        <v>9</v>
      </c>
      <c r="J21" s="8">
        <v>4</v>
      </c>
      <c r="K21" s="8">
        <v>3</v>
      </c>
      <c r="L21" s="8">
        <v>5</v>
      </c>
      <c r="M21" s="8">
        <v>3</v>
      </c>
      <c r="N21" s="8">
        <v>4</v>
      </c>
      <c r="O21" s="8">
        <v>4</v>
      </c>
      <c r="P21" s="8">
        <v>5</v>
      </c>
      <c r="Q21" s="8">
        <v>9</v>
      </c>
      <c r="R21" s="52">
        <v>9</v>
      </c>
      <c r="S21" s="8">
        <v>7</v>
      </c>
      <c r="T21" s="8">
        <v>4</v>
      </c>
      <c r="U21" s="20">
        <f t="shared" si="3"/>
        <v>94</v>
      </c>
      <c r="V21" s="59">
        <f>'3rdR'!V21</f>
        <v>22.1</v>
      </c>
      <c r="W21" s="68">
        <f>IF(B21&lt;&gt;"",'3rdR'!W21+X21,0)</f>
        <v>2</v>
      </c>
      <c r="X21" s="68">
        <f t="shared" si="2"/>
        <v>1</v>
      </c>
    </row>
    <row r="22" spans="1:24" x14ac:dyDescent="0.35">
      <c r="A22">
        <v>16</v>
      </c>
      <c r="B22" s="36" t="str">
        <f>'3rdR'!B22</f>
        <v>BOŽA ČUK</v>
      </c>
      <c r="C22" s="8"/>
      <c r="D22" s="8"/>
      <c r="E22" s="8"/>
      <c r="F22" s="8"/>
      <c r="G22" s="8"/>
      <c r="H22" s="8"/>
      <c r="I22" s="52"/>
      <c r="J22" s="8"/>
      <c r="K22" s="8"/>
      <c r="L22" s="8"/>
      <c r="M22" s="8"/>
      <c r="N22" s="8"/>
      <c r="O22" s="8"/>
      <c r="P22" s="8"/>
      <c r="Q22" s="8"/>
      <c r="R22" s="52"/>
      <c r="S22" s="8"/>
      <c r="T22" s="8"/>
      <c r="U22" s="20">
        <f t="shared" si="3"/>
        <v>0</v>
      </c>
      <c r="V22" s="59">
        <f>'3rdR'!V22</f>
        <v>30.8</v>
      </c>
      <c r="W22" s="68">
        <f>IF(B22&lt;&gt;"",'3rdR'!W22+X22,0)</f>
        <v>1</v>
      </c>
      <c r="X22" s="68">
        <f t="shared" si="2"/>
        <v>0</v>
      </c>
    </row>
    <row r="23" spans="1:24" x14ac:dyDescent="0.35">
      <c r="A23">
        <v>17</v>
      </c>
      <c r="B23" s="36" t="str">
        <f>'3rdR'!B23</f>
        <v>VASJA BAJC</v>
      </c>
      <c r="C23" s="8">
        <v>4</v>
      </c>
      <c r="D23" s="8">
        <v>4</v>
      </c>
      <c r="E23" s="8">
        <v>3</v>
      </c>
      <c r="F23" s="8">
        <v>5</v>
      </c>
      <c r="G23" s="8">
        <v>5</v>
      </c>
      <c r="H23" s="8">
        <v>5</v>
      </c>
      <c r="I23" s="52">
        <v>4</v>
      </c>
      <c r="J23" s="8">
        <v>4</v>
      </c>
      <c r="K23" s="8">
        <v>3</v>
      </c>
      <c r="L23" s="8">
        <v>4</v>
      </c>
      <c r="M23" s="8">
        <v>2</v>
      </c>
      <c r="N23" s="8">
        <v>4</v>
      </c>
      <c r="O23" s="8">
        <v>6</v>
      </c>
      <c r="P23" s="8">
        <v>4</v>
      </c>
      <c r="Q23" s="8">
        <v>5</v>
      </c>
      <c r="R23" s="52">
        <v>4</v>
      </c>
      <c r="S23" s="8">
        <v>4</v>
      </c>
      <c r="T23" s="8">
        <v>4</v>
      </c>
      <c r="U23" s="20">
        <f t="shared" si="3"/>
        <v>74</v>
      </c>
      <c r="V23" s="59">
        <f>'3rdR'!V23</f>
        <v>13.4</v>
      </c>
      <c r="W23" s="68">
        <f>IF(B23&lt;&gt;"",'3rdR'!W23+X23,0)</f>
        <v>2</v>
      </c>
      <c r="X23" s="68">
        <f t="shared" si="2"/>
        <v>1</v>
      </c>
    </row>
    <row r="24" spans="1:24" x14ac:dyDescent="0.35">
      <c r="A24">
        <v>18</v>
      </c>
      <c r="B24" s="36" t="str">
        <f>'3rdR'!B24</f>
        <v>MIRJANA BENEDIK</v>
      </c>
      <c r="C24" s="8"/>
      <c r="D24" s="8"/>
      <c r="E24" s="8"/>
      <c r="F24" s="8"/>
      <c r="G24" s="8"/>
      <c r="H24" s="8"/>
      <c r="I24" s="52"/>
      <c r="J24" s="8"/>
      <c r="K24" s="8"/>
      <c r="L24" s="8"/>
      <c r="M24" s="8"/>
      <c r="N24" s="8"/>
      <c r="O24" s="8"/>
      <c r="P24" s="8"/>
      <c r="Q24" s="8"/>
      <c r="R24" s="52"/>
      <c r="S24" s="8"/>
      <c r="T24" s="8"/>
      <c r="U24" s="20">
        <f t="shared" si="3"/>
        <v>0</v>
      </c>
      <c r="V24" s="59">
        <f>'3rdR'!V24</f>
        <v>14.6</v>
      </c>
      <c r="W24" s="68">
        <f>IF(B24&lt;&gt;"",'3rdR'!W24+X24,0)</f>
        <v>1</v>
      </c>
      <c r="X24" s="68">
        <f t="shared" si="2"/>
        <v>0</v>
      </c>
    </row>
    <row r="25" spans="1:24" x14ac:dyDescent="0.35">
      <c r="A25">
        <v>19</v>
      </c>
      <c r="B25" s="36" t="str">
        <f>'3rdR'!B25</f>
        <v>FRANCI KUNŠIČ</v>
      </c>
      <c r="C25" s="8"/>
      <c r="D25" s="8"/>
      <c r="E25" s="8"/>
      <c r="F25" s="8"/>
      <c r="G25" s="8"/>
      <c r="H25" s="8"/>
      <c r="I25" s="52"/>
      <c r="J25" s="8"/>
      <c r="K25" s="8"/>
      <c r="L25" s="8"/>
      <c r="M25" s="8"/>
      <c r="N25" s="8"/>
      <c r="O25" s="8"/>
      <c r="P25" s="8"/>
      <c r="Q25" s="8"/>
      <c r="R25" s="52"/>
      <c r="S25" s="8"/>
      <c r="T25" s="8"/>
      <c r="U25" s="20">
        <f t="shared" si="3"/>
        <v>0</v>
      </c>
      <c r="V25" s="59">
        <f>'3rdR'!V25</f>
        <v>22</v>
      </c>
      <c r="W25" s="68">
        <f>IF(B25&lt;&gt;"",'3rdR'!W25+X25,0)</f>
        <v>1</v>
      </c>
      <c r="X25" s="68">
        <f t="shared" si="2"/>
        <v>0</v>
      </c>
    </row>
    <row r="26" spans="1:24" x14ac:dyDescent="0.35">
      <c r="A26">
        <v>20</v>
      </c>
      <c r="B26" s="36" t="str">
        <f>'3rdR'!B26</f>
        <v>BLAŽ MERTELJ</v>
      </c>
      <c r="C26" s="8">
        <v>6</v>
      </c>
      <c r="D26" s="8">
        <v>4</v>
      </c>
      <c r="E26" s="8">
        <v>3</v>
      </c>
      <c r="F26" s="8">
        <v>6</v>
      </c>
      <c r="G26" s="8">
        <v>9</v>
      </c>
      <c r="H26" s="8">
        <v>5</v>
      </c>
      <c r="I26" s="52">
        <v>5</v>
      </c>
      <c r="J26" s="8">
        <v>8</v>
      </c>
      <c r="K26" s="8">
        <v>5</v>
      </c>
      <c r="L26" s="8">
        <v>5</v>
      </c>
      <c r="M26" s="8">
        <v>6</v>
      </c>
      <c r="N26" s="8">
        <v>4</v>
      </c>
      <c r="O26" s="8">
        <v>7</v>
      </c>
      <c r="P26" s="8">
        <v>6</v>
      </c>
      <c r="Q26" s="8">
        <v>5</v>
      </c>
      <c r="R26" s="52">
        <v>4</v>
      </c>
      <c r="S26" s="8">
        <v>9</v>
      </c>
      <c r="T26" s="8">
        <v>4</v>
      </c>
      <c r="U26" s="20">
        <f t="shared" si="3"/>
        <v>101</v>
      </c>
      <c r="V26" s="59">
        <f>'3rdR'!V26</f>
        <v>54</v>
      </c>
      <c r="W26" s="68">
        <f>IF(B26&lt;&gt;"",'3rdR'!W26+X26,0)</f>
        <v>2</v>
      </c>
      <c r="X26" s="68">
        <f t="shared" si="2"/>
        <v>1</v>
      </c>
    </row>
    <row r="27" spans="1:24" x14ac:dyDescent="0.35">
      <c r="A27">
        <v>21</v>
      </c>
      <c r="B27" s="60" t="s">
        <v>70</v>
      </c>
      <c r="C27" s="8">
        <v>5</v>
      </c>
      <c r="D27" s="8">
        <v>3</v>
      </c>
      <c r="E27" s="8">
        <v>4</v>
      </c>
      <c r="F27" s="8">
        <v>5</v>
      </c>
      <c r="G27" s="8">
        <v>9</v>
      </c>
      <c r="H27" s="8">
        <v>4</v>
      </c>
      <c r="I27" s="52">
        <v>4</v>
      </c>
      <c r="J27" s="8">
        <v>5</v>
      </c>
      <c r="K27" s="8">
        <v>3</v>
      </c>
      <c r="L27" s="8">
        <v>6</v>
      </c>
      <c r="M27" s="8">
        <v>3</v>
      </c>
      <c r="N27" s="8">
        <v>3</v>
      </c>
      <c r="O27" s="8">
        <v>7</v>
      </c>
      <c r="P27" s="8">
        <v>5</v>
      </c>
      <c r="Q27" s="8">
        <v>4</v>
      </c>
      <c r="R27" s="52">
        <v>4</v>
      </c>
      <c r="S27" s="8">
        <v>5</v>
      </c>
      <c r="T27" s="8">
        <v>3</v>
      </c>
      <c r="U27" s="20">
        <f t="shared" si="3"/>
        <v>82</v>
      </c>
      <c r="V27" s="59">
        <v>12.3</v>
      </c>
      <c r="W27" s="68">
        <f>IF(B27&lt;&gt;"",'3rdR'!W27+X27,0)</f>
        <v>1</v>
      </c>
      <c r="X27" s="68">
        <f t="shared" si="2"/>
        <v>1</v>
      </c>
    </row>
    <row r="28" spans="1:24" x14ac:dyDescent="0.35">
      <c r="A28">
        <v>22</v>
      </c>
      <c r="B28" s="60" t="s">
        <v>71</v>
      </c>
      <c r="C28" s="8">
        <v>8</v>
      </c>
      <c r="D28" s="8">
        <v>5</v>
      </c>
      <c r="E28" s="8">
        <v>7</v>
      </c>
      <c r="F28" s="8">
        <v>8</v>
      </c>
      <c r="G28" s="8">
        <v>9</v>
      </c>
      <c r="H28" s="8">
        <v>7</v>
      </c>
      <c r="I28" s="52">
        <v>7</v>
      </c>
      <c r="J28" s="8">
        <v>8</v>
      </c>
      <c r="K28" s="8">
        <v>5</v>
      </c>
      <c r="L28" s="8">
        <v>9</v>
      </c>
      <c r="M28" s="8">
        <v>6</v>
      </c>
      <c r="N28" s="8">
        <v>6</v>
      </c>
      <c r="O28" s="8">
        <v>9</v>
      </c>
      <c r="P28" s="8">
        <v>8</v>
      </c>
      <c r="Q28" s="8">
        <v>9</v>
      </c>
      <c r="R28" s="52">
        <v>7</v>
      </c>
      <c r="S28" s="8">
        <v>8</v>
      </c>
      <c r="T28" s="8">
        <v>3</v>
      </c>
      <c r="U28" s="20">
        <f t="shared" si="3"/>
        <v>129</v>
      </c>
      <c r="V28" s="59">
        <v>54</v>
      </c>
      <c r="W28" s="68">
        <f>IF(B28&lt;&gt;"",'3rdR'!W28+X28,0)</f>
        <v>1</v>
      </c>
      <c r="X28" s="68">
        <f t="shared" si="2"/>
        <v>1</v>
      </c>
    </row>
    <row r="29" spans="1:24" x14ac:dyDescent="0.35">
      <c r="A29">
        <v>23</v>
      </c>
      <c r="B29" s="60" t="s">
        <v>72</v>
      </c>
      <c r="C29" s="8">
        <v>9</v>
      </c>
      <c r="D29" s="8">
        <v>9</v>
      </c>
      <c r="E29" s="8">
        <v>6</v>
      </c>
      <c r="F29" s="8">
        <v>7</v>
      </c>
      <c r="G29" s="8">
        <v>8</v>
      </c>
      <c r="H29" s="8">
        <v>9</v>
      </c>
      <c r="I29" s="52">
        <v>5</v>
      </c>
      <c r="J29" s="8">
        <v>7</v>
      </c>
      <c r="K29" s="8">
        <v>6</v>
      </c>
      <c r="L29" s="8">
        <v>6</v>
      </c>
      <c r="M29" s="8">
        <v>5</v>
      </c>
      <c r="N29" s="8">
        <v>6</v>
      </c>
      <c r="O29" s="8">
        <v>6</v>
      </c>
      <c r="P29" s="8">
        <v>7</v>
      </c>
      <c r="Q29" s="8">
        <v>7</v>
      </c>
      <c r="R29" s="52">
        <v>9</v>
      </c>
      <c r="S29" s="8">
        <v>9</v>
      </c>
      <c r="T29" s="8">
        <v>6</v>
      </c>
      <c r="U29" s="20">
        <f t="shared" si="3"/>
        <v>127</v>
      </c>
      <c r="V29" s="59">
        <v>48</v>
      </c>
      <c r="W29" s="68">
        <f>IF(B29&lt;&gt;"",'3rdR'!W29+X29,0)</f>
        <v>1</v>
      </c>
      <c r="X29" s="68">
        <f t="shared" si="2"/>
        <v>1</v>
      </c>
    </row>
    <row r="30" spans="1:24" x14ac:dyDescent="0.35">
      <c r="A30">
        <v>24</v>
      </c>
      <c r="B30" s="60" t="s">
        <v>73</v>
      </c>
      <c r="C30" s="8">
        <v>5</v>
      </c>
      <c r="D30" s="8">
        <v>3</v>
      </c>
      <c r="E30" s="8">
        <v>4</v>
      </c>
      <c r="F30" s="8">
        <v>6</v>
      </c>
      <c r="G30" s="8">
        <v>8</v>
      </c>
      <c r="H30" s="8">
        <v>4</v>
      </c>
      <c r="I30" s="52">
        <v>3</v>
      </c>
      <c r="J30" s="8">
        <v>4</v>
      </c>
      <c r="K30" s="8">
        <v>3</v>
      </c>
      <c r="L30" s="8">
        <v>4</v>
      </c>
      <c r="M30" s="8">
        <v>4</v>
      </c>
      <c r="N30" s="8">
        <v>6</v>
      </c>
      <c r="O30" s="8">
        <v>5</v>
      </c>
      <c r="P30" s="8">
        <v>5</v>
      </c>
      <c r="Q30" s="8">
        <v>7</v>
      </c>
      <c r="R30" s="52">
        <v>5</v>
      </c>
      <c r="S30" s="8">
        <v>5</v>
      </c>
      <c r="T30" s="8">
        <v>3</v>
      </c>
      <c r="U30" s="20">
        <f t="shared" si="3"/>
        <v>84</v>
      </c>
      <c r="V30" s="59">
        <v>20</v>
      </c>
      <c r="W30" s="68">
        <f>IF(B30&lt;&gt;"",'3rdR'!W30+X30,0)</f>
        <v>1</v>
      </c>
      <c r="X30" s="68">
        <f t="shared" si="2"/>
        <v>1</v>
      </c>
    </row>
    <row r="31" spans="1:24" x14ac:dyDescent="0.35">
      <c r="A31">
        <v>25</v>
      </c>
      <c r="B31" s="60" t="s">
        <v>74</v>
      </c>
      <c r="C31" s="8">
        <v>4</v>
      </c>
      <c r="D31" s="8">
        <v>3</v>
      </c>
      <c r="E31" s="8">
        <v>4</v>
      </c>
      <c r="F31" s="8">
        <v>5</v>
      </c>
      <c r="G31" s="8">
        <v>5</v>
      </c>
      <c r="H31" s="8">
        <v>5</v>
      </c>
      <c r="I31" s="52">
        <v>3</v>
      </c>
      <c r="J31" s="8">
        <v>6</v>
      </c>
      <c r="K31" s="8">
        <v>3</v>
      </c>
      <c r="L31" s="8">
        <v>5</v>
      </c>
      <c r="M31" s="8">
        <v>3</v>
      </c>
      <c r="N31" s="8">
        <v>4</v>
      </c>
      <c r="O31" s="8">
        <v>6</v>
      </c>
      <c r="P31" s="8">
        <v>4</v>
      </c>
      <c r="Q31" s="8">
        <v>5</v>
      </c>
      <c r="R31" s="52">
        <v>4</v>
      </c>
      <c r="S31" s="8">
        <v>7</v>
      </c>
      <c r="T31" s="8">
        <v>3</v>
      </c>
      <c r="U31" s="20">
        <f t="shared" si="3"/>
        <v>79</v>
      </c>
      <c r="V31" s="59">
        <v>18.399999999999999</v>
      </c>
      <c r="W31" s="68">
        <f>IF(B31&lt;&gt;"",'3rdR'!W31+X31,0)</f>
        <v>1</v>
      </c>
      <c r="X31" s="68">
        <f t="shared" si="2"/>
        <v>1</v>
      </c>
    </row>
    <row r="32" spans="1:24" x14ac:dyDescent="0.35">
      <c r="A32">
        <v>26</v>
      </c>
      <c r="B32" s="60" t="s">
        <v>75</v>
      </c>
      <c r="C32" s="8">
        <v>5</v>
      </c>
      <c r="D32" s="8">
        <v>4</v>
      </c>
      <c r="E32" s="8">
        <v>4</v>
      </c>
      <c r="F32" s="8">
        <v>5</v>
      </c>
      <c r="G32" s="8">
        <v>5</v>
      </c>
      <c r="H32" s="8">
        <v>5</v>
      </c>
      <c r="I32" s="52">
        <v>4</v>
      </c>
      <c r="J32" s="8">
        <v>5</v>
      </c>
      <c r="K32" s="8">
        <v>5</v>
      </c>
      <c r="L32" s="8">
        <v>6</v>
      </c>
      <c r="M32" s="8">
        <v>5</v>
      </c>
      <c r="N32" s="8">
        <v>4</v>
      </c>
      <c r="O32" s="8">
        <v>7</v>
      </c>
      <c r="P32" s="8">
        <v>5</v>
      </c>
      <c r="Q32" s="8">
        <v>5</v>
      </c>
      <c r="R32" s="52">
        <v>4</v>
      </c>
      <c r="S32" s="8">
        <v>8</v>
      </c>
      <c r="T32" s="8">
        <v>4</v>
      </c>
      <c r="U32" s="20">
        <f t="shared" si="3"/>
        <v>90</v>
      </c>
      <c r="V32" s="59">
        <v>25</v>
      </c>
      <c r="W32" s="68">
        <f>IF(B32&lt;&gt;"",'3rdR'!W32+X32,0)</f>
        <v>1</v>
      </c>
      <c r="X32" s="68">
        <f t="shared" si="2"/>
        <v>1</v>
      </c>
    </row>
    <row r="33" spans="1:24" x14ac:dyDescent="0.35">
      <c r="A33">
        <v>27</v>
      </c>
      <c r="B33" s="60" t="s">
        <v>76</v>
      </c>
      <c r="C33" s="8">
        <v>6</v>
      </c>
      <c r="D33" s="8">
        <v>3</v>
      </c>
      <c r="E33" s="8">
        <v>5</v>
      </c>
      <c r="F33" s="8">
        <v>5</v>
      </c>
      <c r="G33" s="8">
        <v>6</v>
      </c>
      <c r="H33" s="8">
        <v>7</v>
      </c>
      <c r="I33" s="52">
        <v>5</v>
      </c>
      <c r="J33" s="8">
        <v>5</v>
      </c>
      <c r="K33" s="8">
        <v>5</v>
      </c>
      <c r="L33" s="8">
        <v>5</v>
      </c>
      <c r="M33" s="8">
        <v>4</v>
      </c>
      <c r="N33" s="8">
        <v>5</v>
      </c>
      <c r="O33" s="8">
        <v>5</v>
      </c>
      <c r="P33" s="8">
        <v>7</v>
      </c>
      <c r="Q33" s="8">
        <v>4</v>
      </c>
      <c r="R33" s="52">
        <v>7</v>
      </c>
      <c r="S33" s="8">
        <v>5</v>
      </c>
      <c r="T33" s="8">
        <v>3</v>
      </c>
      <c r="U33" s="20">
        <f t="shared" si="3"/>
        <v>92</v>
      </c>
      <c r="V33" s="59">
        <v>20.2</v>
      </c>
      <c r="W33" s="68">
        <f>IF(B33&lt;&gt;"",'3rdR'!W33+X33,0)</f>
        <v>1</v>
      </c>
      <c r="X33" s="68">
        <f t="shared" si="2"/>
        <v>1</v>
      </c>
    </row>
    <row r="34" spans="1:24" x14ac:dyDescent="0.35">
      <c r="A34">
        <v>28</v>
      </c>
      <c r="B34" s="60" t="s">
        <v>77</v>
      </c>
      <c r="C34" s="8">
        <v>5</v>
      </c>
      <c r="D34" s="8">
        <v>5</v>
      </c>
      <c r="E34" s="8">
        <v>4</v>
      </c>
      <c r="F34" s="8">
        <v>5</v>
      </c>
      <c r="G34" s="8">
        <v>8</v>
      </c>
      <c r="H34" s="8">
        <v>5</v>
      </c>
      <c r="I34" s="52">
        <v>4</v>
      </c>
      <c r="J34" s="8">
        <v>5</v>
      </c>
      <c r="K34" s="8">
        <v>4</v>
      </c>
      <c r="L34" s="8">
        <v>4</v>
      </c>
      <c r="M34" s="8">
        <v>4</v>
      </c>
      <c r="N34" s="8">
        <v>5</v>
      </c>
      <c r="O34" s="8">
        <v>4</v>
      </c>
      <c r="P34" s="8">
        <v>9</v>
      </c>
      <c r="Q34" s="8">
        <v>4</v>
      </c>
      <c r="R34" s="52">
        <v>4</v>
      </c>
      <c r="S34" s="8">
        <v>5</v>
      </c>
      <c r="T34" s="8">
        <v>3</v>
      </c>
      <c r="U34" s="20">
        <f t="shared" si="3"/>
        <v>87</v>
      </c>
      <c r="V34" s="59">
        <v>17.100000000000001</v>
      </c>
      <c r="W34" s="68">
        <f>IF(B34&lt;&gt;"",'3rdR'!W34+X34,0)</f>
        <v>1</v>
      </c>
      <c r="X34" s="68">
        <f t="shared" si="2"/>
        <v>1</v>
      </c>
    </row>
    <row r="35" spans="1:24" x14ac:dyDescent="0.35">
      <c r="A35">
        <v>29</v>
      </c>
      <c r="B35" s="60" t="s">
        <v>78</v>
      </c>
      <c r="C35" s="8">
        <v>5</v>
      </c>
      <c r="D35" s="8">
        <v>4</v>
      </c>
      <c r="E35" s="8">
        <v>9</v>
      </c>
      <c r="F35" s="8">
        <v>9</v>
      </c>
      <c r="G35" s="8">
        <v>9</v>
      </c>
      <c r="H35" s="8">
        <v>7</v>
      </c>
      <c r="I35" s="52">
        <v>6</v>
      </c>
      <c r="J35" s="8">
        <v>9</v>
      </c>
      <c r="K35" s="8">
        <v>5</v>
      </c>
      <c r="L35" s="8">
        <v>7</v>
      </c>
      <c r="M35" s="8">
        <v>5</v>
      </c>
      <c r="N35" s="8">
        <v>5</v>
      </c>
      <c r="O35" s="8">
        <v>9</v>
      </c>
      <c r="P35" s="8">
        <v>8</v>
      </c>
      <c r="Q35" s="8">
        <v>6</v>
      </c>
      <c r="R35" s="52">
        <v>4</v>
      </c>
      <c r="S35" s="8">
        <v>6</v>
      </c>
      <c r="T35" s="8">
        <v>5</v>
      </c>
      <c r="U35" s="20">
        <f t="shared" si="3"/>
        <v>118</v>
      </c>
      <c r="V35" s="59">
        <v>49.9</v>
      </c>
      <c r="W35" s="68">
        <f>IF(B35&lt;&gt;"",'3rdR'!W35+X35,0)</f>
        <v>1</v>
      </c>
      <c r="X35" s="68">
        <f t="shared" si="2"/>
        <v>1</v>
      </c>
    </row>
    <row r="36" spans="1:24" x14ac:dyDescent="0.35">
      <c r="A36">
        <v>30</v>
      </c>
      <c r="B36" s="60" t="s">
        <v>79</v>
      </c>
      <c r="C36" s="8">
        <v>6</v>
      </c>
      <c r="D36" s="8">
        <v>4</v>
      </c>
      <c r="E36" s="8">
        <v>9</v>
      </c>
      <c r="F36" s="8">
        <v>5</v>
      </c>
      <c r="G36" s="8">
        <v>7</v>
      </c>
      <c r="H36" s="8">
        <v>6</v>
      </c>
      <c r="I36" s="52">
        <v>4</v>
      </c>
      <c r="J36" s="8">
        <v>4</v>
      </c>
      <c r="K36" s="8">
        <v>6</v>
      </c>
      <c r="L36" s="8">
        <v>6</v>
      </c>
      <c r="M36" s="8">
        <v>9</v>
      </c>
      <c r="N36" s="8">
        <v>7</v>
      </c>
      <c r="O36" s="8">
        <v>5</v>
      </c>
      <c r="P36" s="8">
        <v>6</v>
      </c>
      <c r="Q36" s="8">
        <v>4</v>
      </c>
      <c r="R36" s="52">
        <v>4</v>
      </c>
      <c r="S36" s="8">
        <v>5</v>
      </c>
      <c r="T36" s="8">
        <v>3</v>
      </c>
      <c r="U36" s="20">
        <f t="shared" si="3"/>
        <v>100</v>
      </c>
      <c r="V36" s="59">
        <v>24.4</v>
      </c>
      <c r="W36" s="68">
        <f>IF(B36&lt;&gt;"",'3rdR'!W36+X36,0)</f>
        <v>1</v>
      </c>
      <c r="X36" s="68">
        <f t="shared" si="2"/>
        <v>1</v>
      </c>
    </row>
    <row r="37" spans="1:24" x14ac:dyDescent="0.35">
      <c r="A37">
        <v>31</v>
      </c>
      <c r="B37" s="60" t="s">
        <v>80</v>
      </c>
      <c r="C37" s="8">
        <v>5</v>
      </c>
      <c r="D37" s="8">
        <v>3</v>
      </c>
      <c r="E37" s="8">
        <v>4</v>
      </c>
      <c r="F37" s="8">
        <v>5</v>
      </c>
      <c r="G37" s="8">
        <v>6</v>
      </c>
      <c r="H37" s="8">
        <v>4</v>
      </c>
      <c r="I37" s="52">
        <v>5</v>
      </c>
      <c r="J37" s="8">
        <v>6</v>
      </c>
      <c r="K37" s="8">
        <v>3</v>
      </c>
      <c r="L37" s="8">
        <v>6</v>
      </c>
      <c r="M37" s="8">
        <v>4</v>
      </c>
      <c r="N37" s="8">
        <v>4</v>
      </c>
      <c r="O37" s="8">
        <v>5</v>
      </c>
      <c r="P37" s="8">
        <v>4</v>
      </c>
      <c r="Q37" s="8">
        <v>5</v>
      </c>
      <c r="R37" s="52">
        <v>4</v>
      </c>
      <c r="S37" s="8">
        <v>6</v>
      </c>
      <c r="T37" s="8">
        <v>4</v>
      </c>
      <c r="U37" s="20">
        <f t="shared" si="3"/>
        <v>83</v>
      </c>
      <c r="V37" s="59">
        <v>14.7</v>
      </c>
      <c r="W37" s="68">
        <f>IF(B37&lt;&gt;"",'3rdR'!W37+X37,0)</f>
        <v>1</v>
      </c>
      <c r="X37" s="68">
        <f t="shared" si="2"/>
        <v>1</v>
      </c>
    </row>
    <row r="38" spans="1:24" x14ac:dyDescent="0.35">
      <c r="A38">
        <v>10</v>
      </c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20">
        <f t="shared" si="3"/>
        <v>0</v>
      </c>
      <c r="V38" s="20"/>
      <c r="W38" s="2">
        <f t="shared" ref="W38:W59" si="4">IF(B38&lt;&gt;"",1,0)</f>
        <v>0</v>
      </c>
      <c r="X38"/>
    </row>
    <row r="39" spans="1:24" x14ac:dyDescent="0.35">
      <c r="A39">
        <v>11</v>
      </c>
      <c r="B39" s="5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20">
        <f t="shared" si="3"/>
        <v>0</v>
      </c>
      <c r="V39" s="20"/>
      <c r="W39" s="2">
        <f t="shared" si="4"/>
        <v>0</v>
      </c>
      <c r="X39"/>
    </row>
    <row r="40" spans="1:24" x14ac:dyDescent="0.35">
      <c r="A40">
        <v>12</v>
      </c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20">
        <f t="shared" si="3"/>
        <v>0</v>
      </c>
      <c r="V40" s="20"/>
      <c r="W40" s="2">
        <f t="shared" si="4"/>
        <v>0</v>
      </c>
      <c r="X40"/>
    </row>
    <row r="41" spans="1:24" x14ac:dyDescent="0.35">
      <c r="A41">
        <v>13</v>
      </c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">
        <f t="shared" si="3"/>
        <v>0</v>
      </c>
      <c r="V41" s="20"/>
      <c r="W41" s="2">
        <f t="shared" si="4"/>
        <v>0</v>
      </c>
      <c r="X41"/>
    </row>
    <row r="42" spans="1:24" x14ac:dyDescent="0.35">
      <c r="A42">
        <v>14</v>
      </c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20">
        <f t="shared" si="3"/>
        <v>0</v>
      </c>
      <c r="V42" s="20"/>
      <c r="W42" s="2">
        <f t="shared" si="4"/>
        <v>0</v>
      </c>
      <c r="X42"/>
    </row>
    <row r="43" spans="1:24" x14ac:dyDescent="0.35">
      <c r="A43">
        <v>15</v>
      </c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20">
        <f t="shared" si="3"/>
        <v>0</v>
      </c>
      <c r="V43" s="20"/>
      <c r="W43" s="2">
        <f t="shared" si="4"/>
        <v>0</v>
      </c>
      <c r="X43"/>
    </row>
    <row r="44" spans="1:24" x14ac:dyDescent="0.35">
      <c r="A44">
        <v>16</v>
      </c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20">
        <f t="shared" si="3"/>
        <v>0</v>
      </c>
      <c r="V44" s="20"/>
      <c r="W44" s="2">
        <f t="shared" si="4"/>
        <v>0</v>
      </c>
      <c r="X44"/>
    </row>
    <row r="45" spans="1:24" x14ac:dyDescent="0.35">
      <c r="A45">
        <v>17</v>
      </c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20">
        <f t="shared" si="3"/>
        <v>0</v>
      </c>
      <c r="V45" s="20"/>
      <c r="W45" s="2">
        <f t="shared" si="4"/>
        <v>0</v>
      </c>
      <c r="X45"/>
    </row>
    <row r="46" spans="1:24" x14ac:dyDescent="0.35">
      <c r="A46">
        <v>18</v>
      </c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20">
        <f t="shared" si="3"/>
        <v>0</v>
      </c>
      <c r="V46" s="20"/>
      <c r="W46" s="2">
        <f t="shared" si="4"/>
        <v>0</v>
      </c>
      <c r="X46"/>
    </row>
    <row r="47" spans="1:24" x14ac:dyDescent="0.35">
      <c r="A47">
        <v>19</v>
      </c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20">
        <f t="shared" si="3"/>
        <v>0</v>
      </c>
      <c r="V47" s="20"/>
      <c r="W47" s="2">
        <f t="shared" si="4"/>
        <v>0</v>
      </c>
      <c r="X47"/>
    </row>
    <row r="48" spans="1:24" x14ac:dyDescent="0.35">
      <c r="A48">
        <v>20</v>
      </c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0">
        <f t="shared" si="3"/>
        <v>0</v>
      </c>
      <c r="V48" s="20"/>
      <c r="W48" s="2">
        <f t="shared" si="4"/>
        <v>0</v>
      </c>
      <c r="X48"/>
    </row>
    <row r="49" spans="1:24" x14ac:dyDescent="0.35">
      <c r="A49">
        <v>21</v>
      </c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20">
        <f t="shared" si="3"/>
        <v>0</v>
      </c>
      <c r="V49" s="20"/>
      <c r="W49" s="2">
        <f t="shared" si="4"/>
        <v>0</v>
      </c>
      <c r="X49"/>
    </row>
    <row r="50" spans="1:24" x14ac:dyDescent="0.35">
      <c r="A50">
        <v>22</v>
      </c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20">
        <f t="shared" si="3"/>
        <v>0</v>
      </c>
      <c r="V50" s="20"/>
      <c r="W50" s="2">
        <f t="shared" si="4"/>
        <v>0</v>
      </c>
      <c r="X50"/>
    </row>
    <row r="51" spans="1:24" x14ac:dyDescent="0.35">
      <c r="A51">
        <v>23</v>
      </c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>
        <f t="shared" si="3"/>
        <v>0</v>
      </c>
      <c r="V51" s="20"/>
      <c r="W51" s="2">
        <f t="shared" si="4"/>
        <v>0</v>
      </c>
      <c r="X51"/>
    </row>
    <row r="52" spans="1:24" x14ac:dyDescent="0.35">
      <c r="A52">
        <v>24</v>
      </c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0">
        <f t="shared" si="3"/>
        <v>0</v>
      </c>
      <c r="V52" s="20"/>
      <c r="W52" s="2">
        <f t="shared" si="4"/>
        <v>0</v>
      </c>
      <c r="X52"/>
    </row>
    <row r="53" spans="1:24" x14ac:dyDescent="0.35">
      <c r="A53">
        <v>25</v>
      </c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20">
        <f t="shared" si="3"/>
        <v>0</v>
      </c>
      <c r="V53" s="20"/>
      <c r="W53" s="2">
        <f t="shared" si="4"/>
        <v>0</v>
      </c>
      <c r="X53"/>
    </row>
    <row r="54" spans="1:24" x14ac:dyDescent="0.35">
      <c r="A54">
        <v>26</v>
      </c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0">
        <f t="shared" si="3"/>
        <v>0</v>
      </c>
      <c r="V54" s="20"/>
      <c r="W54" s="2">
        <f t="shared" si="4"/>
        <v>0</v>
      </c>
      <c r="X54"/>
    </row>
    <row r="55" spans="1:24" x14ac:dyDescent="0.35">
      <c r="A55">
        <v>27</v>
      </c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20">
        <f t="shared" si="3"/>
        <v>0</v>
      </c>
      <c r="V55" s="20"/>
      <c r="W55" s="2">
        <f t="shared" si="4"/>
        <v>0</v>
      </c>
      <c r="X55"/>
    </row>
    <row r="56" spans="1:24" x14ac:dyDescent="0.35">
      <c r="A56">
        <v>28</v>
      </c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20">
        <f t="shared" si="3"/>
        <v>0</v>
      </c>
      <c r="V56" s="20"/>
      <c r="W56" s="2">
        <f t="shared" si="4"/>
        <v>0</v>
      </c>
      <c r="X56"/>
    </row>
    <row r="57" spans="1:24" x14ac:dyDescent="0.35">
      <c r="A57">
        <v>29</v>
      </c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0">
        <f t="shared" si="3"/>
        <v>0</v>
      </c>
      <c r="V57" s="20"/>
      <c r="W57" s="2">
        <f t="shared" si="4"/>
        <v>0</v>
      </c>
      <c r="X57"/>
    </row>
    <row r="58" spans="1:24" x14ac:dyDescent="0.35">
      <c r="A58">
        <v>30</v>
      </c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20">
        <f t="shared" si="3"/>
        <v>0</v>
      </c>
      <c r="V58" s="20"/>
      <c r="W58" s="2">
        <f t="shared" si="4"/>
        <v>0</v>
      </c>
      <c r="X58"/>
    </row>
    <row r="59" spans="1:24" x14ac:dyDescent="0.35">
      <c r="A59">
        <v>31</v>
      </c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0">
        <f t="shared" si="3"/>
        <v>0</v>
      </c>
      <c r="V59" s="20"/>
      <c r="W59" s="2">
        <f t="shared" si="4"/>
        <v>0</v>
      </c>
      <c r="X59"/>
    </row>
    <row r="60" spans="1:24" x14ac:dyDescent="0.35">
      <c r="A60">
        <v>32</v>
      </c>
      <c r="B60" s="6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20">
        <f t="shared" ref="U60:U78" si="5">SUM(C60:T60)</f>
        <v>0</v>
      </c>
      <c r="V60" s="20"/>
      <c r="W60" s="68">
        <f>IF(B60&lt;&gt;"",'4thR'!W101+X60,0)</f>
        <v>0</v>
      </c>
      <c r="X60" s="68">
        <f t="shared" ref="X60:X78" si="6">IF(U60&gt;0,1,0)</f>
        <v>0</v>
      </c>
    </row>
    <row r="61" spans="1:24" x14ac:dyDescent="0.35">
      <c r="A61">
        <v>33</v>
      </c>
      <c r="B61" s="6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20">
        <f t="shared" si="5"/>
        <v>0</v>
      </c>
      <c r="V61" s="20"/>
      <c r="W61" s="68">
        <f>IF(B61&lt;&gt;"",'4thR'!W102+X61,0)</f>
        <v>0</v>
      </c>
      <c r="X61" s="68">
        <f t="shared" si="6"/>
        <v>0</v>
      </c>
    </row>
    <row r="62" spans="1:24" x14ac:dyDescent="0.35">
      <c r="A62">
        <v>34</v>
      </c>
      <c r="B62" s="60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20">
        <f t="shared" si="5"/>
        <v>0</v>
      </c>
      <c r="V62" s="20"/>
      <c r="W62" s="68">
        <f>IF(B62&lt;&gt;"",'4thR'!W103+X62,0)</f>
        <v>0</v>
      </c>
      <c r="X62" s="68">
        <f t="shared" si="6"/>
        <v>0</v>
      </c>
    </row>
    <row r="63" spans="1:24" x14ac:dyDescent="0.35">
      <c r="A63">
        <v>35</v>
      </c>
      <c r="B63" s="60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20">
        <f t="shared" si="5"/>
        <v>0</v>
      </c>
      <c r="V63" s="20"/>
      <c r="W63" s="68">
        <f>IF(B63&lt;&gt;"",'4thR'!W104+X63,0)</f>
        <v>0</v>
      </c>
      <c r="X63" s="68">
        <f t="shared" si="6"/>
        <v>0</v>
      </c>
    </row>
    <row r="64" spans="1:24" x14ac:dyDescent="0.35">
      <c r="A64">
        <v>36</v>
      </c>
      <c r="B64" s="6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20">
        <f t="shared" si="5"/>
        <v>0</v>
      </c>
      <c r="V64" s="20"/>
      <c r="W64" s="68">
        <f>IF(B64&lt;&gt;"",'4thR'!W105+X64,0)</f>
        <v>0</v>
      </c>
      <c r="X64" s="68">
        <f t="shared" si="6"/>
        <v>0</v>
      </c>
    </row>
    <row r="65" spans="1:24" x14ac:dyDescent="0.35">
      <c r="A65">
        <v>37</v>
      </c>
      <c r="B65" s="6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20">
        <f t="shared" si="5"/>
        <v>0</v>
      </c>
      <c r="V65" s="20"/>
      <c r="W65" s="68">
        <f>IF(B65&lt;&gt;"",'4thR'!W106+X65,0)</f>
        <v>0</v>
      </c>
      <c r="X65" s="68">
        <f t="shared" si="6"/>
        <v>0</v>
      </c>
    </row>
    <row r="66" spans="1:24" x14ac:dyDescent="0.35">
      <c r="A66">
        <v>38</v>
      </c>
      <c r="B66" s="60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20">
        <f t="shared" si="5"/>
        <v>0</v>
      </c>
      <c r="V66" s="20"/>
      <c r="W66" s="68">
        <f>IF(B66&lt;&gt;"",'4thR'!W107+X66,0)</f>
        <v>0</v>
      </c>
      <c r="X66" s="68">
        <f t="shared" si="6"/>
        <v>0</v>
      </c>
    </row>
    <row r="67" spans="1:24" x14ac:dyDescent="0.35">
      <c r="A67">
        <v>39</v>
      </c>
      <c r="B67" s="60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20">
        <f t="shared" si="5"/>
        <v>0</v>
      </c>
      <c r="V67" s="20"/>
      <c r="W67" s="68">
        <f>IF(B67&lt;&gt;"",'4thR'!W108+X67,0)</f>
        <v>0</v>
      </c>
      <c r="X67" s="68">
        <f t="shared" si="6"/>
        <v>0</v>
      </c>
    </row>
    <row r="68" spans="1:24" x14ac:dyDescent="0.35">
      <c r="A68">
        <v>40</v>
      </c>
      <c r="B68" s="6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20">
        <f t="shared" si="5"/>
        <v>0</v>
      </c>
      <c r="V68" s="20"/>
      <c r="W68" s="68">
        <f>IF(B68&lt;&gt;"",'4thR'!W109+X68,0)</f>
        <v>0</v>
      </c>
      <c r="X68" s="68">
        <f t="shared" si="6"/>
        <v>0</v>
      </c>
    </row>
    <row r="69" spans="1:24" x14ac:dyDescent="0.35">
      <c r="A69">
        <v>41</v>
      </c>
      <c r="B69" s="60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20">
        <f t="shared" si="5"/>
        <v>0</v>
      </c>
      <c r="V69" s="20"/>
      <c r="W69" s="68">
        <f>IF(B69&lt;&gt;"",'4thR'!W110+X69,0)</f>
        <v>0</v>
      </c>
      <c r="X69" s="68">
        <f t="shared" si="6"/>
        <v>0</v>
      </c>
    </row>
    <row r="70" spans="1:24" x14ac:dyDescent="0.35">
      <c r="A70">
        <v>42</v>
      </c>
      <c r="B70" s="60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20">
        <f t="shared" si="5"/>
        <v>0</v>
      </c>
      <c r="V70" s="20"/>
      <c r="W70" s="68">
        <f>IF(B70&lt;&gt;"",'4thR'!W111+X70,0)</f>
        <v>0</v>
      </c>
      <c r="X70" s="68">
        <f t="shared" si="6"/>
        <v>0</v>
      </c>
    </row>
    <row r="71" spans="1:24" x14ac:dyDescent="0.35">
      <c r="A71">
        <v>43</v>
      </c>
      <c r="B71" s="60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20">
        <f t="shared" si="5"/>
        <v>0</v>
      </c>
      <c r="V71" s="20"/>
      <c r="W71" s="68">
        <f>IF(B71&lt;&gt;"",'4thR'!W112+X71,0)</f>
        <v>0</v>
      </c>
      <c r="X71" s="68">
        <f t="shared" si="6"/>
        <v>0</v>
      </c>
    </row>
    <row r="72" spans="1:24" x14ac:dyDescent="0.35">
      <c r="A72">
        <v>44</v>
      </c>
      <c r="B72" s="60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20">
        <f t="shared" si="5"/>
        <v>0</v>
      </c>
      <c r="V72" s="20"/>
      <c r="W72" s="68">
        <f>IF(B72&lt;&gt;"",'4thR'!W113+X72,0)</f>
        <v>0</v>
      </c>
      <c r="X72" s="68">
        <f t="shared" si="6"/>
        <v>0</v>
      </c>
    </row>
    <row r="73" spans="1:24" x14ac:dyDescent="0.35">
      <c r="A73">
        <v>45</v>
      </c>
      <c r="B73" s="6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20">
        <f t="shared" si="5"/>
        <v>0</v>
      </c>
      <c r="V73" s="20"/>
      <c r="W73" s="68">
        <f>IF(B73&lt;&gt;"",'4thR'!W114+X73,0)</f>
        <v>0</v>
      </c>
      <c r="X73" s="68">
        <f t="shared" si="6"/>
        <v>0</v>
      </c>
    </row>
    <row r="74" spans="1:24" x14ac:dyDescent="0.35">
      <c r="A74">
        <v>46</v>
      </c>
      <c r="B74" s="6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20"/>
      <c r="V74" s="20"/>
    </row>
    <row r="75" spans="1:24" x14ac:dyDescent="0.35">
      <c r="A75">
        <v>47</v>
      </c>
      <c r="B75" s="6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20"/>
      <c r="V75" s="20"/>
    </row>
    <row r="76" spans="1:24" x14ac:dyDescent="0.35">
      <c r="A76">
        <v>48</v>
      </c>
      <c r="B76" s="6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20">
        <f t="shared" si="5"/>
        <v>0</v>
      </c>
      <c r="V76" s="20"/>
      <c r="W76" s="68">
        <f>IF(B76&lt;&gt;"",'4thR'!W115+X76,0)</f>
        <v>0</v>
      </c>
      <c r="X76" s="68">
        <f t="shared" si="6"/>
        <v>0</v>
      </c>
    </row>
    <row r="77" spans="1:24" x14ac:dyDescent="0.35">
      <c r="A77">
        <v>49</v>
      </c>
      <c r="B77" s="60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20">
        <f t="shared" si="5"/>
        <v>0</v>
      </c>
      <c r="V77" s="20"/>
      <c r="W77" s="68">
        <f>IF(B77&lt;&gt;"",'4thR'!W116+X77,0)</f>
        <v>0</v>
      </c>
      <c r="X77" s="68">
        <f t="shared" si="6"/>
        <v>0</v>
      </c>
    </row>
    <row r="78" spans="1:24" x14ac:dyDescent="0.35">
      <c r="A78">
        <v>50</v>
      </c>
      <c r="B78" s="60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20">
        <f t="shared" si="5"/>
        <v>0</v>
      </c>
      <c r="V78" s="20"/>
      <c r="W78" s="68">
        <f>IF(B78&lt;&gt;"",'4thR'!W117+X78,0)</f>
        <v>0</v>
      </c>
      <c r="X78" s="68">
        <f t="shared" si="6"/>
        <v>0</v>
      </c>
    </row>
    <row r="79" spans="1:24" ht="19.5" customHeight="1" x14ac:dyDescent="0.35">
      <c r="B79" s="33" t="s">
        <v>6</v>
      </c>
      <c r="C79" s="23">
        <v>4</v>
      </c>
      <c r="D79" s="23">
        <v>3</v>
      </c>
      <c r="E79" s="23">
        <v>3</v>
      </c>
      <c r="F79" s="23">
        <v>4</v>
      </c>
      <c r="G79" s="23">
        <v>4</v>
      </c>
      <c r="H79" s="23">
        <v>4</v>
      </c>
      <c r="I79" s="23">
        <v>3</v>
      </c>
      <c r="J79" s="23">
        <v>4</v>
      </c>
      <c r="K79" s="23">
        <v>3</v>
      </c>
      <c r="L79" s="23">
        <v>4</v>
      </c>
      <c r="M79" s="23">
        <v>3</v>
      </c>
      <c r="N79" s="23">
        <v>3</v>
      </c>
      <c r="O79" s="23">
        <v>4</v>
      </c>
      <c r="P79" s="23">
        <v>4</v>
      </c>
      <c r="Q79" s="23">
        <v>4</v>
      </c>
      <c r="R79" s="23">
        <v>3</v>
      </c>
      <c r="S79" s="23">
        <v>4</v>
      </c>
      <c r="T79" s="23">
        <v>3</v>
      </c>
      <c r="U79" s="24">
        <f>SUM(C79:T79)</f>
        <v>64</v>
      </c>
    </row>
  </sheetData>
  <sheetProtection password="8319" sheet="1" objects="1" scenarios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7:B37">
    <cfRule type="cellIs" dxfId="1384" priority="256" operator="equal">
      <formula>0</formula>
    </cfRule>
  </conditionalFormatting>
  <conditionalFormatting sqref="B60:B78">
    <cfRule type="cellIs" dxfId="1383" priority="96" operator="equal">
      <formula>0</formula>
    </cfRule>
  </conditionalFormatting>
  <conditionalFormatting sqref="C7:C78 L7:L78 O7:O78 F60:F78">
    <cfRule type="cellIs" dxfId="1382" priority="93" operator="equal">
      <formula>2</formula>
    </cfRule>
    <cfRule type="cellIs" dxfId="1381" priority="92" operator="equal">
      <formula>3</formula>
    </cfRule>
    <cfRule type="cellIs" dxfId="1380" priority="91" operator="equal">
      <formula>5</formula>
    </cfRule>
    <cfRule type="cellIs" dxfId="1379" priority="90" operator="greaterThan">
      <formula>5</formula>
    </cfRule>
  </conditionalFormatting>
  <conditionalFormatting sqref="C7:T37">
    <cfRule type="containsBlanks" dxfId="1378" priority="17">
      <formula>LEN(TRIM(C7))=0</formula>
    </cfRule>
  </conditionalFormatting>
  <conditionalFormatting sqref="D7:E78 M7:N78 G60:H78 J60:K78 P60:Q78 S60:T78">
    <cfRule type="cellIs" dxfId="1377" priority="88" operator="equal">
      <formula>1</formula>
    </cfRule>
    <cfRule type="cellIs" dxfId="1376" priority="85" operator="greaterThan">
      <formula>4</formula>
    </cfRule>
    <cfRule type="cellIs" dxfId="1375" priority="86" operator="equal">
      <formula>4</formula>
    </cfRule>
    <cfRule type="cellIs" dxfId="1374" priority="87" operator="equal">
      <formula>2</formula>
    </cfRule>
  </conditionalFormatting>
  <conditionalFormatting sqref="F7:F37">
    <cfRule type="cellIs" dxfId="1373" priority="157" operator="equal">
      <formula>2</formula>
    </cfRule>
    <cfRule type="cellIs" dxfId="1372" priority="156" operator="equal">
      <formula>3</formula>
    </cfRule>
    <cfRule type="cellIs" dxfId="1371" priority="155" operator="equal">
      <formula>5</formula>
    </cfRule>
    <cfRule type="cellIs" dxfId="1370" priority="154" operator="greaterThan">
      <formula>5</formula>
    </cfRule>
  </conditionalFormatting>
  <conditionalFormatting sqref="F38:H59 J38:J59 P38:Q59 S38:S59">
    <cfRule type="cellIs" dxfId="1369" priority="105" stopIfTrue="1" operator="equal">
      <formula>2</formula>
    </cfRule>
    <cfRule type="cellIs" dxfId="1368" priority="102" stopIfTrue="1" operator="greaterThan">
      <formula>5</formula>
    </cfRule>
    <cfRule type="cellIs" dxfId="1367" priority="103" stopIfTrue="1" operator="equal">
      <formula>5</formula>
    </cfRule>
    <cfRule type="cellIs" dxfId="1366" priority="104" stopIfTrue="1" operator="equal">
      <formula>3</formula>
    </cfRule>
  </conditionalFormatting>
  <conditionalFormatting sqref="G7:H37 J7:K37 P7:Q37 S7:T37">
    <cfRule type="cellIs" dxfId="1365" priority="125" operator="equal">
      <formula>4</formula>
    </cfRule>
    <cfRule type="cellIs" dxfId="1364" priority="127" operator="equal">
      <formula>1</formula>
    </cfRule>
  </conditionalFormatting>
  <conditionalFormatting sqref="G7:K37">
    <cfRule type="cellIs" dxfId="1363" priority="57" operator="equal">
      <formula>2</formula>
    </cfRule>
    <cfRule type="cellIs" dxfId="1362" priority="55" operator="greaterThan">
      <formula>4</formula>
    </cfRule>
  </conditionalFormatting>
  <conditionalFormatting sqref="I7:I59">
    <cfRule type="cellIs" dxfId="1361" priority="48" operator="equal">
      <formula>4</formula>
    </cfRule>
    <cfRule type="cellIs" dxfId="1360" priority="50" operator="equal">
      <formula>1</formula>
    </cfRule>
  </conditionalFormatting>
  <conditionalFormatting sqref="I38:I59">
    <cfRule type="cellIs" dxfId="1359" priority="47" operator="greaterThan">
      <formula>4</formula>
    </cfRule>
    <cfRule type="cellIs" dxfId="1358" priority="49" operator="equal">
      <formula>2</formula>
    </cfRule>
  </conditionalFormatting>
  <conditionalFormatting sqref="I60:I78">
    <cfRule type="cellIs" dxfId="1357" priority="44" operator="equal">
      <formula>5</formula>
    </cfRule>
    <cfRule type="cellIs" dxfId="1356" priority="46" operator="equal">
      <formula>2</formula>
    </cfRule>
    <cfRule type="cellIs" dxfId="1355" priority="45" operator="equal">
      <formula>3</formula>
    </cfRule>
    <cfRule type="cellIs" dxfId="1354" priority="43" operator="greaterThan">
      <formula>5</formula>
    </cfRule>
  </conditionalFormatting>
  <conditionalFormatting sqref="K38:K59 T38:T59">
    <cfRule type="cellIs" dxfId="1353" priority="97" operator="greaterThan">
      <formula>4</formula>
    </cfRule>
    <cfRule type="cellIs" dxfId="1352" priority="98" operator="equal">
      <formula>4</formula>
    </cfRule>
    <cfRule type="cellIs" dxfId="1351" priority="99" operator="equal">
      <formula>2</formula>
    </cfRule>
    <cfRule type="cellIs" dxfId="1350" priority="100" operator="equal">
      <formula>1</formula>
    </cfRule>
  </conditionalFormatting>
  <conditionalFormatting sqref="P7:T37">
    <cfRule type="cellIs" dxfId="1349" priority="13" operator="greaterThan">
      <formula>4</formula>
    </cfRule>
    <cfRule type="cellIs" dxfId="1348" priority="15" operator="equal">
      <formula>2</formula>
    </cfRule>
  </conditionalFormatting>
  <conditionalFormatting sqref="R7:R59">
    <cfRule type="cellIs" dxfId="1347" priority="6" operator="equal">
      <formula>4</formula>
    </cfRule>
    <cfRule type="cellIs" dxfId="1346" priority="8" operator="equal">
      <formula>1</formula>
    </cfRule>
  </conditionalFormatting>
  <conditionalFormatting sqref="R38:R59">
    <cfRule type="cellIs" dxfId="1345" priority="5" operator="greaterThan">
      <formula>4</formula>
    </cfRule>
    <cfRule type="cellIs" dxfId="1344" priority="7" operator="equal">
      <formula>2</formula>
    </cfRule>
  </conditionalFormatting>
  <conditionalFormatting sqref="R60:R78">
    <cfRule type="cellIs" dxfId="1343" priority="2" operator="equal">
      <formula>5</formula>
    </cfRule>
    <cfRule type="cellIs" dxfId="1342" priority="3" operator="equal">
      <formula>3</formula>
    </cfRule>
    <cfRule type="cellIs" dxfId="1341" priority="4" operator="equal">
      <formula>2</formula>
    </cfRule>
    <cfRule type="cellIs" dxfId="1340" priority="1" operator="greaterThan">
      <formula>5</formula>
    </cfRule>
  </conditionalFormatting>
  <conditionalFormatting sqref="U38:U78">
    <cfRule type="cellIs" dxfId="1339" priority="95" operator="equal">
      <formula>0</formula>
    </cfRule>
  </conditionalFormatting>
  <conditionalFormatting sqref="U7:V37">
    <cfRule type="cellIs" dxfId="1338" priority="164" operator="equal">
      <formula>0</formula>
    </cfRule>
  </conditionalFormatting>
  <conditionalFormatting sqref="W38:W59">
    <cfRule type="cellIs" dxfId="1337" priority="113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61"/>
  <sheetViews>
    <sheetView zoomScale="90" zoomScaleNormal="90" workbookViewId="0">
      <selection activeCell="Q57" sqref="Q57:R57"/>
    </sheetView>
  </sheetViews>
  <sheetFormatPr defaultRowHeight="14.5" x14ac:dyDescent="0.35"/>
  <cols>
    <col min="1" max="1" width="4.81640625" customWidth="1"/>
    <col min="2" max="2" width="25.1796875" customWidth="1"/>
    <col min="3" max="20" width="6.7265625" customWidth="1"/>
    <col min="21" max="22" width="7.7265625" customWidth="1"/>
    <col min="23" max="24" width="7.7265625" style="68" customWidth="1"/>
    <col min="25" max="25" width="7.7265625" customWidth="1"/>
  </cols>
  <sheetData>
    <row r="1" spans="1:24" ht="15" thickBot="1" x14ac:dyDescent="0.4"/>
    <row r="2" spans="1:24" ht="33.5" thickBot="1" x14ac:dyDescent="0.95">
      <c r="C2" s="121" t="str">
        <f>'1stR'!C2:T2</f>
        <v>BAROVŠKA LIGA 2023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</row>
    <row r="3" spans="1:24" ht="6" customHeight="1" x14ac:dyDescent="0.35"/>
    <row r="4" spans="1:24" ht="21.75" customHeight="1" x14ac:dyDescent="0.5">
      <c r="B4" s="35" t="s">
        <v>11</v>
      </c>
      <c r="C4" s="75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4" ht="15" customHeight="1" x14ac:dyDescent="0.35">
      <c r="B5" s="124" t="s">
        <v>44</v>
      </c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25" t="s">
        <v>20</v>
      </c>
      <c r="V5" s="125" t="s">
        <v>1</v>
      </c>
      <c r="W5" s="70" t="s">
        <v>16</v>
      </c>
    </row>
    <row r="6" spans="1:24" ht="15" customHeight="1" x14ac:dyDescent="0.35">
      <c r="A6" t="s">
        <v>15</v>
      </c>
      <c r="B6" s="12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26"/>
      <c r="V6" s="126"/>
      <c r="W6" s="70"/>
    </row>
    <row r="7" spans="1:24" x14ac:dyDescent="0.35">
      <c r="A7">
        <v>1</v>
      </c>
      <c r="B7" s="36" t="str">
        <f>'4thR'!B7</f>
        <v>NIKO ROSTOHAR</v>
      </c>
      <c r="C7" s="52">
        <v>5</v>
      </c>
      <c r="D7" s="52">
        <v>2</v>
      </c>
      <c r="E7" s="52">
        <v>3</v>
      </c>
      <c r="F7" s="52">
        <v>5</v>
      </c>
      <c r="G7" s="52">
        <v>4</v>
      </c>
      <c r="H7" s="52">
        <v>7</v>
      </c>
      <c r="I7" s="52">
        <v>4</v>
      </c>
      <c r="J7" s="52">
        <v>5</v>
      </c>
      <c r="K7" s="52">
        <v>4</v>
      </c>
      <c r="L7" s="52">
        <v>4</v>
      </c>
      <c r="M7" s="52">
        <v>5</v>
      </c>
      <c r="N7" s="52">
        <v>4</v>
      </c>
      <c r="O7" s="52">
        <v>6</v>
      </c>
      <c r="P7" s="52">
        <v>4</v>
      </c>
      <c r="Q7" s="52">
        <v>5</v>
      </c>
      <c r="R7" s="52">
        <v>3</v>
      </c>
      <c r="S7" s="52">
        <v>5</v>
      </c>
      <c r="T7" s="52">
        <v>3</v>
      </c>
      <c r="U7" s="20">
        <f t="shared" ref="U7:U13" si="0">SUM(C7:T7)</f>
        <v>78</v>
      </c>
      <c r="V7" s="20">
        <f>'4thR'!V7</f>
        <v>14.1</v>
      </c>
      <c r="W7" s="68">
        <f>IF(B7&lt;&gt;"",'4thR'!W7+X7,0)</f>
        <v>5</v>
      </c>
      <c r="X7" s="68">
        <f>IF(U7&gt;0,1,0)</f>
        <v>1</v>
      </c>
    </row>
    <row r="8" spans="1:24" x14ac:dyDescent="0.35">
      <c r="A8">
        <v>2</v>
      </c>
      <c r="B8" s="36" t="str">
        <f>'4thR'!B8</f>
        <v>ANDREJA ROSTOHAR</v>
      </c>
      <c r="C8" s="52">
        <v>6</v>
      </c>
      <c r="D8" s="52">
        <v>5</v>
      </c>
      <c r="E8" s="52">
        <v>4</v>
      </c>
      <c r="F8" s="52">
        <v>9</v>
      </c>
      <c r="G8" s="52">
        <v>5</v>
      </c>
      <c r="H8" s="52">
        <v>4</v>
      </c>
      <c r="I8" s="52">
        <v>4</v>
      </c>
      <c r="J8" s="52">
        <v>4</v>
      </c>
      <c r="K8" s="52">
        <v>3</v>
      </c>
      <c r="L8" s="52">
        <v>5</v>
      </c>
      <c r="M8" s="52">
        <v>5</v>
      </c>
      <c r="N8" s="52">
        <v>3</v>
      </c>
      <c r="O8" s="52">
        <v>6</v>
      </c>
      <c r="P8" s="52">
        <v>9</v>
      </c>
      <c r="Q8" s="52">
        <v>6</v>
      </c>
      <c r="R8" s="52">
        <v>3</v>
      </c>
      <c r="S8" s="52">
        <v>4</v>
      </c>
      <c r="T8" s="52">
        <v>3</v>
      </c>
      <c r="U8" s="20">
        <f t="shared" si="0"/>
        <v>88</v>
      </c>
      <c r="V8" s="20">
        <f>'4thR'!V8</f>
        <v>17.399999999999999</v>
      </c>
      <c r="W8" s="68">
        <f>IF(B8&lt;&gt;"",'4thR'!W8+X8,0)</f>
        <v>5</v>
      </c>
      <c r="X8" s="68">
        <f>IF(U8&gt;0,1,0)</f>
        <v>1</v>
      </c>
    </row>
    <row r="9" spans="1:24" x14ac:dyDescent="0.35">
      <c r="A9">
        <v>3</v>
      </c>
      <c r="B9" s="36" t="str">
        <f>'4thR'!B9</f>
        <v>EMIL TAVČAR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20">
        <f t="shared" si="0"/>
        <v>0</v>
      </c>
      <c r="V9" s="20">
        <f>'4thR'!V9</f>
        <v>32.4</v>
      </c>
      <c r="W9" s="68">
        <f>IF(B9&lt;&gt;"",'4thR'!W9+X9,0)</f>
        <v>3</v>
      </c>
      <c r="X9" s="68">
        <f t="shared" ref="X9:X14" si="1">IF(U9&gt;0,1,0)</f>
        <v>0</v>
      </c>
    </row>
    <row r="10" spans="1:24" x14ac:dyDescent="0.35">
      <c r="A10">
        <v>4</v>
      </c>
      <c r="B10" s="36" t="str">
        <f>'4thR'!B10</f>
        <v>SVIT KOREN</v>
      </c>
      <c r="C10" s="52">
        <v>6</v>
      </c>
      <c r="D10" s="52">
        <v>4</v>
      </c>
      <c r="E10" s="52">
        <v>3</v>
      </c>
      <c r="F10" s="52">
        <v>9</v>
      </c>
      <c r="G10" s="52">
        <v>4</v>
      </c>
      <c r="H10" s="52">
        <v>5</v>
      </c>
      <c r="I10" s="52">
        <v>9</v>
      </c>
      <c r="J10" s="52">
        <v>9</v>
      </c>
      <c r="K10" s="52">
        <v>4</v>
      </c>
      <c r="L10" s="52">
        <v>6</v>
      </c>
      <c r="M10" s="52">
        <v>5</v>
      </c>
      <c r="N10" s="52">
        <v>3</v>
      </c>
      <c r="O10" s="52">
        <v>5</v>
      </c>
      <c r="P10" s="52">
        <v>5</v>
      </c>
      <c r="Q10" s="52">
        <v>5</v>
      </c>
      <c r="R10" s="52">
        <v>5</v>
      </c>
      <c r="S10" s="52">
        <v>9</v>
      </c>
      <c r="T10" s="52">
        <v>5</v>
      </c>
      <c r="U10" s="20">
        <f t="shared" si="0"/>
        <v>101</v>
      </c>
      <c r="V10" s="20">
        <f>'4thR'!V10</f>
        <v>53.5</v>
      </c>
      <c r="W10" s="68">
        <f>IF(B10&lt;&gt;"",'4thR'!W10+X10,0)</f>
        <v>3</v>
      </c>
      <c r="X10" s="68">
        <f t="shared" si="1"/>
        <v>1</v>
      </c>
    </row>
    <row r="11" spans="1:24" x14ac:dyDescent="0.35">
      <c r="A11">
        <v>5</v>
      </c>
      <c r="B11" s="36" t="str">
        <f>'4thR'!B11</f>
        <v>LUCIJA ZALOKAR</v>
      </c>
      <c r="C11" s="52">
        <v>4</v>
      </c>
      <c r="D11" s="52">
        <v>6</v>
      </c>
      <c r="E11" s="52">
        <v>6</v>
      </c>
      <c r="F11" s="52">
        <v>6</v>
      </c>
      <c r="G11" s="52">
        <v>6</v>
      </c>
      <c r="H11" s="52">
        <v>6</v>
      </c>
      <c r="I11" s="52">
        <v>9</v>
      </c>
      <c r="J11" s="52">
        <v>9</v>
      </c>
      <c r="K11" s="52">
        <v>5</v>
      </c>
      <c r="L11" s="52">
        <v>7</v>
      </c>
      <c r="M11" s="52">
        <v>9</v>
      </c>
      <c r="N11" s="52">
        <v>6</v>
      </c>
      <c r="O11" s="52">
        <v>6</v>
      </c>
      <c r="P11" s="52">
        <v>7</v>
      </c>
      <c r="Q11" s="52">
        <v>4</v>
      </c>
      <c r="R11" s="52">
        <v>4</v>
      </c>
      <c r="S11" s="52">
        <v>9</v>
      </c>
      <c r="T11" s="52">
        <v>9</v>
      </c>
      <c r="U11" s="20">
        <f t="shared" si="0"/>
        <v>118</v>
      </c>
      <c r="V11" s="20">
        <f>'4thR'!V11</f>
        <v>32.1</v>
      </c>
      <c r="W11" s="68">
        <f>IF(B11&lt;&gt;"",'4thR'!W11+X11,0)</f>
        <v>3</v>
      </c>
      <c r="X11" s="68">
        <f t="shared" si="1"/>
        <v>1</v>
      </c>
    </row>
    <row r="12" spans="1:24" x14ac:dyDescent="0.35">
      <c r="A12">
        <v>6</v>
      </c>
      <c r="B12" s="36" t="str">
        <f>'4thR'!B12</f>
        <v>BOJAN LAZAR</v>
      </c>
      <c r="C12" s="52">
        <v>5</v>
      </c>
      <c r="D12" s="52">
        <v>6</v>
      </c>
      <c r="E12" s="52">
        <v>4</v>
      </c>
      <c r="F12" s="52">
        <v>7</v>
      </c>
      <c r="G12" s="52">
        <v>5</v>
      </c>
      <c r="H12" s="52">
        <v>5</v>
      </c>
      <c r="I12" s="52">
        <v>6</v>
      </c>
      <c r="J12" s="52">
        <v>6</v>
      </c>
      <c r="K12" s="52">
        <v>5</v>
      </c>
      <c r="L12" s="52">
        <v>6</v>
      </c>
      <c r="M12" s="52">
        <v>4</v>
      </c>
      <c r="N12" s="52">
        <v>4</v>
      </c>
      <c r="O12" s="52">
        <v>6</v>
      </c>
      <c r="P12" s="52">
        <v>5</v>
      </c>
      <c r="Q12" s="52">
        <v>6</v>
      </c>
      <c r="R12" s="52">
        <v>6</v>
      </c>
      <c r="S12" s="52">
        <v>6</v>
      </c>
      <c r="T12" s="52">
        <v>3</v>
      </c>
      <c r="U12" s="20">
        <f t="shared" si="0"/>
        <v>95</v>
      </c>
      <c r="V12" s="20">
        <f>'4thR'!V12</f>
        <v>22.1</v>
      </c>
      <c r="W12" s="68">
        <f>IF(B12&lt;&gt;"",'4thR'!W12+X12,0)</f>
        <v>4</v>
      </c>
      <c r="X12" s="68">
        <f t="shared" si="1"/>
        <v>1</v>
      </c>
    </row>
    <row r="13" spans="1:24" x14ac:dyDescent="0.35">
      <c r="A13">
        <v>7</v>
      </c>
      <c r="B13" s="36" t="str">
        <f>'4thR'!B13</f>
        <v>JANKO KRŽIČ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20">
        <f t="shared" si="0"/>
        <v>0</v>
      </c>
      <c r="V13" s="20">
        <f>'4thR'!V13</f>
        <v>34.5</v>
      </c>
      <c r="W13" s="68">
        <f>IF(B13&lt;&gt;"",'4thR'!W13+X13,0)</f>
        <v>4</v>
      </c>
      <c r="X13" s="68">
        <f t="shared" si="1"/>
        <v>0</v>
      </c>
    </row>
    <row r="14" spans="1:24" x14ac:dyDescent="0.35">
      <c r="A14">
        <v>8</v>
      </c>
      <c r="B14" s="36" t="str">
        <f>'4thR'!B14</f>
        <v>NEJC ROBIČ ML.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20">
        <f t="shared" ref="U14:U57" si="2">SUM(C14:T14)</f>
        <v>0</v>
      </c>
      <c r="V14" s="20">
        <f>'4thR'!V14</f>
        <v>48.3</v>
      </c>
      <c r="W14" s="68">
        <f>IF(B14&lt;&gt;"",'4thR'!W14+X14,0)</f>
        <v>3</v>
      </c>
      <c r="X14" s="68">
        <f t="shared" si="1"/>
        <v>0</v>
      </c>
    </row>
    <row r="15" spans="1:24" x14ac:dyDescent="0.35">
      <c r="A15">
        <v>9</v>
      </c>
      <c r="B15" s="36" t="str">
        <f>'4thR'!B15</f>
        <v>MARINA RAVNIKAR</v>
      </c>
      <c r="C15" s="52">
        <v>6</v>
      </c>
      <c r="D15" s="52">
        <v>5</v>
      </c>
      <c r="E15" s="52">
        <v>5</v>
      </c>
      <c r="F15" s="52">
        <v>4</v>
      </c>
      <c r="G15" s="52">
        <v>6</v>
      </c>
      <c r="H15" s="52">
        <v>6</v>
      </c>
      <c r="I15" s="52">
        <v>3</v>
      </c>
      <c r="J15" s="52">
        <v>5</v>
      </c>
      <c r="K15" s="52">
        <v>4</v>
      </c>
      <c r="L15" s="52">
        <v>6</v>
      </c>
      <c r="M15" s="52">
        <v>3</v>
      </c>
      <c r="N15" s="52">
        <v>4</v>
      </c>
      <c r="O15" s="52">
        <v>5</v>
      </c>
      <c r="P15" s="52">
        <v>7</v>
      </c>
      <c r="Q15" s="52">
        <v>5</v>
      </c>
      <c r="R15" s="52">
        <v>5</v>
      </c>
      <c r="S15" s="52">
        <v>9</v>
      </c>
      <c r="T15" s="52">
        <v>3</v>
      </c>
      <c r="U15" s="20">
        <f t="shared" si="2"/>
        <v>91</v>
      </c>
      <c r="V15" s="20">
        <f>'4thR'!V15</f>
        <v>19</v>
      </c>
      <c r="W15" s="68">
        <f>IF(B15&lt;&gt;"",'4thR'!W15+X15,0)</f>
        <v>4</v>
      </c>
      <c r="X15" s="68">
        <f t="shared" ref="X15:X37" si="3">IF(U15&gt;0,1,0)</f>
        <v>1</v>
      </c>
    </row>
    <row r="16" spans="1:24" x14ac:dyDescent="0.35">
      <c r="A16">
        <v>10</v>
      </c>
      <c r="B16" s="36" t="str">
        <f>'4thR'!B16</f>
        <v>CVETKA BURJA</v>
      </c>
      <c r="C16" s="52">
        <v>6</v>
      </c>
      <c r="D16" s="52">
        <v>5</v>
      </c>
      <c r="E16" s="52">
        <v>4</v>
      </c>
      <c r="F16" s="52">
        <v>7</v>
      </c>
      <c r="G16" s="52">
        <v>6</v>
      </c>
      <c r="H16" s="52">
        <v>6</v>
      </c>
      <c r="I16" s="52">
        <v>5</v>
      </c>
      <c r="J16" s="52">
        <v>9</v>
      </c>
      <c r="K16" s="52">
        <v>5</v>
      </c>
      <c r="L16" s="52">
        <v>6</v>
      </c>
      <c r="M16" s="52">
        <v>5</v>
      </c>
      <c r="N16" s="52">
        <v>5</v>
      </c>
      <c r="O16" s="52">
        <v>6</v>
      </c>
      <c r="P16" s="52">
        <v>8</v>
      </c>
      <c r="Q16" s="52">
        <v>6</v>
      </c>
      <c r="R16" s="52">
        <v>5</v>
      </c>
      <c r="S16" s="52">
        <v>9</v>
      </c>
      <c r="T16" s="52">
        <v>3</v>
      </c>
      <c r="U16" s="20">
        <f t="shared" si="2"/>
        <v>106</v>
      </c>
      <c r="V16" s="20">
        <f>'4thR'!V16</f>
        <v>31.6</v>
      </c>
      <c r="W16" s="68">
        <f>IF(B16&lt;&gt;"",'4thR'!W16+X16,0)</f>
        <v>2</v>
      </c>
      <c r="X16" s="68">
        <f t="shared" si="3"/>
        <v>1</v>
      </c>
    </row>
    <row r="17" spans="1:24" x14ac:dyDescent="0.35">
      <c r="A17">
        <v>11</v>
      </c>
      <c r="B17" s="36" t="str">
        <f>'4thR'!B17</f>
        <v>IRENA MUSTER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0">
        <f t="shared" si="2"/>
        <v>0</v>
      </c>
      <c r="V17" s="20">
        <f>'4thR'!V17</f>
        <v>38.200000000000003</v>
      </c>
      <c r="W17" s="68">
        <f>IF(B17&lt;&gt;"",'4thR'!W17+X17,0)</f>
        <v>1</v>
      </c>
      <c r="X17" s="68">
        <f t="shared" si="3"/>
        <v>0</v>
      </c>
    </row>
    <row r="18" spans="1:24" x14ac:dyDescent="0.35">
      <c r="A18">
        <v>12</v>
      </c>
      <c r="B18" s="36" t="str">
        <f>'4thR'!B18</f>
        <v>CENA ŠTRAVS</v>
      </c>
      <c r="C18" s="52">
        <v>4</v>
      </c>
      <c r="D18" s="52">
        <v>5</v>
      </c>
      <c r="E18" s="52">
        <v>3</v>
      </c>
      <c r="F18" s="52">
        <v>6</v>
      </c>
      <c r="G18" s="52">
        <v>5</v>
      </c>
      <c r="H18" s="52">
        <v>4</v>
      </c>
      <c r="I18" s="52">
        <v>5</v>
      </c>
      <c r="J18" s="52">
        <v>4</v>
      </c>
      <c r="K18" s="52">
        <v>3</v>
      </c>
      <c r="L18" s="52">
        <v>5</v>
      </c>
      <c r="M18" s="52">
        <v>4</v>
      </c>
      <c r="N18" s="52">
        <v>5</v>
      </c>
      <c r="O18" s="52">
        <v>4</v>
      </c>
      <c r="P18" s="52">
        <v>6</v>
      </c>
      <c r="Q18" s="52">
        <v>6</v>
      </c>
      <c r="R18" s="52">
        <v>6</v>
      </c>
      <c r="S18" s="52">
        <v>6</v>
      </c>
      <c r="T18" s="52">
        <v>4</v>
      </c>
      <c r="U18" s="20">
        <f t="shared" si="2"/>
        <v>85</v>
      </c>
      <c r="V18" s="20">
        <f>'4thR'!V18</f>
        <v>19.8</v>
      </c>
      <c r="W18" s="68">
        <f>IF(B18&lt;&gt;"",'4thR'!W18+X18,0)</f>
        <v>4</v>
      </c>
      <c r="X18" s="68">
        <f t="shared" si="3"/>
        <v>1</v>
      </c>
    </row>
    <row r="19" spans="1:24" x14ac:dyDescent="0.35">
      <c r="A19">
        <v>13</v>
      </c>
      <c r="B19" s="36" t="str">
        <f>'4thR'!B19</f>
        <v>VITO ŠMIT</v>
      </c>
      <c r="C19" s="52">
        <v>5</v>
      </c>
      <c r="D19" s="52">
        <v>5</v>
      </c>
      <c r="E19" s="52">
        <v>5</v>
      </c>
      <c r="F19" s="52">
        <v>4</v>
      </c>
      <c r="G19" s="52">
        <v>6</v>
      </c>
      <c r="H19" s="52">
        <v>3</v>
      </c>
      <c r="I19" s="52">
        <v>4</v>
      </c>
      <c r="J19" s="52">
        <v>4</v>
      </c>
      <c r="K19" s="52">
        <v>3</v>
      </c>
      <c r="L19" s="52">
        <v>5</v>
      </c>
      <c r="M19" s="52">
        <v>3</v>
      </c>
      <c r="N19" s="52">
        <v>4</v>
      </c>
      <c r="O19" s="52">
        <v>6</v>
      </c>
      <c r="P19" s="52">
        <v>6</v>
      </c>
      <c r="Q19" s="52">
        <v>7</v>
      </c>
      <c r="R19" s="52">
        <v>5</v>
      </c>
      <c r="S19" s="52">
        <v>4</v>
      </c>
      <c r="T19" s="52">
        <v>4</v>
      </c>
      <c r="U19" s="20">
        <f t="shared" si="2"/>
        <v>83</v>
      </c>
      <c r="V19" s="20">
        <f>'4thR'!V19</f>
        <v>16.8</v>
      </c>
      <c r="W19" s="68">
        <f>IF(B19&lt;&gt;"",'4thR'!W19+X19,0)</f>
        <v>3</v>
      </c>
      <c r="X19" s="68">
        <f t="shared" si="3"/>
        <v>1</v>
      </c>
    </row>
    <row r="20" spans="1:24" x14ac:dyDescent="0.35">
      <c r="A20">
        <v>14</v>
      </c>
      <c r="B20" s="36" t="str">
        <f>'4thR'!B20</f>
        <v>RADE NARANČIĆ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20">
        <f t="shared" si="2"/>
        <v>0</v>
      </c>
      <c r="V20" s="20">
        <f>'4thR'!V20</f>
        <v>30.4</v>
      </c>
      <c r="W20" s="68">
        <f>IF(B20&lt;&gt;"",'4thR'!W20+X20,0)</f>
        <v>1</v>
      </c>
      <c r="X20" s="68">
        <f t="shared" si="3"/>
        <v>0</v>
      </c>
    </row>
    <row r="21" spans="1:24" x14ac:dyDescent="0.35">
      <c r="A21">
        <v>15</v>
      </c>
      <c r="B21" s="36" t="str">
        <f>'4thR'!B21</f>
        <v>ZORAN KLEMENČIČ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0">
        <f t="shared" si="2"/>
        <v>0</v>
      </c>
      <c r="V21" s="20">
        <f>'4thR'!V21</f>
        <v>22.1</v>
      </c>
      <c r="W21" s="68">
        <f>IF(B21&lt;&gt;"",'4thR'!W21+X21,0)</f>
        <v>2</v>
      </c>
      <c r="X21" s="68">
        <f t="shared" si="3"/>
        <v>0</v>
      </c>
    </row>
    <row r="22" spans="1:24" x14ac:dyDescent="0.35">
      <c r="A22">
        <v>16</v>
      </c>
      <c r="B22" s="36" t="str">
        <f>'4thR'!B22</f>
        <v>BOŽA ČUK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0">
        <f t="shared" si="2"/>
        <v>0</v>
      </c>
      <c r="V22" s="20">
        <f>'4thR'!V22</f>
        <v>30.8</v>
      </c>
      <c r="W22" s="68">
        <f>IF(B22&lt;&gt;"",'4thR'!W22+X22,0)</f>
        <v>1</v>
      </c>
      <c r="X22" s="68">
        <f t="shared" si="3"/>
        <v>0</v>
      </c>
    </row>
    <row r="23" spans="1:24" x14ac:dyDescent="0.35">
      <c r="A23">
        <v>17</v>
      </c>
      <c r="B23" s="36" t="str">
        <f>'4thR'!B23</f>
        <v>VASJA BAJC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0">
        <f t="shared" si="2"/>
        <v>0</v>
      </c>
      <c r="V23" s="20">
        <f>'4thR'!V23</f>
        <v>13.4</v>
      </c>
      <c r="W23" s="68">
        <f>IF(B23&lt;&gt;"",'4thR'!W23+X23,0)</f>
        <v>2</v>
      </c>
      <c r="X23" s="68">
        <f t="shared" si="3"/>
        <v>0</v>
      </c>
    </row>
    <row r="24" spans="1:24" x14ac:dyDescent="0.35">
      <c r="A24">
        <v>18</v>
      </c>
      <c r="B24" s="36" t="str">
        <f>'4thR'!B24</f>
        <v>MIRJANA BENEDIK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0">
        <f t="shared" si="2"/>
        <v>0</v>
      </c>
      <c r="V24" s="20">
        <f>'4thR'!V24</f>
        <v>14.6</v>
      </c>
      <c r="W24" s="68">
        <f>IF(B24&lt;&gt;"",'4thR'!W24+X24,0)</f>
        <v>1</v>
      </c>
      <c r="X24" s="68">
        <f t="shared" si="3"/>
        <v>0</v>
      </c>
    </row>
    <row r="25" spans="1:24" x14ac:dyDescent="0.35">
      <c r="A25">
        <v>19</v>
      </c>
      <c r="B25" s="36" t="str">
        <f>'4thR'!B25</f>
        <v>FRANCI KUNŠIČ</v>
      </c>
      <c r="C25" s="52">
        <v>5</v>
      </c>
      <c r="D25" s="52">
        <v>4</v>
      </c>
      <c r="E25" s="52">
        <v>5</v>
      </c>
      <c r="F25" s="52">
        <v>7</v>
      </c>
      <c r="G25" s="52">
        <v>7</v>
      </c>
      <c r="H25" s="52">
        <v>4</v>
      </c>
      <c r="I25" s="52">
        <v>5</v>
      </c>
      <c r="J25" s="52">
        <v>5</v>
      </c>
      <c r="K25" s="52">
        <v>3</v>
      </c>
      <c r="L25" s="52">
        <v>4</v>
      </c>
      <c r="M25" s="52">
        <v>4</v>
      </c>
      <c r="N25" s="52">
        <v>5</v>
      </c>
      <c r="O25" s="52">
        <v>5</v>
      </c>
      <c r="P25" s="52">
        <v>7</v>
      </c>
      <c r="Q25" s="52">
        <v>6</v>
      </c>
      <c r="R25" s="52">
        <v>3</v>
      </c>
      <c r="S25" s="52">
        <v>6</v>
      </c>
      <c r="T25" s="52">
        <v>2</v>
      </c>
      <c r="U25" s="20">
        <f t="shared" si="2"/>
        <v>87</v>
      </c>
      <c r="V25" s="20">
        <f>'4thR'!V25</f>
        <v>22</v>
      </c>
      <c r="W25" s="68">
        <f>IF(B25&lt;&gt;"",'4thR'!W25+X25,0)</f>
        <v>2</v>
      </c>
      <c r="X25" s="68">
        <f t="shared" si="3"/>
        <v>1</v>
      </c>
    </row>
    <row r="26" spans="1:24" x14ac:dyDescent="0.35">
      <c r="A26">
        <v>20</v>
      </c>
      <c r="B26" s="36" t="str">
        <f>'4thR'!B26</f>
        <v>BLAŽ MERTELJ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20">
        <f t="shared" si="2"/>
        <v>0</v>
      </c>
      <c r="V26" s="20">
        <f>'4thR'!V26</f>
        <v>54</v>
      </c>
      <c r="W26" s="68">
        <f>IF(B26&lt;&gt;"",'4thR'!W26+X26,0)</f>
        <v>2</v>
      </c>
      <c r="X26" s="68">
        <f t="shared" si="3"/>
        <v>0</v>
      </c>
    </row>
    <row r="27" spans="1:24" x14ac:dyDescent="0.35">
      <c r="A27">
        <v>21</v>
      </c>
      <c r="B27" s="36" t="str">
        <f>'4thR'!B27</f>
        <v>MARKO ROBIČ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20">
        <f t="shared" si="2"/>
        <v>0</v>
      </c>
      <c r="V27" s="20">
        <f>'4thR'!V27</f>
        <v>12.3</v>
      </c>
      <c r="W27" s="68">
        <f>IF(B27&lt;&gt;"",'4thR'!W27+X27,0)</f>
        <v>1</v>
      </c>
      <c r="X27" s="68">
        <f t="shared" si="3"/>
        <v>0</v>
      </c>
    </row>
    <row r="28" spans="1:24" x14ac:dyDescent="0.35">
      <c r="A28">
        <v>22</v>
      </c>
      <c r="B28" s="36" t="str">
        <f>'4thR'!B28</f>
        <v>SAŠA BOHINC</v>
      </c>
      <c r="C28" s="52">
        <v>9</v>
      </c>
      <c r="D28" s="52">
        <v>5</v>
      </c>
      <c r="E28" s="52">
        <v>5</v>
      </c>
      <c r="F28" s="52">
        <v>9</v>
      </c>
      <c r="G28" s="52">
        <v>9</v>
      </c>
      <c r="H28" s="52">
        <v>8</v>
      </c>
      <c r="I28" s="52">
        <v>3</v>
      </c>
      <c r="J28" s="52">
        <v>9</v>
      </c>
      <c r="K28" s="52">
        <v>5</v>
      </c>
      <c r="L28" s="52">
        <v>6</v>
      </c>
      <c r="M28" s="52">
        <v>4</v>
      </c>
      <c r="N28" s="52">
        <v>5</v>
      </c>
      <c r="O28" s="52">
        <v>9</v>
      </c>
      <c r="P28" s="52">
        <v>9</v>
      </c>
      <c r="Q28" s="52">
        <v>6</v>
      </c>
      <c r="R28" s="52">
        <v>4</v>
      </c>
      <c r="S28" s="52">
        <v>9</v>
      </c>
      <c r="T28" s="52">
        <v>6</v>
      </c>
      <c r="U28" s="20">
        <f t="shared" si="2"/>
        <v>120</v>
      </c>
      <c r="V28" s="20">
        <f>'4thR'!V28</f>
        <v>54</v>
      </c>
      <c r="W28" s="68">
        <f>IF(B28&lt;&gt;"",'4thR'!W28+X28,0)</f>
        <v>2</v>
      </c>
      <c r="X28" s="68">
        <f t="shared" si="3"/>
        <v>1</v>
      </c>
    </row>
    <row r="29" spans="1:24" x14ac:dyDescent="0.35">
      <c r="A29">
        <v>23</v>
      </c>
      <c r="B29" s="36" t="str">
        <f>'4thR'!B29</f>
        <v>NIKA ZALAZNIK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20">
        <f t="shared" si="2"/>
        <v>0</v>
      </c>
      <c r="V29" s="20">
        <f>'4thR'!V29</f>
        <v>48</v>
      </c>
      <c r="W29" s="68">
        <f>IF(B29&lt;&gt;"",'4thR'!W29+X29,0)</f>
        <v>1</v>
      </c>
      <c r="X29" s="68">
        <f t="shared" si="3"/>
        <v>0</v>
      </c>
    </row>
    <row r="30" spans="1:24" x14ac:dyDescent="0.35">
      <c r="A30">
        <v>24</v>
      </c>
      <c r="B30" s="36" t="str">
        <f>'4thR'!B30</f>
        <v>GAL GRUDNIK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0">
        <f t="shared" si="2"/>
        <v>0</v>
      </c>
      <c r="V30" s="20">
        <f>'4thR'!V30</f>
        <v>20</v>
      </c>
      <c r="W30" s="68">
        <f>IF(B30&lt;&gt;"",'4thR'!W30+X30,0)</f>
        <v>1</v>
      </c>
      <c r="X30" s="68">
        <f t="shared" si="3"/>
        <v>0</v>
      </c>
    </row>
    <row r="31" spans="1:24" x14ac:dyDescent="0.35">
      <c r="A31">
        <v>25</v>
      </c>
      <c r="B31" s="36" t="str">
        <f>'4thR'!B31</f>
        <v>ANDREJ REBOLJ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0">
        <f t="shared" si="2"/>
        <v>0</v>
      </c>
      <c r="V31" s="20">
        <f>'4thR'!V31</f>
        <v>18.399999999999999</v>
      </c>
      <c r="W31" s="68">
        <f>IF(B31&lt;&gt;"",'4thR'!W31+X31,0)</f>
        <v>1</v>
      </c>
      <c r="X31" s="68">
        <f t="shared" si="3"/>
        <v>0</v>
      </c>
    </row>
    <row r="32" spans="1:24" x14ac:dyDescent="0.35">
      <c r="A32">
        <v>26</v>
      </c>
      <c r="B32" s="36" t="str">
        <f>'4thR'!B32</f>
        <v>MAJA REBOLJ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20">
        <f t="shared" si="2"/>
        <v>0</v>
      </c>
      <c r="V32" s="20">
        <f>'4thR'!V32</f>
        <v>25</v>
      </c>
      <c r="W32" s="68">
        <f>IF(B32&lt;&gt;"",'4thR'!W32+X32,0)</f>
        <v>1</v>
      </c>
      <c r="X32" s="68">
        <f t="shared" si="3"/>
        <v>0</v>
      </c>
    </row>
    <row r="33" spans="1:24" x14ac:dyDescent="0.35">
      <c r="A33">
        <v>27</v>
      </c>
      <c r="B33" s="36" t="str">
        <f>'4thR'!B33</f>
        <v>BORIS DEBEVEC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0">
        <f t="shared" si="2"/>
        <v>0</v>
      </c>
      <c r="V33" s="20">
        <f>'4thR'!V33</f>
        <v>20.2</v>
      </c>
      <c r="W33" s="68">
        <f>IF(B33&lt;&gt;"",'4thR'!W33+X33,0)</f>
        <v>1</v>
      </c>
      <c r="X33" s="68">
        <f t="shared" si="3"/>
        <v>0</v>
      </c>
    </row>
    <row r="34" spans="1:24" x14ac:dyDescent="0.35">
      <c r="A34">
        <v>28</v>
      </c>
      <c r="B34" s="36" t="str">
        <f>'4thR'!B34</f>
        <v>BOJAN ZUPANČIČ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20">
        <f t="shared" si="2"/>
        <v>0</v>
      </c>
      <c r="V34" s="20">
        <f>'4thR'!V34</f>
        <v>17.100000000000001</v>
      </c>
      <c r="W34" s="68">
        <f>IF(B34&lt;&gt;"",'4thR'!W34+X34,0)</f>
        <v>1</v>
      </c>
      <c r="X34" s="68">
        <f t="shared" si="3"/>
        <v>0</v>
      </c>
    </row>
    <row r="35" spans="1:24" x14ac:dyDescent="0.35">
      <c r="A35">
        <v>29</v>
      </c>
      <c r="B35" s="36" t="str">
        <f>'4thR'!B35</f>
        <v>SIMON ŽGAVEC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20">
        <f t="shared" si="2"/>
        <v>0</v>
      </c>
      <c r="V35" s="20">
        <f>'4thR'!V35</f>
        <v>49.9</v>
      </c>
      <c r="W35" s="68">
        <f>IF(B35&lt;&gt;"",'4thR'!W35+X35,0)</f>
        <v>1</v>
      </c>
      <c r="X35" s="68">
        <f t="shared" si="3"/>
        <v>0</v>
      </c>
    </row>
    <row r="36" spans="1:24" x14ac:dyDescent="0.35">
      <c r="A36">
        <v>30</v>
      </c>
      <c r="B36" s="36" t="str">
        <f>'4thR'!B36</f>
        <v>RADO ZALAZNIK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20">
        <f t="shared" si="2"/>
        <v>0</v>
      </c>
      <c r="V36" s="20">
        <f>'4thR'!V36</f>
        <v>24.4</v>
      </c>
      <c r="W36" s="68">
        <f>IF(B36&lt;&gt;"",'4thR'!W36+X36,0)</f>
        <v>1</v>
      </c>
      <c r="X36" s="68">
        <f t="shared" si="3"/>
        <v>0</v>
      </c>
    </row>
    <row r="37" spans="1:24" x14ac:dyDescent="0.35">
      <c r="A37">
        <v>31</v>
      </c>
      <c r="B37" s="36" t="str">
        <f>'4thR'!B37</f>
        <v>SAŠO KRANJC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20">
        <f t="shared" si="2"/>
        <v>0</v>
      </c>
      <c r="V37" s="20">
        <f>'4thR'!V37</f>
        <v>14.7</v>
      </c>
      <c r="W37" s="68">
        <f>IF(B37&lt;&gt;"",'4thR'!W37+X37,0)</f>
        <v>1</v>
      </c>
      <c r="X37" s="68">
        <f t="shared" si="3"/>
        <v>0</v>
      </c>
    </row>
    <row r="38" spans="1:24" x14ac:dyDescent="0.35">
      <c r="A38">
        <v>32</v>
      </c>
      <c r="B38" s="36" t="s">
        <v>81</v>
      </c>
      <c r="C38" s="71">
        <v>5</v>
      </c>
      <c r="D38" s="71">
        <v>4</v>
      </c>
      <c r="E38" s="71">
        <v>4</v>
      </c>
      <c r="F38" s="71">
        <v>5</v>
      </c>
      <c r="G38" s="71">
        <v>6</v>
      </c>
      <c r="H38" s="71">
        <v>5</v>
      </c>
      <c r="I38" s="52">
        <v>6</v>
      </c>
      <c r="J38" s="71">
        <v>7</v>
      </c>
      <c r="K38" s="71">
        <v>4</v>
      </c>
      <c r="L38" s="71">
        <v>5</v>
      </c>
      <c r="M38" s="71">
        <v>5</v>
      </c>
      <c r="N38" s="71">
        <v>4</v>
      </c>
      <c r="O38" s="71">
        <v>4</v>
      </c>
      <c r="P38" s="71">
        <v>5</v>
      </c>
      <c r="Q38" s="71">
        <v>5</v>
      </c>
      <c r="R38" s="52">
        <v>4</v>
      </c>
      <c r="S38" s="71">
        <v>4</v>
      </c>
      <c r="T38" s="71">
        <v>4</v>
      </c>
      <c r="U38" s="20">
        <f t="shared" si="2"/>
        <v>86</v>
      </c>
      <c r="V38" s="20">
        <v>26.9</v>
      </c>
      <c r="W38" s="68">
        <f>IF(B38&lt;&gt;"",'4thR'!W79+X38,0)</f>
        <v>1</v>
      </c>
      <c r="X38" s="68">
        <f t="shared" ref="X38:X56" si="4">IF(U38&gt;0,1,0)</f>
        <v>1</v>
      </c>
    </row>
    <row r="39" spans="1:24" x14ac:dyDescent="0.35">
      <c r="A39">
        <v>33</v>
      </c>
      <c r="B39" s="36" t="s">
        <v>82</v>
      </c>
      <c r="C39" s="71">
        <v>6</v>
      </c>
      <c r="D39" s="71">
        <v>4</v>
      </c>
      <c r="E39" s="71">
        <v>4</v>
      </c>
      <c r="F39" s="71">
        <v>6</v>
      </c>
      <c r="G39" s="71">
        <v>6</v>
      </c>
      <c r="H39" s="71">
        <v>8</v>
      </c>
      <c r="I39" s="52">
        <v>4</v>
      </c>
      <c r="J39" s="71">
        <v>9</v>
      </c>
      <c r="K39" s="71">
        <v>3</v>
      </c>
      <c r="L39" s="71">
        <v>7</v>
      </c>
      <c r="M39" s="71">
        <v>3</v>
      </c>
      <c r="N39" s="71">
        <v>5</v>
      </c>
      <c r="O39" s="71">
        <v>6</v>
      </c>
      <c r="P39" s="71">
        <v>9</v>
      </c>
      <c r="Q39" s="71">
        <v>5</v>
      </c>
      <c r="R39" s="52">
        <v>4</v>
      </c>
      <c r="S39" s="71">
        <v>9</v>
      </c>
      <c r="T39" s="71">
        <v>3</v>
      </c>
      <c r="U39" s="20">
        <f t="shared" si="2"/>
        <v>101</v>
      </c>
      <c r="V39" s="20">
        <v>29.4</v>
      </c>
      <c r="W39" s="68">
        <f>IF(B39&lt;&gt;"",'4thR'!W80+X39,0)</f>
        <v>1</v>
      </c>
      <c r="X39" s="68">
        <f t="shared" si="4"/>
        <v>1</v>
      </c>
    </row>
    <row r="40" spans="1:24" x14ac:dyDescent="0.35">
      <c r="A40">
        <v>34</v>
      </c>
      <c r="B40" s="36"/>
      <c r="C40" s="71"/>
      <c r="D40" s="71"/>
      <c r="E40" s="71"/>
      <c r="F40" s="71"/>
      <c r="G40" s="71"/>
      <c r="H40" s="71"/>
      <c r="I40" s="52"/>
      <c r="J40" s="71"/>
      <c r="K40" s="71"/>
      <c r="L40" s="71"/>
      <c r="M40" s="71"/>
      <c r="N40" s="71"/>
      <c r="O40" s="71"/>
      <c r="P40" s="71"/>
      <c r="Q40" s="71"/>
      <c r="R40" s="52"/>
      <c r="S40" s="71"/>
      <c r="T40" s="71"/>
      <c r="U40" s="20">
        <f t="shared" si="2"/>
        <v>0</v>
      </c>
      <c r="V40" s="20">
        <f>'4thR'!V40</f>
        <v>0</v>
      </c>
      <c r="W40" s="68">
        <f>IF(B40&lt;&gt;"",'4thR'!W81+X40,0)</f>
        <v>0</v>
      </c>
      <c r="X40" s="68">
        <f t="shared" si="4"/>
        <v>0</v>
      </c>
    </row>
    <row r="41" spans="1:24" x14ac:dyDescent="0.35">
      <c r="A41">
        <v>35</v>
      </c>
      <c r="B41" s="36"/>
      <c r="C41" s="71"/>
      <c r="D41" s="71"/>
      <c r="E41" s="71"/>
      <c r="F41" s="71"/>
      <c r="G41" s="71"/>
      <c r="H41" s="71"/>
      <c r="I41" s="52"/>
      <c r="J41" s="71"/>
      <c r="K41" s="71"/>
      <c r="L41" s="71"/>
      <c r="M41" s="71"/>
      <c r="N41" s="71"/>
      <c r="O41" s="71"/>
      <c r="P41" s="71"/>
      <c r="Q41" s="71"/>
      <c r="R41" s="52"/>
      <c r="S41" s="71"/>
      <c r="T41" s="71"/>
      <c r="U41" s="20">
        <f t="shared" si="2"/>
        <v>0</v>
      </c>
      <c r="V41" s="20">
        <f>'4thR'!V41</f>
        <v>0</v>
      </c>
      <c r="W41" s="68">
        <f>IF(B41&lt;&gt;"",'4thR'!W82+X41,0)</f>
        <v>0</v>
      </c>
      <c r="X41" s="68">
        <f t="shared" si="4"/>
        <v>0</v>
      </c>
    </row>
    <row r="42" spans="1:24" x14ac:dyDescent="0.35">
      <c r="A42">
        <v>36</v>
      </c>
      <c r="B42" s="36"/>
      <c r="C42" s="71"/>
      <c r="D42" s="71"/>
      <c r="E42" s="71"/>
      <c r="F42" s="71"/>
      <c r="G42" s="71"/>
      <c r="H42" s="71"/>
      <c r="I42" s="52"/>
      <c r="J42" s="71"/>
      <c r="K42" s="71"/>
      <c r="L42" s="71"/>
      <c r="M42" s="71"/>
      <c r="N42" s="71"/>
      <c r="O42" s="71"/>
      <c r="P42" s="71"/>
      <c r="Q42" s="71"/>
      <c r="R42" s="52"/>
      <c r="S42" s="71"/>
      <c r="T42" s="71"/>
      <c r="U42" s="20">
        <f t="shared" si="2"/>
        <v>0</v>
      </c>
      <c r="V42" s="20">
        <f>'4thR'!V42</f>
        <v>0</v>
      </c>
      <c r="W42" s="68">
        <f>IF(B42&lt;&gt;"",'4thR'!W83+X42,0)</f>
        <v>0</v>
      </c>
      <c r="X42" s="68">
        <f t="shared" si="4"/>
        <v>0</v>
      </c>
    </row>
    <row r="43" spans="1:24" x14ac:dyDescent="0.35">
      <c r="A43">
        <v>37</v>
      </c>
      <c r="B43" s="36"/>
      <c r="C43" s="71"/>
      <c r="D43" s="71"/>
      <c r="E43" s="71"/>
      <c r="F43" s="71"/>
      <c r="G43" s="71"/>
      <c r="H43" s="71"/>
      <c r="I43" s="52"/>
      <c r="J43" s="71"/>
      <c r="K43" s="71"/>
      <c r="L43" s="71"/>
      <c r="M43" s="71"/>
      <c r="N43" s="71"/>
      <c r="O43" s="71"/>
      <c r="P43" s="71"/>
      <c r="Q43" s="71"/>
      <c r="R43" s="52"/>
      <c r="S43" s="71"/>
      <c r="T43" s="71"/>
      <c r="U43" s="20">
        <f t="shared" si="2"/>
        <v>0</v>
      </c>
      <c r="V43" s="20">
        <f>'4thR'!V43</f>
        <v>0</v>
      </c>
      <c r="W43" s="68">
        <f>IF(B43&lt;&gt;"",'4thR'!W84+X43,0)</f>
        <v>0</v>
      </c>
      <c r="X43" s="68">
        <f t="shared" si="4"/>
        <v>0</v>
      </c>
    </row>
    <row r="44" spans="1:24" x14ac:dyDescent="0.35">
      <c r="A44">
        <v>38</v>
      </c>
      <c r="B44" s="36"/>
      <c r="C44" s="71"/>
      <c r="D44" s="71"/>
      <c r="E44" s="71"/>
      <c r="F44" s="71"/>
      <c r="G44" s="71"/>
      <c r="H44" s="71"/>
      <c r="I44" s="52"/>
      <c r="J44" s="71"/>
      <c r="K44" s="71"/>
      <c r="L44" s="71"/>
      <c r="M44" s="71"/>
      <c r="N44" s="71"/>
      <c r="O44" s="71"/>
      <c r="P44" s="71"/>
      <c r="Q44" s="71"/>
      <c r="R44" s="52"/>
      <c r="S44" s="71"/>
      <c r="T44" s="71"/>
      <c r="U44" s="20">
        <f t="shared" si="2"/>
        <v>0</v>
      </c>
      <c r="V44" s="20">
        <f>'4thR'!V44</f>
        <v>0</v>
      </c>
      <c r="W44" s="68">
        <f>IF(B44&lt;&gt;"",'4thR'!W85+X44,0)</f>
        <v>0</v>
      </c>
      <c r="X44" s="68">
        <f t="shared" si="4"/>
        <v>0</v>
      </c>
    </row>
    <row r="45" spans="1:24" x14ac:dyDescent="0.35">
      <c r="A45">
        <v>39</v>
      </c>
      <c r="B45" s="36"/>
      <c r="C45" s="71"/>
      <c r="D45" s="71"/>
      <c r="E45" s="71"/>
      <c r="F45" s="71"/>
      <c r="G45" s="71"/>
      <c r="H45" s="71"/>
      <c r="I45" s="52"/>
      <c r="J45" s="71"/>
      <c r="K45" s="71"/>
      <c r="L45" s="71"/>
      <c r="M45" s="71"/>
      <c r="N45" s="71"/>
      <c r="O45" s="71"/>
      <c r="P45" s="71"/>
      <c r="Q45" s="71"/>
      <c r="R45" s="52"/>
      <c r="S45" s="71"/>
      <c r="T45" s="71"/>
      <c r="U45" s="20">
        <f t="shared" si="2"/>
        <v>0</v>
      </c>
      <c r="V45" s="20">
        <f>'4thR'!V45</f>
        <v>0</v>
      </c>
      <c r="W45" s="68">
        <f>IF(B45&lt;&gt;"",'4thR'!W86+X45,0)</f>
        <v>0</v>
      </c>
      <c r="X45" s="68">
        <f t="shared" si="4"/>
        <v>0</v>
      </c>
    </row>
    <row r="46" spans="1:24" x14ac:dyDescent="0.35">
      <c r="A46">
        <v>40</v>
      </c>
      <c r="B46" s="36"/>
      <c r="C46" s="71"/>
      <c r="D46" s="71"/>
      <c r="E46" s="71"/>
      <c r="F46" s="71"/>
      <c r="G46" s="71"/>
      <c r="H46" s="71"/>
      <c r="I46" s="52"/>
      <c r="J46" s="71"/>
      <c r="K46" s="71"/>
      <c r="L46" s="71"/>
      <c r="M46" s="71"/>
      <c r="N46" s="71"/>
      <c r="O46" s="71"/>
      <c r="P46" s="71"/>
      <c r="Q46" s="71"/>
      <c r="R46" s="52"/>
      <c r="S46" s="71"/>
      <c r="T46" s="71"/>
      <c r="U46" s="20">
        <f t="shared" si="2"/>
        <v>0</v>
      </c>
      <c r="V46" s="20">
        <f>'4thR'!V46</f>
        <v>0</v>
      </c>
      <c r="W46" s="68">
        <f>IF(B46&lt;&gt;"",'4thR'!W87+X46,0)</f>
        <v>0</v>
      </c>
      <c r="X46" s="68">
        <f t="shared" si="4"/>
        <v>0</v>
      </c>
    </row>
    <row r="47" spans="1:24" x14ac:dyDescent="0.35">
      <c r="A47">
        <v>41</v>
      </c>
      <c r="B47" s="36"/>
      <c r="C47" s="71"/>
      <c r="D47" s="71"/>
      <c r="E47" s="71"/>
      <c r="F47" s="71"/>
      <c r="G47" s="71"/>
      <c r="H47" s="71"/>
      <c r="I47" s="52"/>
      <c r="J47" s="71"/>
      <c r="K47" s="71"/>
      <c r="L47" s="71"/>
      <c r="M47" s="71"/>
      <c r="N47" s="71"/>
      <c r="O47" s="71"/>
      <c r="P47" s="71"/>
      <c r="Q47" s="71"/>
      <c r="R47" s="52"/>
      <c r="S47" s="71"/>
      <c r="T47" s="71"/>
      <c r="U47" s="20">
        <f t="shared" si="2"/>
        <v>0</v>
      </c>
      <c r="V47" s="20">
        <f>'4thR'!V47</f>
        <v>0</v>
      </c>
      <c r="W47" s="68">
        <f>IF(B47&lt;&gt;"",'4thR'!W88+X47,0)</f>
        <v>0</v>
      </c>
      <c r="X47" s="68">
        <f t="shared" si="4"/>
        <v>0</v>
      </c>
    </row>
    <row r="48" spans="1:24" x14ac:dyDescent="0.35">
      <c r="A48">
        <v>42</v>
      </c>
      <c r="B48" s="36"/>
      <c r="C48" s="71"/>
      <c r="D48" s="71"/>
      <c r="E48" s="71"/>
      <c r="F48" s="71"/>
      <c r="G48" s="71"/>
      <c r="H48" s="71"/>
      <c r="I48" s="52"/>
      <c r="J48" s="71"/>
      <c r="K48" s="71"/>
      <c r="L48" s="71"/>
      <c r="M48" s="71"/>
      <c r="N48" s="71"/>
      <c r="O48" s="71"/>
      <c r="P48" s="71"/>
      <c r="Q48" s="71"/>
      <c r="R48" s="52"/>
      <c r="S48" s="71"/>
      <c r="T48" s="71"/>
      <c r="U48" s="20">
        <f t="shared" si="2"/>
        <v>0</v>
      </c>
      <c r="V48" s="20">
        <f>'4thR'!V48</f>
        <v>0</v>
      </c>
      <c r="W48" s="68">
        <f>IF(B48&lt;&gt;"",'4thR'!W89+X48,0)</f>
        <v>0</v>
      </c>
      <c r="X48" s="68">
        <f t="shared" si="4"/>
        <v>0</v>
      </c>
    </row>
    <row r="49" spans="1:24" x14ac:dyDescent="0.35">
      <c r="A49">
        <v>43</v>
      </c>
      <c r="B49" s="36"/>
      <c r="C49" s="71"/>
      <c r="D49" s="71"/>
      <c r="E49" s="71"/>
      <c r="F49" s="71"/>
      <c r="G49" s="71"/>
      <c r="H49" s="71"/>
      <c r="I49" s="52"/>
      <c r="J49" s="71"/>
      <c r="K49" s="71"/>
      <c r="L49" s="71"/>
      <c r="M49" s="71"/>
      <c r="N49" s="71"/>
      <c r="O49" s="71"/>
      <c r="P49" s="71"/>
      <c r="Q49" s="71"/>
      <c r="R49" s="52"/>
      <c r="S49" s="71"/>
      <c r="T49" s="71"/>
      <c r="U49" s="20">
        <f t="shared" si="2"/>
        <v>0</v>
      </c>
      <c r="V49" s="20">
        <f>'4thR'!V49</f>
        <v>0</v>
      </c>
      <c r="W49" s="68">
        <f>IF(B49&lt;&gt;"",'4thR'!W90+X49,0)</f>
        <v>0</v>
      </c>
      <c r="X49" s="68">
        <f t="shared" si="4"/>
        <v>0</v>
      </c>
    </row>
    <row r="50" spans="1:24" x14ac:dyDescent="0.35">
      <c r="A50">
        <v>44</v>
      </c>
      <c r="B50" s="36"/>
      <c r="C50" s="71"/>
      <c r="D50" s="71"/>
      <c r="E50" s="71"/>
      <c r="F50" s="71"/>
      <c r="G50" s="71"/>
      <c r="H50" s="71"/>
      <c r="I50" s="52"/>
      <c r="J50" s="71"/>
      <c r="K50" s="71"/>
      <c r="L50" s="71"/>
      <c r="M50" s="71"/>
      <c r="N50" s="71"/>
      <c r="O50" s="71"/>
      <c r="P50" s="71"/>
      <c r="Q50" s="71"/>
      <c r="R50" s="52"/>
      <c r="S50" s="71"/>
      <c r="T50" s="71"/>
      <c r="U50" s="20">
        <f t="shared" si="2"/>
        <v>0</v>
      </c>
      <c r="V50" s="20">
        <f>'4thR'!V50</f>
        <v>0</v>
      </c>
      <c r="W50" s="68">
        <f>IF(B50&lt;&gt;"",'4thR'!W91+X50,0)</f>
        <v>0</v>
      </c>
      <c r="X50" s="68">
        <f t="shared" si="4"/>
        <v>0</v>
      </c>
    </row>
    <row r="51" spans="1:24" x14ac:dyDescent="0.35">
      <c r="A51">
        <v>45</v>
      </c>
      <c r="B51" s="36"/>
      <c r="C51" s="71"/>
      <c r="D51" s="71"/>
      <c r="E51" s="71"/>
      <c r="F51" s="71"/>
      <c r="G51" s="71"/>
      <c r="H51" s="71"/>
      <c r="I51" s="52"/>
      <c r="J51" s="71"/>
      <c r="K51" s="71"/>
      <c r="L51" s="71"/>
      <c r="M51" s="71"/>
      <c r="N51" s="71"/>
      <c r="O51" s="71"/>
      <c r="P51" s="71"/>
      <c r="Q51" s="71"/>
      <c r="R51" s="52"/>
      <c r="S51" s="71"/>
      <c r="T51" s="71"/>
      <c r="U51" s="20">
        <f t="shared" si="2"/>
        <v>0</v>
      </c>
      <c r="V51" s="20">
        <f>'4thR'!V51</f>
        <v>0</v>
      </c>
      <c r="W51" s="68">
        <f>IF(B51&lt;&gt;"",'4thR'!W92+X51,0)</f>
        <v>0</v>
      </c>
      <c r="X51" s="68">
        <f t="shared" si="4"/>
        <v>0</v>
      </c>
    </row>
    <row r="52" spans="1:24" x14ac:dyDescent="0.35">
      <c r="A52">
        <v>46</v>
      </c>
      <c r="B52" s="36"/>
      <c r="C52" s="71"/>
      <c r="D52" s="71"/>
      <c r="E52" s="71"/>
      <c r="F52" s="71"/>
      <c r="G52" s="71"/>
      <c r="H52" s="71"/>
      <c r="I52" s="52"/>
      <c r="J52" s="71"/>
      <c r="K52" s="71"/>
      <c r="L52" s="71"/>
      <c r="M52" s="71"/>
      <c r="N52" s="71"/>
      <c r="O52" s="71"/>
      <c r="P52" s="71"/>
      <c r="Q52" s="71"/>
      <c r="R52" s="52"/>
      <c r="S52" s="71"/>
      <c r="T52" s="71"/>
      <c r="U52" s="20">
        <f t="shared" si="2"/>
        <v>0</v>
      </c>
      <c r="V52" s="20">
        <f>'4thR'!V52</f>
        <v>0</v>
      </c>
      <c r="W52" s="68">
        <f>IF(B52&lt;&gt;"",'4thR'!W93+X52,0)</f>
        <v>0</v>
      </c>
      <c r="X52" s="68">
        <f t="shared" si="4"/>
        <v>0</v>
      </c>
    </row>
    <row r="53" spans="1:24" x14ac:dyDescent="0.35">
      <c r="A53">
        <v>47</v>
      </c>
      <c r="B53" s="36"/>
      <c r="C53" s="71"/>
      <c r="D53" s="71"/>
      <c r="E53" s="71"/>
      <c r="F53" s="71"/>
      <c r="G53" s="71"/>
      <c r="H53" s="71"/>
      <c r="I53" s="52"/>
      <c r="J53" s="71"/>
      <c r="K53" s="71"/>
      <c r="L53" s="71"/>
      <c r="M53" s="71"/>
      <c r="N53" s="71"/>
      <c r="O53" s="71"/>
      <c r="P53" s="71"/>
      <c r="Q53" s="71"/>
      <c r="R53" s="52"/>
      <c r="S53" s="71"/>
      <c r="T53" s="71"/>
      <c r="U53" s="20">
        <f t="shared" si="2"/>
        <v>0</v>
      </c>
      <c r="V53" s="20">
        <f>'4thR'!V53</f>
        <v>0</v>
      </c>
      <c r="W53" s="68">
        <f>IF(B53&lt;&gt;"",'4thR'!W94+X53,0)</f>
        <v>0</v>
      </c>
      <c r="X53" s="68">
        <f t="shared" si="4"/>
        <v>0</v>
      </c>
    </row>
    <row r="54" spans="1:24" x14ac:dyDescent="0.35">
      <c r="A54">
        <v>48</v>
      </c>
      <c r="B54" s="36"/>
      <c r="C54" s="71"/>
      <c r="D54" s="71"/>
      <c r="E54" s="71"/>
      <c r="F54" s="71"/>
      <c r="G54" s="71"/>
      <c r="H54" s="71"/>
      <c r="I54" s="52"/>
      <c r="J54" s="71"/>
      <c r="K54" s="71"/>
      <c r="L54" s="71"/>
      <c r="M54" s="71"/>
      <c r="N54" s="71"/>
      <c r="O54" s="71"/>
      <c r="P54" s="71"/>
      <c r="Q54" s="71"/>
      <c r="R54" s="52"/>
      <c r="S54" s="71"/>
      <c r="T54" s="71"/>
      <c r="U54" s="20">
        <f t="shared" si="2"/>
        <v>0</v>
      </c>
      <c r="V54" s="20">
        <f>'4thR'!V54</f>
        <v>0</v>
      </c>
      <c r="W54" s="68">
        <f>IF(B54&lt;&gt;"",'4thR'!W95+X54,0)</f>
        <v>0</v>
      </c>
      <c r="X54" s="68">
        <f t="shared" si="4"/>
        <v>0</v>
      </c>
    </row>
    <row r="55" spans="1:24" x14ac:dyDescent="0.35">
      <c r="A55">
        <v>49</v>
      </c>
      <c r="B55" s="36"/>
      <c r="C55" s="71"/>
      <c r="D55" s="71"/>
      <c r="E55" s="71"/>
      <c r="F55" s="71"/>
      <c r="G55" s="71"/>
      <c r="H55" s="71"/>
      <c r="I55" s="52"/>
      <c r="J55" s="71"/>
      <c r="K55" s="71"/>
      <c r="L55" s="71"/>
      <c r="M55" s="71"/>
      <c r="N55" s="71"/>
      <c r="O55" s="71"/>
      <c r="P55" s="71"/>
      <c r="Q55" s="71"/>
      <c r="R55" s="52"/>
      <c r="S55" s="71"/>
      <c r="T55" s="71"/>
      <c r="U55" s="20">
        <f t="shared" si="2"/>
        <v>0</v>
      </c>
      <c r="V55" s="20">
        <f>'4thR'!V55</f>
        <v>0</v>
      </c>
      <c r="W55" s="68">
        <f>IF(B55&lt;&gt;"",'4thR'!W96+X55,0)</f>
        <v>0</v>
      </c>
      <c r="X55" s="68">
        <f t="shared" si="4"/>
        <v>0</v>
      </c>
    </row>
    <row r="56" spans="1:24" x14ac:dyDescent="0.35">
      <c r="A56">
        <v>50</v>
      </c>
      <c r="B56" s="36"/>
      <c r="C56" s="71"/>
      <c r="D56" s="71"/>
      <c r="E56" s="71"/>
      <c r="F56" s="71"/>
      <c r="G56" s="71"/>
      <c r="H56" s="71"/>
      <c r="I56" s="52"/>
      <c r="J56" s="71"/>
      <c r="K56" s="71"/>
      <c r="L56" s="71"/>
      <c r="M56" s="71"/>
      <c r="N56" s="71"/>
      <c r="O56" s="71"/>
      <c r="P56" s="71"/>
      <c r="Q56" s="71"/>
      <c r="R56" s="52"/>
      <c r="S56" s="71"/>
      <c r="T56" s="71"/>
      <c r="U56" s="20">
        <f t="shared" si="2"/>
        <v>0</v>
      </c>
      <c r="V56" s="20">
        <f>'4thR'!V56</f>
        <v>0</v>
      </c>
      <c r="W56" s="68">
        <f>IF(B56&lt;&gt;"",'4thR'!W97+X56,0)</f>
        <v>0</v>
      </c>
      <c r="X56" s="68">
        <f t="shared" si="4"/>
        <v>0</v>
      </c>
    </row>
    <row r="57" spans="1:24" ht="19.5" customHeight="1" x14ac:dyDescent="0.35">
      <c r="B57" s="37" t="s">
        <v>6</v>
      </c>
      <c r="C57" s="23">
        <f>score!H57</f>
        <v>4</v>
      </c>
      <c r="D57" s="23">
        <f>score!I57</f>
        <v>3</v>
      </c>
      <c r="E57" s="23">
        <f>score!J57</f>
        <v>3</v>
      </c>
      <c r="F57" s="23">
        <f>score!K57</f>
        <v>4</v>
      </c>
      <c r="G57" s="23">
        <f>score!L57</f>
        <v>4</v>
      </c>
      <c r="H57" s="23">
        <f>score!M57</f>
        <v>4</v>
      </c>
      <c r="I57" s="23">
        <f>score!N57</f>
        <v>3</v>
      </c>
      <c r="J57" s="23">
        <f>score!O57</f>
        <v>4</v>
      </c>
      <c r="K57" s="23">
        <f>score!P57</f>
        <v>3</v>
      </c>
      <c r="L57" s="23">
        <f>score!Q57</f>
        <v>4</v>
      </c>
      <c r="M57" s="23">
        <f>score!R57</f>
        <v>3</v>
      </c>
      <c r="N57" s="23">
        <f>score!S57</f>
        <v>3</v>
      </c>
      <c r="O57" s="23">
        <f>score!T57</f>
        <v>4</v>
      </c>
      <c r="P57" s="23">
        <f>score!U57</f>
        <v>4</v>
      </c>
      <c r="Q57" s="23">
        <f>score!V57</f>
        <v>4</v>
      </c>
      <c r="R57" s="23">
        <f>score!W57</f>
        <v>3</v>
      </c>
      <c r="S57" s="23">
        <f>score!X57</f>
        <v>4</v>
      </c>
      <c r="T57" s="23">
        <f>score!Y57</f>
        <v>3</v>
      </c>
      <c r="U57" s="24">
        <f t="shared" si="2"/>
        <v>64</v>
      </c>
    </row>
    <row r="61" spans="1:24" x14ac:dyDescent="0.35">
      <c r="F61" s="13"/>
    </row>
  </sheetData>
  <sheetProtection password="8319" sheet="1"/>
  <mergeCells count="23">
    <mergeCell ref="N5:N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conditionalFormatting sqref="B7:B56">
    <cfRule type="cellIs" dxfId="1336" priority="217" operator="equal">
      <formula>0</formula>
    </cfRule>
  </conditionalFormatting>
  <conditionalFormatting sqref="C7:C56">
    <cfRule type="cellIs" dxfId="1335" priority="120" operator="greaterThan">
      <formula>5</formula>
    </cfRule>
    <cfRule type="cellIs" dxfId="1334" priority="121" operator="equal">
      <formula>5</formula>
    </cfRule>
    <cfRule type="cellIs" dxfId="1333" priority="122" operator="equal">
      <formula>3</formula>
    </cfRule>
    <cfRule type="cellIs" dxfId="1332" priority="123" operator="equal">
      <formula>2</formula>
    </cfRule>
  </conditionalFormatting>
  <conditionalFormatting sqref="C7:H56 J7:Q56 S7:T56">
    <cfRule type="containsBlanks" dxfId="1331" priority="89">
      <formula>LEN(TRIM(C7))=0</formula>
    </cfRule>
  </conditionalFormatting>
  <conditionalFormatting sqref="D7:E56 M7:N56">
    <cfRule type="cellIs" dxfId="1330" priority="85" operator="greaterThan">
      <formula>4</formula>
    </cfRule>
    <cfRule type="cellIs" dxfId="1329" priority="86" operator="equal">
      <formula>4</formula>
    </cfRule>
    <cfRule type="cellIs" dxfId="1328" priority="87" operator="equal">
      <formula>2</formula>
    </cfRule>
    <cfRule type="cellIs" dxfId="1327" priority="88" operator="equal">
      <formula>1</formula>
    </cfRule>
  </conditionalFormatting>
  <conditionalFormatting sqref="F7:F56">
    <cfRule type="cellIs" dxfId="1326" priority="115" operator="greaterThan">
      <formula>5</formula>
    </cfRule>
    <cfRule type="cellIs" dxfId="1325" priority="116" operator="equal">
      <formula>5</formula>
    </cfRule>
    <cfRule type="cellIs" dxfId="1324" priority="117" operator="equal">
      <formula>3</formula>
    </cfRule>
    <cfRule type="cellIs" dxfId="1323" priority="118" operator="equal">
      <formula>2</formula>
    </cfRule>
  </conditionalFormatting>
  <conditionalFormatting sqref="G7:K56">
    <cfRule type="cellIs" dxfId="1322" priority="47" operator="greaterThan">
      <formula>4</formula>
    </cfRule>
    <cfRule type="cellIs" dxfId="1321" priority="48" operator="equal">
      <formula>4</formula>
    </cfRule>
    <cfRule type="cellIs" dxfId="1320" priority="49" operator="equal">
      <formula>2</formula>
    </cfRule>
    <cfRule type="cellIs" dxfId="1319" priority="50" operator="equal">
      <formula>1</formula>
    </cfRule>
  </conditionalFormatting>
  <conditionalFormatting sqref="I7:I37">
    <cfRule type="containsBlanks" dxfId="1318" priority="59">
      <formula>LEN(TRIM(I7))=0</formula>
    </cfRule>
  </conditionalFormatting>
  <conditionalFormatting sqref="L7:L56">
    <cfRule type="cellIs" dxfId="1317" priority="103" operator="equal">
      <formula>2</formula>
    </cfRule>
    <cfRule type="cellIs" dxfId="1316" priority="102" operator="equal">
      <formula>3</formula>
    </cfRule>
    <cfRule type="cellIs" dxfId="1315" priority="101" operator="equal">
      <formula>5</formula>
    </cfRule>
    <cfRule type="cellIs" dxfId="1314" priority="100" operator="greaterThan">
      <formula>5</formula>
    </cfRule>
  </conditionalFormatting>
  <conditionalFormatting sqref="O7:O56">
    <cfRule type="cellIs" dxfId="1313" priority="95" operator="greaterThan">
      <formula>5</formula>
    </cfRule>
    <cfRule type="cellIs" dxfId="1312" priority="96" operator="equal">
      <formula>5</formula>
    </cfRule>
    <cfRule type="cellIs" dxfId="1311" priority="97" operator="equal">
      <formula>3</formula>
    </cfRule>
    <cfRule type="cellIs" dxfId="1310" priority="98" operator="equal">
      <formula>2</formula>
    </cfRule>
  </conditionalFormatting>
  <conditionalFormatting sqref="P7:T56">
    <cfRule type="cellIs" dxfId="1309" priority="8" operator="equal">
      <formula>1</formula>
    </cfRule>
    <cfRule type="cellIs" dxfId="1308" priority="7" operator="equal">
      <formula>2</formula>
    </cfRule>
    <cfRule type="cellIs" dxfId="1307" priority="6" operator="equal">
      <formula>4</formula>
    </cfRule>
    <cfRule type="cellIs" dxfId="1306" priority="5" operator="greaterThan">
      <formula>4</formula>
    </cfRule>
  </conditionalFormatting>
  <conditionalFormatting sqref="R7:R37">
    <cfRule type="containsBlanks" dxfId="1305" priority="17">
      <formula>LEN(TRIM(R7))=0</formula>
    </cfRule>
  </conditionalFormatting>
  <conditionalFormatting sqref="U7:V56">
    <cfRule type="cellIs" dxfId="1304" priority="125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30</vt:i4>
      </vt:variant>
    </vt:vector>
  </HeadingPairs>
  <TitlesOfParts>
    <vt:vector size="30" baseType="lpstr">
      <vt:lpstr>neto</vt:lpstr>
      <vt:lpstr>bruto</vt:lpstr>
      <vt:lpstr>score</vt:lpstr>
      <vt:lpstr>24thR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9thR</vt:lpstr>
      <vt:lpstr>10thR</vt:lpstr>
      <vt:lpstr>11thR</vt:lpstr>
      <vt:lpstr>12thR</vt:lpstr>
      <vt:lpstr>13thR</vt:lpstr>
      <vt:lpstr>14thR</vt:lpstr>
      <vt:lpstr>15thR</vt:lpstr>
      <vt:lpstr>16thR</vt:lpstr>
      <vt:lpstr>17thR</vt:lpstr>
      <vt:lpstr>18thR</vt:lpstr>
      <vt:lpstr>19thR</vt:lpstr>
      <vt:lpstr>20thR</vt:lpstr>
      <vt:lpstr>21thR</vt:lpstr>
      <vt:lpstr>22thR</vt:lpstr>
      <vt:lpstr>23thR</vt:lpstr>
      <vt:lpstr>posamično</vt:lpstr>
      <vt:lpstr>Najboljših 10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2023-07-29T07:40:08Z</cp:lastPrinted>
  <dcterms:created xsi:type="dcterms:W3CDTF">2015-01-31T21:47:49Z</dcterms:created>
  <dcterms:modified xsi:type="dcterms:W3CDTF">2023-11-18T09:12:53Z</dcterms:modified>
</cp:coreProperties>
</file>