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3"/>
  </bookViews>
  <sheets>
    <sheet name="28.4." sheetId="1" r:id="rId1"/>
    <sheet name="13.5." sheetId="2" r:id="rId2"/>
    <sheet name="17.6." sheetId="3" r:id="rId3"/>
    <sheet name="14.7." sheetId="4" r:id="rId4"/>
  </sheets>
  <definedNames>
    <definedName name="_xlnm.Print_Area" localSheetId="1">'13.5.'!$A$1:$Z$42</definedName>
    <definedName name="_xlnm.Print_Area" localSheetId="3">'14.7.'!$B$1:$AA$50</definedName>
    <definedName name="_xlnm.Print_Area" localSheetId="0">'28.4.'!$A$1:$Z$42</definedName>
  </definedNames>
  <calcPr fullCalcOnLoad="1"/>
</workbook>
</file>

<file path=xl/sharedStrings.xml><?xml version="1.0" encoding="utf-8"?>
<sst xmlns="http://schemas.openxmlformats.org/spreadsheetml/2006/main" count="234" uniqueCount="69">
  <si>
    <t>LUKNJA</t>
  </si>
  <si>
    <t>1-9</t>
  </si>
  <si>
    <t>10-18</t>
  </si>
  <si>
    <t>1-18</t>
  </si>
  <si>
    <t>PAR</t>
  </si>
  <si>
    <t xml:space="preserve"> </t>
  </si>
  <si>
    <t>STROKE</t>
  </si>
  <si>
    <t>bruto</t>
  </si>
  <si>
    <t>HDCP</t>
  </si>
  <si>
    <t>neto</t>
  </si>
  <si>
    <t>eagle</t>
  </si>
  <si>
    <t>birdie</t>
  </si>
  <si>
    <t>par</t>
  </si>
  <si>
    <t>bogey</t>
  </si>
  <si>
    <t>double</t>
  </si>
  <si>
    <t>other</t>
  </si>
  <si>
    <t>legenda:</t>
  </si>
  <si>
    <t>-2</t>
  </si>
  <si>
    <t>-1</t>
  </si>
  <si>
    <t>+1</t>
  </si>
  <si>
    <t>+2</t>
  </si>
  <si>
    <t>&gt;+2</t>
  </si>
  <si>
    <t>statistika:</t>
  </si>
  <si>
    <t>double bogey</t>
  </si>
  <si>
    <t>dejanske luknje:</t>
  </si>
  <si>
    <t>SKUPAJ BRUTO</t>
  </si>
  <si>
    <r>
      <t xml:space="preserve">Vse to in še več je tudi na naši spletni strani </t>
    </r>
    <r>
      <rPr>
        <b/>
        <sz val="14"/>
        <color indexed="10"/>
        <rFont val="Arial CE"/>
        <family val="0"/>
      </rPr>
      <t>www.golf-kg.si</t>
    </r>
  </si>
  <si>
    <t>Rostohar Andreja &amp; Niko</t>
  </si>
  <si>
    <t>Narančič Rade &amp; Franci Kunšič</t>
  </si>
  <si>
    <t>www.golf-kg.si</t>
  </si>
  <si>
    <t>Miša Vesel &amp; Peter Dernič</t>
  </si>
  <si>
    <t>BAROVŠKA LIGA 2018 - PARI</t>
  </si>
  <si>
    <t>REZULTATI PO PRVEM KROGU  -  28. aprila 2018</t>
  </si>
  <si>
    <t>Debevec Borči &amp; Burja Cvetka</t>
  </si>
  <si>
    <t>Nada &amp; Vito Šmit</t>
  </si>
  <si>
    <t>Ravnikar Marina &amp; Andolšek Tomaž</t>
  </si>
  <si>
    <t>Ani &amp; Zoran Klemenčič</t>
  </si>
  <si>
    <t>REZULTATI PO PRVEM KROGU  -  13. maja 2018</t>
  </si>
  <si>
    <t>Mojca &amp; Savo Fratnik</t>
  </si>
  <si>
    <t>Rade Narančič &amp; Franci Kunšič</t>
  </si>
  <si>
    <t xml:space="preserve">Andreja &amp; Niko Rostohar </t>
  </si>
  <si>
    <t>Burja Cvetka &amp; Borči Debevec</t>
  </si>
  <si>
    <t>REZULTATI PO TRETJEM KROGU  -  17. junija 2018</t>
  </si>
  <si>
    <t>Mirjana &amp; Grega Benedik</t>
  </si>
  <si>
    <t>Breda &amp; Janko Kržič</t>
  </si>
  <si>
    <t>REZULTATI PO ČETRTEM KROGU  -  14. julija 2018</t>
  </si>
  <si>
    <t>BAROVŠKA LIGA 2018 - PARI ali Lov za Rostoharjema</t>
  </si>
  <si>
    <t>Marjana &amp; Jože Stupica</t>
  </si>
  <si>
    <t>Breda Terglav &amp; Milena Sedovnik</t>
  </si>
  <si>
    <t>Romana &amp; Sašo Kranjc</t>
  </si>
  <si>
    <t>Majda &amp; Bojan Lazar</t>
  </si>
  <si>
    <t>Natalija &amp; Milan Žitnik</t>
  </si>
  <si>
    <t>Braco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</si>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</sst>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4">
    <font>
      <sz val="10"/>
      <name val="Arial"/>
      <family val="0"/>
    </font>
    <font>
      <b/>
      <u val="single"/>
      <sz val="16"/>
      <name val="Arial CE"/>
      <family val="2"/>
    </font>
    <font>
      <sz val="10"/>
      <color indexed="9"/>
      <name val="Arial"/>
      <family val="2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 CE"/>
      <family val="0"/>
    </font>
    <font>
      <b/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 CE"/>
      <family val="0"/>
    </font>
    <font>
      <b/>
      <sz val="10"/>
      <color theme="1" tint="0.49998000264167786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" fontId="7" fillId="33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172" fontId="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9" borderId="11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13" fillId="0" borderId="0" xfId="53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0" fillId="38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6"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AB22" sqref="AB22"/>
    </sheetView>
  </sheetViews>
  <sheetFormatPr defaultColWidth="9.140625" defaultRowHeight="12.75"/>
  <cols>
    <col min="1" max="1" width="33.8515625" style="0" customWidth="1"/>
    <col min="2" max="6" width="3.7109375" style="0" customWidth="1"/>
    <col min="7" max="7" width="4.140625" style="0" customWidth="1"/>
    <col min="8" max="8" width="4.28125" style="0" customWidth="1"/>
    <col min="9" max="10" width="3.7109375" style="0" customWidth="1"/>
    <col min="11" max="11" width="4.421875" style="0" customWidth="1"/>
    <col min="12" max="14" width="3.7109375" style="0" customWidth="1"/>
    <col min="15" max="15" width="4.00390625" style="0" customWidth="1"/>
    <col min="16" max="20" width="3.7109375" style="0" customWidth="1"/>
    <col min="21" max="21" width="5.57421875" style="0" customWidth="1"/>
    <col min="22" max="22" width="5.00390625" style="0" customWidth="1"/>
    <col min="23" max="23" width="5.7109375" style="1" customWidth="1"/>
    <col min="24" max="24" width="6.421875" style="0" customWidth="1"/>
    <col min="25" max="25" width="5.57421875" style="2" customWidth="1"/>
  </cols>
  <sheetData>
    <row r="1" spans="1:11" ht="30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6.25" customHeight="1">
      <c r="A2" s="3" t="s">
        <v>32</v>
      </c>
    </row>
    <row r="3" ht="17.25" customHeight="1">
      <c r="A3" s="3"/>
    </row>
    <row r="4" ht="18">
      <c r="A4" s="3" t="s">
        <v>26</v>
      </c>
    </row>
    <row r="5" ht="9.75" customHeight="1">
      <c r="A5" s="3"/>
    </row>
    <row r="6" spans="1:25" s="4" customFormat="1" ht="15.75" customHeight="1">
      <c r="A6"/>
      <c r="W6" s="5"/>
      <c r="Y6" s="6"/>
    </row>
    <row r="7" spans="1:31" s="12" customFormat="1" ht="18" customHeight="1">
      <c r="A7" s="7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 t="s">
        <v>1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10" t="s">
        <v>2</v>
      </c>
      <c r="V7" s="10" t="s">
        <v>3</v>
      </c>
      <c r="W7" s="11"/>
      <c r="X7" s="4"/>
      <c r="Y7" s="6"/>
      <c r="AE7" s="13"/>
    </row>
    <row r="8" spans="1:31" s="12" customFormat="1" ht="15.75" customHeight="1">
      <c r="A8" s="14" t="s">
        <v>4</v>
      </c>
      <c r="B8" s="15">
        <v>4</v>
      </c>
      <c r="C8" s="15">
        <v>3</v>
      </c>
      <c r="D8" s="15">
        <v>3</v>
      </c>
      <c r="E8" s="15">
        <v>4</v>
      </c>
      <c r="F8" s="15">
        <v>3</v>
      </c>
      <c r="G8" s="15">
        <v>3</v>
      </c>
      <c r="H8" s="15">
        <v>4</v>
      </c>
      <c r="I8" s="15">
        <v>3</v>
      </c>
      <c r="J8" s="15">
        <v>3</v>
      </c>
      <c r="K8" s="15">
        <f>SUM(B8:J8)</f>
        <v>30</v>
      </c>
      <c r="L8" s="15">
        <v>4</v>
      </c>
      <c r="M8" s="15">
        <v>3</v>
      </c>
      <c r="N8" s="15">
        <v>3</v>
      </c>
      <c r="O8" s="15">
        <v>4</v>
      </c>
      <c r="P8" s="15">
        <v>3</v>
      </c>
      <c r="Q8" s="15">
        <v>3</v>
      </c>
      <c r="R8" s="15">
        <v>4</v>
      </c>
      <c r="S8" s="15">
        <v>3</v>
      </c>
      <c r="T8" s="15">
        <v>3</v>
      </c>
      <c r="U8" s="15">
        <f>SUM(L8:T8)</f>
        <v>30</v>
      </c>
      <c r="V8" s="15">
        <f>K8+U8</f>
        <v>60</v>
      </c>
      <c r="W8" s="16" t="s">
        <v>5</v>
      </c>
      <c r="X8" s="17"/>
      <c r="Y8" s="18"/>
      <c r="AE8" s="13"/>
    </row>
    <row r="9" spans="1:25" ht="16.5" thickBot="1">
      <c r="A9" s="19" t="s">
        <v>6</v>
      </c>
      <c r="B9" s="20">
        <v>7</v>
      </c>
      <c r="C9" s="20">
        <v>10</v>
      </c>
      <c r="D9" s="20">
        <v>4</v>
      </c>
      <c r="E9" s="20">
        <v>1</v>
      </c>
      <c r="F9" s="20">
        <v>13</v>
      </c>
      <c r="G9" s="20">
        <v>16</v>
      </c>
      <c r="H9" s="20">
        <v>8</v>
      </c>
      <c r="I9" s="20">
        <v>11</v>
      </c>
      <c r="J9" s="20">
        <v>5</v>
      </c>
      <c r="K9" s="20"/>
      <c r="L9" s="20">
        <v>2</v>
      </c>
      <c r="M9" s="20">
        <v>14</v>
      </c>
      <c r="N9" s="20">
        <v>17</v>
      </c>
      <c r="O9" s="20">
        <v>9</v>
      </c>
      <c r="P9" s="20">
        <v>12</v>
      </c>
      <c r="Q9" s="20">
        <v>6</v>
      </c>
      <c r="R9" s="20">
        <v>3</v>
      </c>
      <c r="S9" s="20">
        <v>15</v>
      </c>
      <c r="T9" s="20">
        <v>18</v>
      </c>
      <c r="U9" s="21"/>
      <c r="V9" s="22" t="s">
        <v>7</v>
      </c>
      <c r="W9" s="23" t="s">
        <v>8</v>
      </c>
      <c r="X9" s="43" t="s">
        <v>9</v>
      </c>
      <c r="Y9" s="18"/>
    </row>
    <row r="10" spans="1:25" ht="15">
      <c r="A10" s="24" t="s">
        <v>30</v>
      </c>
      <c r="B10" s="25">
        <v>4</v>
      </c>
      <c r="C10" s="26">
        <v>3</v>
      </c>
      <c r="D10" s="26">
        <v>4</v>
      </c>
      <c r="E10" s="25">
        <v>4</v>
      </c>
      <c r="F10" s="26">
        <v>4</v>
      </c>
      <c r="G10" s="26">
        <v>3</v>
      </c>
      <c r="H10" s="25">
        <v>5</v>
      </c>
      <c r="I10" s="26">
        <v>5</v>
      </c>
      <c r="J10" s="26">
        <v>3</v>
      </c>
      <c r="K10" s="15">
        <f aca="true" t="shared" si="0" ref="K10:K18">SUM(B10:J10)</f>
        <v>35</v>
      </c>
      <c r="L10" s="25">
        <v>4</v>
      </c>
      <c r="M10" s="26">
        <v>3</v>
      </c>
      <c r="N10" s="26">
        <v>2</v>
      </c>
      <c r="O10" s="25">
        <v>5</v>
      </c>
      <c r="P10" s="26">
        <v>3</v>
      </c>
      <c r="Q10" s="26">
        <v>3</v>
      </c>
      <c r="R10" s="25">
        <v>4</v>
      </c>
      <c r="S10" s="26">
        <v>2</v>
      </c>
      <c r="T10" s="26">
        <v>3</v>
      </c>
      <c r="U10" s="15">
        <f aca="true" t="shared" si="1" ref="U10:U18">SUM(L10:T10)</f>
        <v>29</v>
      </c>
      <c r="V10" s="15">
        <f aca="true" t="shared" si="2" ref="V10:V18">K10+U10</f>
        <v>64</v>
      </c>
      <c r="W10" s="16">
        <v>28.5</v>
      </c>
      <c r="X10" s="45">
        <f aca="true" t="shared" si="3" ref="X10:X18">V10-W10/2</f>
        <v>49.75</v>
      </c>
      <c r="Y10" s="46">
        <v>1</v>
      </c>
    </row>
    <row r="11" spans="1:30" ht="15">
      <c r="A11" s="24" t="s">
        <v>27</v>
      </c>
      <c r="B11" s="25">
        <v>5</v>
      </c>
      <c r="C11" s="26">
        <v>2</v>
      </c>
      <c r="D11" s="26">
        <v>2</v>
      </c>
      <c r="E11" s="25">
        <v>4</v>
      </c>
      <c r="F11" s="26">
        <v>3</v>
      </c>
      <c r="G11" s="26">
        <v>3</v>
      </c>
      <c r="H11" s="25">
        <v>4</v>
      </c>
      <c r="I11" s="26">
        <v>2</v>
      </c>
      <c r="J11" s="26">
        <v>2</v>
      </c>
      <c r="K11" s="15">
        <f>SUM(B11:J11)</f>
        <v>27</v>
      </c>
      <c r="L11" s="25">
        <v>4</v>
      </c>
      <c r="M11" s="26">
        <v>3</v>
      </c>
      <c r="N11" s="26">
        <v>3</v>
      </c>
      <c r="O11" s="25">
        <v>4</v>
      </c>
      <c r="P11" s="26">
        <v>3</v>
      </c>
      <c r="Q11" s="26">
        <v>3</v>
      </c>
      <c r="R11" s="25">
        <v>5</v>
      </c>
      <c r="S11" s="26">
        <v>3</v>
      </c>
      <c r="T11" s="26">
        <v>3</v>
      </c>
      <c r="U11" s="15">
        <f>SUM(L11:T11)</f>
        <v>31</v>
      </c>
      <c r="V11" s="15">
        <f>K11+U11</f>
        <v>58</v>
      </c>
      <c r="W11" s="16">
        <v>8.6</v>
      </c>
      <c r="X11" s="45">
        <f>V11-W11/2</f>
        <v>53.7</v>
      </c>
      <c r="Y11" s="46">
        <v>1</v>
      </c>
      <c r="AD11" s="12" t="s">
        <v>5</v>
      </c>
    </row>
    <row r="12" spans="1:25" ht="15">
      <c r="A12" s="24" t="s">
        <v>33</v>
      </c>
      <c r="B12" s="25">
        <v>4</v>
      </c>
      <c r="C12" s="26">
        <v>3</v>
      </c>
      <c r="D12" s="26">
        <v>3</v>
      </c>
      <c r="E12" s="25">
        <v>5</v>
      </c>
      <c r="F12" s="26">
        <v>3</v>
      </c>
      <c r="G12" s="26">
        <v>2</v>
      </c>
      <c r="H12" s="25">
        <v>4</v>
      </c>
      <c r="I12" s="26">
        <v>3</v>
      </c>
      <c r="J12" s="26">
        <v>3</v>
      </c>
      <c r="K12" s="15">
        <f>SUM(B12:J12)</f>
        <v>30</v>
      </c>
      <c r="L12" s="25">
        <v>4</v>
      </c>
      <c r="M12" s="26">
        <v>3</v>
      </c>
      <c r="N12" s="26">
        <v>2</v>
      </c>
      <c r="O12" s="25">
        <v>6</v>
      </c>
      <c r="P12" s="26">
        <v>3</v>
      </c>
      <c r="Q12" s="26">
        <v>3</v>
      </c>
      <c r="R12" s="25">
        <v>3</v>
      </c>
      <c r="S12" s="26">
        <v>3</v>
      </c>
      <c r="T12" s="26">
        <v>3</v>
      </c>
      <c r="U12" s="15">
        <f>SUM(L12:T12)</f>
        <v>30</v>
      </c>
      <c r="V12" s="15">
        <f>K12+U12</f>
        <v>60</v>
      </c>
      <c r="W12" s="16">
        <v>15</v>
      </c>
      <c r="X12" s="44">
        <f>V12-W12/2</f>
        <v>52.5</v>
      </c>
      <c r="Y12" s="46">
        <v>1</v>
      </c>
    </row>
    <row r="13" spans="1:25" ht="15">
      <c r="A13" s="24" t="s">
        <v>28</v>
      </c>
      <c r="B13" s="25">
        <v>5</v>
      </c>
      <c r="C13" s="26">
        <v>3</v>
      </c>
      <c r="D13" s="26">
        <v>4</v>
      </c>
      <c r="E13" s="25">
        <v>5</v>
      </c>
      <c r="F13" s="26">
        <v>4</v>
      </c>
      <c r="G13" s="26">
        <v>3</v>
      </c>
      <c r="H13" s="25">
        <v>5</v>
      </c>
      <c r="I13" s="26">
        <v>3</v>
      </c>
      <c r="J13" s="26">
        <v>4</v>
      </c>
      <c r="K13" s="15">
        <f>SUM(B13:J13)</f>
        <v>36</v>
      </c>
      <c r="L13" s="25">
        <v>4</v>
      </c>
      <c r="M13" s="26">
        <v>4</v>
      </c>
      <c r="N13" s="26">
        <v>3</v>
      </c>
      <c r="O13" s="25">
        <v>5</v>
      </c>
      <c r="P13" s="26">
        <v>3</v>
      </c>
      <c r="Q13" s="26">
        <v>3</v>
      </c>
      <c r="R13" s="25">
        <v>5</v>
      </c>
      <c r="S13" s="26">
        <v>4</v>
      </c>
      <c r="T13" s="26">
        <v>3</v>
      </c>
      <c r="U13" s="15">
        <f>SUM(L13:T13)</f>
        <v>34</v>
      </c>
      <c r="V13" s="15">
        <f>K13+U13</f>
        <v>70</v>
      </c>
      <c r="W13" s="16">
        <v>20.3</v>
      </c>
      <c r="X13" s="45">
        <f>V13-W13/2</f>
        <v>59.85</v>
      </c>
      <c r="Y13" s="46">
        <v>1</v>
      </c>
    </row>
    <row r="14" spans="1:25" ht="15">
      <c r="A14" s="24"/>
      <c r="B14" s="25"/>
      <c r="C14" s="26"/>
      <c r="D14" s="26"/>
      <c r="E14" s="25"/>
      <c r="F14" s="26"/>
      <c r="G14" s="26"/>
      <c r="H14" s="25"/>
      <c r="I14" s="26"/>
      <c r="J14" s="26"/>
      <c r="K14" s="15">
        <f t="shared" si="0"/>
        <v>0</v>
      </c>
      <c r="L14" s="25"/>
      <c r="M14" s="26"/>
      <c r="N14" s="26"/>
      <c r="O14" s="25"/>
      <c r="P14" s="26"/>
      <c r="Q14" s="26"/>
      <c r="R14" s="25"/>
      <c r="S14" s="26"/>
      <c r="T14" s="26"/>
      <c r="U14" s="15">
        <f t="shared" si="1"/>
        <v>0</v>
      </c>
      <c r="V14" s="15">
        <f t="shared" si="2"/>
        <v>0</v>
      </c>
      <c r="W14" s="16"/>
      <c r="X14" s="45">
        <f t="shared" si="3"/>
        <v>0</v>
      </c>
      <c r="Y14" s="46"/>
    </row>
    <row r="15" spans="1:31" ht="15">
      <c r="A15" s="24"/>
      <c r="B15" s="25"/>
      <c r="C15" s="26"/>
      <c r="D15" s="26"/>
      <c r="E15" s="25"/>
      <c r="F15" s="26"/>
      <c r="G15" s="26"/>
      <c r="H15" s="25"/>
      <c r="I15" s="26"/>
      <c r="J15" s="26"/>
      <c r="K15" s="15">
        <f t="shared" si="0"/>
        <v>0</v>
      </c>
      <c r="L15" s="25"/>
      <c r="M15" s="26"/>
      <c r="N15" s="26"/>
      <c r="O15" s="25"/>
      <c r="P15" s="26"/>
      <c r="Q15" s="26"/>
      <c r="R15" s="25"/>
      <c r="S15" s="26"/>
      <c r="T15" s="26"/>
      <c r="U15" s="15">
        <f t="shared" si="1"/>
        <v>0</v>
      </c>
      <c r="V15" s="15">
        <f t="shared" si="2"/>
        <v>0</v>
      </c>
      <c r="W15" s="16"/>
      <c r="X15" s="45">
        <f t="shared" si="3"/>
        <v>0</v>
      </c>
      <c r="Y15" s="46"/>
      <c r="AE15" s="12" t="s">
        <v>5</v>
      </c>
    </row>
    <row r="16" spans="1:25" ht="15">
      <c r="A16" s="24"/>
      <c r="B16" s="25"/>
      <c r="C16" s="26"/>
      <c r="D16" s="26"/>
      <c r="E16" s="25"/>
      <c r="F16" s="26"/>
      <c r="G16" s="26"/>
      <c r="H16" s="25"/>
      <c r="I16" s="26"/>
      <c r="J16" s="26"/>
      <c r="K16" s="15">
        <f t="shared" si="0"/>
        <v>0</v>
      </c>
      <c r="L16" s="25"/>
      <c r="M16" s="26"/>
      <c r="N16" s="26"/>
      <c r="O16" s="25"/>
      <c r="P16" s="26"/>
      <c r="Q16" s="26"/>
      <c r="R16" s="25"/>
      <c r="S16" s="26"/>
      <c r="T16" s="26"/>
      <c r="U16" s="15">
        <f t="shared" si="1"/>
        <v>0</v>
      </c>
      <c r="V16" s="15">
        <f t="shared" si="2"/>
        <v>0</v>
      </c>
      <c r="W16" s="16"/>
      <c r="X16" s="45">
        <f t="shared" si="3"/>
        <v>0</v>
      </c>
      <c r="Y16" s="46"/>
    </row>
    <row r="17" spans="1:25" ht="15">
      <c r="A17" s="24"/>
      <c r="B17" s="25"/>
      <c r="C17" s="26"/>
      <c r="D17" s="26"/>
      <c r="E17" s="25"/>
      <c r="F17" s="26"/>
      <c r="G17" s="26"/>
      <c r="H17" s="25"/>
      <c r="I17" s="26"/>
      <c r="J17" s="26"/>
      <c r="K17" s="15">
        <f t="shared" si="0"/>
        <v>0</v>
      </c>
      <c r="L17" s="25"/>
      <c r="M17" s="26"/>
      <c r="N17" s="26"/>
      <c r="O17" s="25"/>
      <c r="P17" s="26"/>
      <c r="Q17" s="26"/>
      <c r="R17" s="25"/>
      <c r="S17" s="26"/>
      <c r="T17" s="26"/>
      <c r="U17" s="15">
        <f t="shared" si="1"/>
        <v>0</v>
      </c>
      <c r="V17" s="15">
        <f t="shared" si="2"/>
        <v>0</v>
      </c>
      <c r="W17" s="16"/>
      <c r="X17" s="45">
        <f t="shared" si="3"/>
        <v>0</v>
      </c>
      <c r="Y17" s="46"/>
    </row>
    <row r="18" spans="1:25" ht="15">
      <c r="A18" s="24"/>
      <c r="B18" s="25"/>
      <c r="C18" s="26"/>
      <c r="D18" s="26"/>
      <c r="E18" s="25"/>
      <c r="F18" s="26"/>
      <c r="G18" s="26"/>
      <c r="H18" s="25"/>
      <c r="I18" s="26"/>
      <c r="J18" s="26"/>
      <c r="K18" s="15">
        <f t="shared" si="0"/>
        <v>0</v>
      </c>
      <c r="L18" s="25"/>
      <c r="M18" s="26"/>
      <c r="N18" s="26"/>
      <c r="O18" s="25"/>
      <c r="P18" s="26"/>
      <c r="Q18" s="26"/>
      <c r="R18" s="25"/>
      <c r="S18" s="26"/>
      <c r="T18" s="26"/>
      <c r="U18" s="15">
        <f t="shared" si="1"/>
        <v>0</v>
      </c>
      <c r="V18" s="15">
        <f t="shared" si="2"/>
        <v>0</v>
      </c>
      <c r="W18" s="16"/>
      <c r="X18" s="45">
        <f t="shared" si="3"/>
        <v>0</v>
      </c>
      <c r="Y18" s="46"/>
    </row>
    <row r="20" spans="1:12" ht="12.75">
      <c r="A20" s="47" t="s">
        <v>29</v>
      </c>
      <c r="L20" t="s">
        <v>5</v>
      </c>
    </row>
    <row r="22" spans="2:13" ht="12.75">
      <c r="B22" s="57" t="s">
        <v>10</v>
      </c>
      <c r="C22" s="57"/>
      <c r="D22" s="58" t="s">
        <v>11</v>
      </c>
      <c r="E22" s="58"/>
      <c r="F22" s="56" t="s">
        <v>12</v>
      </c>
      <c r="G22" s="56"/>
      <c r="H22" s="51" t="s">
        <v>13</v>
      </c>
      <c r="I22" s="51"/>
      <c r="J22" s="52" t="s">
        <v>14</v>
      </c>
      <c r="K22" s="52"/>
      <c r="L22" s="54" t="s">
        <v>15</v>
      </c>
      <c r="M22" s="54"/>
    </row>
    <row r="23" spans="1:13" ht="12.75">
      <c r="A23" t="s">
        <v>16</v>
      </c>
      <c r="B23" s="55" t="s">
        <v>17</v>
      </c>
      <c r="C23" s="55"/>
      <c r="D23" s="55" t="s">
        <v>18</v>
      </c>
      <c r="E23" s="55"/>
      <c r="F23" s="56">
        <v>0</v>
      </c>
      <c r="G23" s="56"/>
      <c r="H23" s="55" t="s">
        <v>19</v>
      </c>
      <c r="I23" s="55"/>
      <c r="J23" s="55" t="s">
        <v>20</v>
      </c>
      <c r="K23" s="55"/>
      <c r="L23" s="56" t="s">
        <v>21</v>
      </c>
      <c r="M23" s="56"/>
    </row>
    <row r="24" ht="12.75">
      <c r="B24" t="s">
        <v>5</v>
      </c>
    </row>
    <row r="25" ht="13.5" thickBot="1">
      <c r="A25" s="28" t="s">
        <v>22</v>
      </c>
    </row>
    <row r="26" spans="1:22" ht="15">
      <c r="A26" s="29" t="s">
        <v>10</v>
      </c>
      <c r="B26" s="30">
        <f>COUNTIF(B10:B18,"=2")</f>
        <v>0</v>
      </c>
      <c r="C26" s="30">
        <f>COUNTIF(C10:C18,"=1")</f>
        <v>0</v>
      </c>
      <c r="D26" s="30">
        <f>COUNTIF(D10:D18,"=1")</f>
        <v>0</v>
      </c>
      <c r="E26" s="30">
        <f>COUNTIF(E10:E18,"=2")</f>
        <v>0</v>
      </c>
      <c r="F26" s="30">
        <f>COUNTIF(F10:F18,"=1")</f>
        <v>0</v>
      </c>
      <c r="G26" s="30">
        <f>COUNTIF(G10:G18,"=1")</f>
        <v>0</v>
      </c>
      <c r="H26" s="30">
        <f>COUNTIF(H10:H18,"=2")</f>
        <v>0</v>
      </c>
      <c r="I26" s="30">
        <f>COUNTIF(I10:I18,"=1")</f>
        <v>0</v>
      </c>
      <c r="J26" s="31">
        <f>COUNTIF(J10:J18,"=1")</f>
        <v>0</v>
      </c>
      <c r="K26" s="32">
        <f aca="true" t="shared" si="4" ref="K26:K31">SUM(B26:J26)</f>
        <v>0</v>
      </c>
      <c r="L26" s="30">
        <f>COUNTIF(L10:L18,"=2")</f>
        <v>0</v>
      </c>
      <c r="M26" s="30">
        <f>COUNTIF(M10:M18,"=1")</f>
        <v>0</v>
      </c>
      <c r="N26" s="30">
        <f>COUNTIF(N10:N18,"=1")</f>
        <v>0</v>
      </c>
      <c r="O26" s="30">
        <f>COUNTIF(O10:O18,"=2")</f>
        <v>0</v>
      </c>
      <c r="P26" s="30">
        <f>COUNTIF(P10:P18,"=1")</f>
        <v>0</v>
      </c>
      <c r="Q26" s="30">
        <f>COUNTIF(Q10:Q18,"=1")</f>
        <v>0</v>
      </c>
      <c r="R26" s="30">
        <f>COUNTIF(R10:R18,"=2")</f>
        <v>0</v>
      </c>
      <c r="S26" s="30">
        <f>COUNTIF(S10:S18,"=1")</f>
        <v>0</v>
      </c>
      <c r="T26" s="30">
        <f>COUNTIF(T10:T18,"=1")</f>
        <v>0</v>
      </c>
      <c r="U26" s="33">
        <f aca="true" t="shared" si="5" ref="U26:U31">SUM(L26:T26)</f>
        <v>0</v>
      </c>
      <c r="V26" s="32">
        <f aca="true" t="shared" si="6" ref="V26:V31">K26+U26</f>
        <v>0</v>
      </c>
    </row>
    <row r="27" spans="1:22" ht="15">
      <c r="A27" s="34" t="s">
        <v>11</v>
      </c>
      <c r="B27" s="30">
        <f>COUNTIF(B10:B18,"=3")</f>
        <v>0</v>
      </c>
      <c r="C27" s="30">
        <f>COUNTIF(C10:C18,"=2")</f>
        <v>1</v>
      </c>
      <c r="D27" s="30">
        <f>COUNTIF(D10:D18,"=2")</f>
        <v>1</v>
      </c>
      <c r="E27" s="30">
        <f>COUNTIF(E10:E18,"=3")</f>
        <v>0</v>
      </c>
      <c r="F27" s="30">
        <f>COUNTIF(F10:F18,"=2")</f>
        <v>0</v>
      </c>
      <c r="G27" s="30">
        <f>COUNTIF(G10:G18,"=2")</f>
        <v>1</v>
      </c>
      <c r="H27" s="30">
        <f>COUNTIF(H10:H18,"=3")</f>
        <v>0</v>
      </c>
      <c r="I27" s="30">
        <f>COUNTIF(I10:I18,"=2")</f>
        <v>1</v>
      </c>
      <c r="J27" s="31">
        <f>COUNTIF(J10:J18,"=2")</f>
        <v>1</v>
      </c>
      <c r="K27" s="35">
        <f t="shared" si="4"/>
        <v>5</v>
      </c>
      <c r="L27" s="30">
        <f>COUNTIF(L10:L18,"=3")</f>
        <v>0</v>
      </c>
      <c r="M27" s="30">
        <f>COUNTIF(M10:M18,"=2")</f>
        <v>0</v>
      </c>
      <c r="N27" s="30">
        <f>COUNTIF(N10:N18,"=2")</f>
        <v>2</v>
      </c>
      <c r="O27" s="30">
        <f>COUNTIF(O10:O18,"=3")</f>
        <v>0</v>
      </c>
      <c r="P27" s="30">
        <f>COUNTIF(P10:P18,"=2")</f>
        <v>0</v>
      </c>
      <c r="Q27" s="30">
        <f>COUNTIF(Q10:Q18,"=2")</f>
        <v>0</v>
      </c>
      <c r="R27" s="30">
        <f>COUNTIF(R10:R18,"=3")</f>
        <v>1</v>
      </c>
      <c r="S27" s="30">
        <f>COUNTIF(S10:S18,"=2")</f>
        <v>1</v>
      </c>
      <c r="T27" s="30">
        <f>COUNTIF(T10:T18,"=2")</f>
        <v>0</v>
      </c>
      <c r="U27" s="36">
        <f t="shared" si="5"/>
        <v>4</v>
      </c>
      <c r="V27" s="35">
        <f t="shared" si="6"/>
        <v>9</v>
      </c>
    </row>
    <row r="28" spans="1:22" ht="15">
      <c r="A28" s="27" t="s">
        <v>12</v>
      </c>
      <c r="B28" s="30">
        <f>COUNTIF(B10:B18,"=4")</f>
        <v>2</v>
      </c>
      <c r="C28" s="30">
        <f>COUNTIF(C10:C18,"=3")</f>
        <v>3</v>
      </c>
      <c r="D28" s="30">
        <f>COUNTIF(D10:D18,"=3")</f>
        <v>1</v>
      </c>
      <c r="E28" s="30">
        <f>COUNTIF(E10:E18,"=4")</f>
        <v>2</v>
      </c>
      <c r="F28" s="30">
        <f>COUNTIF(F10:F18,"=3")</f>
        <v>2</v>
      </c>
      <c r="G28" s="30">
        <f>COUNTIF(G10:G18,"=3")</f>
        <v>3</v>
      </c>
      <c r="H28" s="30">
        <f>COUNTIF(H10:H18,"=4")</f>
        <v>2</v>
      </c>
      <c r="I28" s="30">
        <f>COUNTIF(I10:I18,"=3")</f>
        <v>2</v>
      </c>
      <c r="J28" s="31">
        <f>COUNTIF(J10:J18,"=3")</f>
        <v>2</v>
      </c>
      <c r="K28" s="35">
        <f t="shared" si="4"/>
        <v>19</v>
      </c>
      <c r="L28" s="30">
        <f>COUNTIF(L10:L18,"=4")</f>
        <v>4</v>
      </c>
      <c r="M28" s="30">
        <f>COUNTIF(M10:M18,"=3")</f>
        <v>3</v>
      </c>
      <c r="N28" s="30">
        <f>COUNTIF(N10:N18,"=3")</f>
        <v>2</v>
      </c>
      <c r="O28" s="30">
        <f>COUNTIF(O10:O18,"=4")</f>
        <v>1</v>
      </c>
      <c r="P28" s="30">
        <f>COUNTIF(P10:P18,"=3")</f>
        <v>4</v>
      </c>
      <c r="Q28" s="30">
        <f>COUNTIF(Q10:Q18,"=3")</f>
        <v>4</v>
      </c>
      <c r="R28" s="30">
        <f>COUNTIF(R10:R18,"=4")</f>
        <v>1</v>
      </c>
      <c r="S28" s="30">
        <f>COUNTIF(S10:S18,"=3")</f>
        <v>2</v>
      </c>
      <c r="T28" s="30">
        <f>COUNTIF(T10:T18,"=3")</f>
        <v>4</v>
      </c>
      <c r="U28" s="36">
        <f t="shared" si="5"/>
        <v>25</v>
      </c>
      <c r="V28" s="35">
        <f t="shared" si="6"/>
        <v>44</v>
      </c>
    </row>
    <row r="29" spans="1:22" ht="15">
      <c r="A29" s="37" t="s">
        <v>13</v>
      </c>
      <c r="B29" s="30">
        <f>COUNTIF(B10:B18,"=5")</f>
        <v>2</v>
      </c>
      <c r="C29" s="30">
        <f>COUNTIF(C10:C18,"=4")</f>
        <v>0</v>
      </c>
      <c r="D29" s="30">
        <f>COUNTIF(D10:D18,"=4")</f>
        <v>2</v>
      </c>
      <c r="E29" s="30">
        <f>COUNTIF(E10:E18,"=5")</f>
        <v>2</v>
      </c>
      <c r="F29" s="30">
        <f>COUNTIF(F10:F18,"=4")</f>
        <v>2</v>
      </c>
      <c r="G29" s="30">
        <f>COUNTIF(G10:G18,"=4")</f>
        <v>0</v>
      </c>
      <c r="H29" s="30">
        <f>COUNTIF(H10:H18,"=5")</f>
        <v>2</v>
      </c>
      <c r="I29" s="30">
        <f>COUNTIF(I10:I18,"=4")</f>
        <v>0</v>
      </c>
      <c r="J29" s="31">
        <f>COUNTIF(J10:J18,"=4")</f>
        <v>1</v>
      </c>
      <c r="K29" s="35">
        <f t="shared" si="4"/>
        <v>11</v>
      </c>
      <c r="L29" s="30">
        <f>COUNTIF(L10:L18,"=5")</f>
        <v>0</v>
      </c>
      <c r="M29" s="30">
        <f>COUNTIF(M10:M18,"=4")</f>
        <v>1</v>
      </c>
      <c r="N29" s="30">
        <f>COUNTIF(N10:N18,"=4")</f>
        <v>0</v>
      </c>
      <c r="O29" s="30">
        <f>COUNTIF(O10:O18,"=5")</f>
        <v>2</v>
      </c>
      <c r="P29" s="30">
        <f>COUNTIF(P10:P18,"=4")</f>
        <v>0</v>
      </c>
      <c r="Q29" s="30">
        <f>COUNTIF(Q10:Q18,"=4")</f>
        <v>0</v>
      </c>
      <c r="R29" s="30">
        <f>COUNTIF(R10:R18,"=5")</f>
        <v>2</v>
      </c>
      <c r="S29" s="30">
        <f>COUNTIF(S10:S18,"=4")</f>
        <v>1</v>
      </c>
      <c r="T29" s="30">
        <f>COUNTIF(T10:T18,"=4")</f>
        <v>0</v>
      </c>
      <c r="U29" s="36">
        <f t="shared" si="5"/>
        <v>6</v>
      </c>
      <c r="V29" s="35">
        <f t="shared" si="6"/>
        <v>17</v>
      </c>
    </row>
    <row r="30" spans="1:22" ht="15">
      <c r="A30" s="38" t="s">
        <v>23</v>
      </c>
      <c r="B30" s="30">
        <f>COUNTIF(B10:B18,"=6")</f>
        <v>0</v>
      </c>
      <c r="C30" s="30">
        <f>COUNTIF(C10:C18,"=5")</f>
        <v>0</v>
      </c>
      <c r="D30" s="30">
        <f>COUNTIF(D10:D18,"=5")</f>
        <v>0</v>
      </c>
      <c r="E30" s="30">
        <f>COUNTIF(E10:E18,"=6")</f>
        <v>0</v>
      </c>
      <c r="F30" s="30">
        <f>COUNTIF(F10:F18,"=5")</f>
        <v>0</v>
      </c>
      <c r="G30" s="30">
        <f>COUNTIF(G10:G18,"=5")</f>
        <v>0</v>
      </c>
      <c r="H30" s="30">
        <f>COUNTIF(H10:H18,"=6")</f>
        <v>0</v>
      </c>
      <c r="I30" s="30">
        <f>COUNTIF(I10:I18,"=5")</f>
        <v>1</v>
      </c>
      <c r="J30" s="31">
        <f>COUNTIF(J10:J18,"=5")</f>
        <v>0</v>
      </c>
      <c r="K30" s="35">
        <f t="shared" si="4"/>
        <v>1</v>
      </c>
      <c r="L30" s="30">
        <f>COUNTIF(L10:L18,"=6")</f>
        <v>0</v>
      </c>
      <c r="M30" s="30">
        <f>COUNTIF(M10:M18,"=5")</f>
        <v>0</v>
      </c>
      <c r="N30" s="30">
        <f>COUNTIF(N10:N18,"=5")</f>
        <v>0</v>
      </c>
      <c r="O30" s="30">
        <f>COUNTIF(O10:O18,"=6")</f>
        <v>1</v>
      </c>
      <c r="P30" s="30">
        <f>COUNTIF(P10:P18,"=5")</f>
        <v>0</v>
      </c>
      <c r="Q30" s="30">
        <f>COUNTIF(Q10:Q18,"=5")</f>
        <v>0</v>
      </c>
      <c r="R30" s="30">
        <f>COUNTIF(R10:R18,"=6")</f>
        <v>0</v>
      </c>
      <c r="S30" s="30">
        <f>COUNTIF(S10:S18,"=5")</f>
        <v>0</v>
      </c>
      <c r="T30" s="30">
        <f>COUNTIF(T10:T18,"=5")</f>
        <v>0</v>
      </c>
      <c r="U30" s="36">
        <f t="shared" si="5"/>
        <v>1</v>
      </c>
      <c r="V30" s="35">
        <f t="shared" si="6"/>
        <v>2</v>
      </c>
    </row>
    <row r="31" spans="1:22" ht="15.75" thickBot="1">
      <c r="A31" s="39" t="s">
        <v>15</v>
      </c>
      <c r="B31" s="30">
        <f>COUNTIF(B10:B18,"&gt;6")</f>
        <v>0</v>
      </c>
      <c r="C31" s="30">
        <f>COUNTIF(C10:C18,"&gt;5")</f>
        <v>0</v>
      </c>
      <c r="D31" s="30">
        <f>COUNTIF(D10:D18,"&gt;5")</f>
        <v>0</v>
      </c>
      <c r="E31" s="30">
        <f>COUNTIF(E10:E18,"&gt;6")</f>
        <v>0</v>
      </c>
      <c r="F31" s="30">
        <f>COUNTIF(F10:F18,"&gt;5")</f>
        <v>0</v>
      </c>
      <c r="G31" s="30">
        <f>COUNTIF(G10:G18,"&gt;5")</f>
        <v>0</v>
      </c>
      <c r="H31" s="30">
        <f>COUNTIF(H10:H18,"&gt;6")</f>
        <v>0</v>
      </c>
      <c r="I31" s="30">
        <f>COUNTIF(I10:I18,"&gt;5")</f>
        <v>0</v>
      </c>
      <c r="J31" s="31">
        <f>COUNTIF(J10:J18,"&gt;5")</f>
        <v>0</v>
      </c>
      <c r="K31" s="40">
        <f t="shared" si="4"/>
        <v>0</v>
      </c>
      <c r="L31" s="30">
        <f>COUNTIF(L10:L18,"&gt;6")</f>
        <v>0</v>
      </c>
      <c r="M31" s="30">
        <f>COUNTIF(M10:M18,"&gt;5")</f>
        <v>0</v>
      </c>
      <c r="N31" s="30">
        <f>COUNTIF(N10:N18,"&gt;5")</f>
        <v>0</v>
      </c>
      <c r="O31" s="30">
        <f>COUNTIF(O10:O18,"&gt;6")</f>
        <v>0</v>
      </c>
      <c r="P31" s="30">
        <f>COUNTIF(P10:P18,"&gt;5")</f>
        <v>0</v>
      </c>
      <c r="Q31" s="30">
        <f>COUNTIF(Q10:Q18,"&gt;5")</f>
        <v>0</v>
      </c>
      <c r="R31" s="30">
        <f>COUNTIF(R10:R18,"&gt;6")</f>
        <v>0</v>
      </c>
      <c r="S31" s="30">
        <f>COUNTIF(S10:S18,"&gt;5")</f>
        <v>0</v>
      </c>
      <c r="T31" s="30">
        <f>COUNTIF(T10:T18,"&gt;5")</f>
        <v>0</v>
      </c>
      <c r="U31" s="41">
        <f t="shared" si="5"/>
        <v>0</v>
      </c>
      <c r="V31" s="40">
        <f t="shared" si="6"/>
        <v>0</v>
      </c>
    </row>
    <row r="32" spans="2:22" ht="12.75">
      <c r="B32">
        <f aca="true" t="shared" si="7" ref="B32:J32">SUM(B26:B31)</f>
        <v>4</v>
      </c>
      <c r="C32">
        <f t="shared" si="7"/>
        <v>4</v>
      </c>
      <c r="D32">
        <f t="shared" si="7"/>
        <v>4</v>
      </c>
      <c r="E32">
        <f t="shared" si="7"/>
        <v>4</v>
      </c>
      <c r="F32">
        <f t="shared" si="7"/>
        <v>4</v>
      </c>
      <c r="G32">
        <f t="shared" si="7"/>
        <v>4</v>
      </c>
      <c r="H32">
        <f t="shared" si="7"/>
        <v>4</v>
      </c>
      <c r="I32">
        <f t="shared" si="7"/>
        <v>4</v>
      </c>
      <c r="J32">
        <f t="shared" si="7"/>
        <v>4</v>
      </c>
      <c r="L32" s="42">
        <f aca="true" t="shared" si="8" ref="L32:T32">SUM(L26:L31)</f>
        <v>4</v>
      </c>
      <c r="M32" s="42">
        <f t="shared" si="8"/>
        <v>4</v>
      </c>
      <c r="N32" s="42">
        <f t="shared" si="8"/>
        <v>4</v>
      </c>
      <c r="O32" s="42">
        <f t="shared" si="8"/>
        <v>4</v>
      </c>
      <c r="P32" s="42">
        <f t="shared" si="8"/>
        <v>4</v>
      </c>
      <c r="Q32" s="42">
        <f t="shared" si="8"/>
        <v>4</v>
      </c>
      <c r="R32" s="42">
        <f t="shared" si="8"/>
        <v>4</v>
      </c>
      <c r="S32" s="42">
        <f t="shared" si="8"/>
        <v>4</v>
      </c>
      <c r="T32" s="42">
        <f t="shared" si="8"/>
        <v>4</v>
      </c>
      <c r="U32" s="42"/>
      <c r="V32" s="42">
        <f>SUM(V27:V31)</f>
        <v>72</v>
      </c>
    </row>
    <row r="34" spans="1:7" ht="12.75">
      <c r="A34" t="s">
        <v>24</v>
      </c>
      <c r="B34">
        <v>1</v>
      </c>
      <c r="C34">
        <v>2</v>
      </c>
      <c r="D34">
        <v>3</v>
      </c>
      <c r="E34">
        <v>4</v>
      </c>
      <c r="F34">
        <v>5</v>
      </c>
      <c r="G34">
        <v>6</v>
      </c>
    </row>
    <row r="35" spans="1:8" ht="12.75">
      <c r="A35" s="29" t="s">
        <v>10</v>
      </c>
      <c r="B35" s="27">
        <f aca="true" t="shared" si="9" ref="B35:D40">B26+H26+O26</f>
        <v>0</v>
      </c>
      <c r="C35" s="27">
        <f t="shared" si="9"/>
        <v>0</v>
      </c>
      <c r="D35" s="27">
        <f t="shared" si="9"/>
        <v>0</v>
      </c>
      <c r="E35" s="27">
        <f aca="true" t="shared" si="10" ref="E35:G40">E26+L26+R26</f>
        <v>0</v>
      </c>
      <c r="F35" s="27">
        <f t="shared" si="10"/>
        <v>0</v>
      </c>
      <c r="G35" s="27">
        <f t="shared" si="10"/>
        <v>0</v>
      </c>
      <c r="H35">
        <f aca="true" t="shared" si="11" ref="H35:H40">SUM(B35:G35)</f>
        <v>0</v>
      </c>
    </row>
    <row r="36" spans="1:8" ht="12.75">
      <c r="A36" s="34" t="s">
        <v>11</v>
      </c>
      <c r="B36" s="27">
        <f t="shared" si="9"/>
        <v>0</v>
      </c>
      <c r="C36" s="27">
        <f t="shared" si="9"/>
        <v>2</v>
      </c>
      <c r="D36" s="27">
        <f t="shared" si="9"/>
        <v>2</v>
      </c>
      <c r="E36" s="27">
        <f t="shared" si="10"/>
        <v>1</v>
      </c>
      <c r="F36" s="27">
        <f t="shared" si="10"/>
        <v>1</v>
      </c>
      <c r="G36" s="27">
        <f t="shared" si="10"/>
        <v>3</v>
      </c>
      <c r="H36">
        <f t="shared" si="11"/>
        <v>9</v>
      </c>
    </row>
    <row r="37" spans="1:8" ht="12.75">
      <c r="A37" s="27" t="s">
        <v>12</v>
      </c>
      <c r="B37" s="27">
        <f t="shared" si="9"/>
        <v>5</v>
      </c>
      <c r="C37" s="27">
        <f t="shared" si="9"/>
        <v>9</v>
      </c>
      <c r="D37" s="27">
        <f t="shared" si="9"/>
        <v>7</v>
      </c>
      <c r="E37" s="27">
        <f t="shared" si="10"/>
        <v>7</v>
      </c>
      <c r="F37" s="27">
        <f t="shared" si="10"/>
        <v>7</v>
      </c>
      <c r="G37" s="27">
        <f t="shared" si="10"/>
        <v>9</v>
      </c>
      <c r="H37">
        <f t="shared" si="11"/>
        <v>44</v>
      </c>
    </row>
    <row r="38" spans="1:8" ht="12.75">
      <c r="A38" s="37" t="s">
        <v>13</v>
      </c>
      <c r="B38" s="27">
        <f t="shared" si="9"/>
        <v>6</v>
      </c>
      <c r="C38" s="27">
        <f t="shared" si="9"/>
        <v>0</v>
      </c>
      <c r="D38" s="27">
        <f t="shared" si="9"/>
        <v>3</v>
      </c>
      <c r="E38" s="27">
        <f t="shared" si="10"/>
        <v>4</v>
      </c>
      <c r="F38" s="27">
        <f t="shared" si="10"/>
        <v>4</v>
      </c>
      <c r="G38" s="27">
        <f t="shared" si="10"/>
        <v>0</v>
      </c>
      <c r="H38">
        <f t="shared" si="11"/>
        <v>17</v>
      </c>
    </row>
    <row r="39" spans="1:8" ht="12.75">
      <c r="A39" s="38" t="s">
        <v>23</v>
      </c>
      <c r="B39" s="27">
        <f t="shared" si="9"/>
        <v>1</v>
      </c>
      <c r="C39" s="27">
        <f t="shared" si="9"/>
        <v>1</v>
      </c>
      <c r="D39" s="27">
        <f t="shared" si="9"/>
        <v>0</v>
      </c>
      <c r="E39" s="27">
        <f t="shared" si="10"/>
        <v>0</v>
      </c>
      <c r="F39" s="27">
        <f t="shared" si="10"/>
        <v>0</v>
      </c>
      <c r="G39" s="27">
        <f t="shared" si="10"/>
        <v>0</v>
      </c>
      <c r="H39">
        <f t="shared" si="11"/>
        <v>2</v>
      </c>
    </row>
    <row r="40" spans="1:8" ht="12.75">
      <c r="A40" s="39" t="s">
        <v>15</v>
      </c>
      <c r="B40" s="27">
        <f t="shared" si="9"/>
        <v>0</v>
      </c>
      <c r="C40" s="27">
        <f t="shared" si="9"/>
        <v>0</v>
      </c>
      <c r="D40" s="27">
        <f t="shared" si="9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>
        <f t="shared" si="11"/>
        <v>0</v>
      </c>
    </row>
    <row r="41" spans="1:7" ht="12.75">
      <c r="A41" t="s">
        <v>25</v>
      </c>
      <c r="B41">
        <f aca="true" t="shared" si="12" ref="B41:G41">B35*4+B36*3+B37*2+B38</f>
        <v>16</v>
      </c>
      <c r="C41">
        <f t="shared" si="12"/>
        <v>24</v>
      </c>
      <c r="D41">
        <f t="shared" si="12"/>
        <v>23</v>
      </c>
      <c r="E41">
        <f t="shared" si="12"/>
        <v>21</v>
      </c>
      <c r="F41">
        <f t="shared" si="12"/>
        <v>21</v>
      </c>
      <c r="G41">
        <f t="shared" si="12"/>
        <v>27</v>
      </c>
    </row>
  </sheetData>
  <sheetProtection/>
  <mergeCells count="13">
    <mergeCell ref="B22:C22"/>
    <mergeCell ref="D22:E22"/>
    <mergeCell ref="F22:G22"/>
    <mergeCell ref="H22:I22"/>
    <mergeCell ref="J22:K22"/>
    <mergeCell ref="A1:K1"/>
    <mergeCell ref="L22:M22"/>
    <mergeCell ref="B23:C23"/>
    <mergeCell ref="D23:E23"/>
    <mergeCell ref="F23:G23"/>
    <mergeCell ref="H23:I23"/>
    <mergeCell ref="J23:K23"/>
    <mergeCell ref="L23:M23"/>
  </mergeCells>
  <conditionalFormatting sqref="E7:E9">
    <cfRule type="cellIs" priority="122" dxfId="113" operator="lessThan" stopIfTrue="1">
      <formula>0</formula>
    </cfRule>
  </conditionalFormatting>
  <conditionalFormatting sqref="B10">
    <cfRule type="cellIs" priority="105" dxfId="4" operator="equal" stopIfTrue="1">
      <formula>1</formula>
    </cfRule>
    <cfRule type="cellIs" priority="111" dxfId="69" operator="equal" stopIfTrue="1">
      <formula>B$8-2</formula>
    </cfRule>
    <cfRule type="cellIs" priority="112" dxfId="3" operator="equal" stopIfTrue="1">
      <formula>B$8-1</formula>
    </cfRule>
    <cfRule type="cellIs" priority="116" dxfId="2" operator="equal" stopIfTrue="1">
      <formula>B$8+1</formula>
    </cfRule>
    <cfRule type="cellIs" priority="117" dxfId="1" operator="equal" stopIfTrue="1">
      <formula>B$8+2</formula>
    </cfRule>
    <cfRule type="cellIs" priority="118" dxfId="0" operator="greaterThan" stopIfTrue="1">
      <formula>B$8+2</formula>
    </cfRule>
  </conditionalFormatting>
  <conditionalFormatting sqref="B11:B18">
    <cfRule type="cellIs" priority="99" dxfId="4" operator="equal" stopIfTrue="1">
      <formula>1</formula>
    </cfRule>
    <cfRule type="cellIs" priority="100" dxfId="69" operator="equal" stopIfTrue="1">
      <formula>B$8-2</formula>
    </cfRule>
    <cfRule type="cellIs" priority="101" dxfId="3" operator="equal" stopIfTrue="1">
      <formula>B$8-1</formula>
    </cfRule>
    <cfRule type="cellIs" priority="102" dxfId="2" operator="equal" stopIfTrue="1">
      <formula>B$8+1</formula>
    </cfRule>
    <cfRule type="cellIs" priority="103" dxfId="1" operator="equal" stopIfTrue="1">
      <formula>B$8+2</formula>
    </cfRule>
    <cfRule type="cellIs" priority="104" dxfId="0" operator="greaterThan" stopIfTrue="1">
      <formula>B$8+2</formula>
    </cfRule>
  </conditionalFormatting>
  <conditionalFormatting sqref="E10">
    <cfRule type="cellIs" priority="93" dxfId="4" operator="equal" stopIfTrue="1">
      <formula>1</formula>
    </cfRule>
    <cfRule type="cellIs" priority="94" dxfId="69" operator="equal" stopIfTrue="1">
      <formula>E$8-2</formula>
    </cfRule>
    <cfRule type="cellIs" priority="95" dxfId="3" operator="equal" stopIfTrue="1">
      <formula>E$8-1</formula>
    </cfRule>
    <cfRule type="cellIs" priority="96" dxfId="2" operator="equal" stopIfTrue="1">
      <formula>E$8+1</formula>
    </cfRule>
    <cfRule type="cellIs" priority="97" dxfId="1" operator="equal" stopIfTrue="1">
      <formula>E$8+2</formula>
    </cfRule>
    <cfRule type="cellIs" priority="98" dxfId="0" operator="greaterThan" stopIfTrue="1">
      <formula>E$8+2</formula>
    </cfRule>
  </conditionalFormatting>
  <conditionalFormatting sqref="E11:E18">
    <cfRule type="cellIs" priority="87" dxfId="4" operator="equal" stopIfTrue="1">
      <formula>1</formula>
    </cfRule>
    <cfRule type="cellIs" priority="88" dxfId="69" operator="equal" stopIfTrue="1">
      <formula>E$8-2</formula>
    </cfRule>
    <cfRule type="cellIs" priority="89" dxfId="3" operator="equal" stopIfTrue="1">
      <formula>E$8-1</formula>
    </cfRule>
    <cfRule type="cellIs" priority="90" dxfId="2" operator="equal" stopIfTrue="1">
      <formula>E$8+1</formula>
    </cfRule>
    <cfRule type="cellIs" priority="91" dxfId="1" operator="equal" stopIfTrue="1">
      <formula>E$8+2</formula>
    </cfRule>
    <cfRule type="cellIs" priority="92" dxfId="0" operator="greaterThan" stopIfTrue="1">
      <formula>E$8+2</formula>
    </cfRule>
  </conditionalFormatting>
  <conditionalFormatting sqref="H10:H18">
    <cfRule type="cellIs" priority="81" dxfId="4" operator="equal" stopIfTrue="1">
      <formula>1</formula>
    </cfRule>
    <cfRule type="cellIs" priority="82" dxfId="69" operator="equal" stopIfTrue="1">
      <formula>H$8-2</formula>
    </cfRule>
    <cfRule type="cellIs" priority="83" dxfId="3" operator="equal" stopIfTrue="1">
      <formula>H$8-1</formula>
    </cfRule>
    <cfRule type="cellIs" priority="84" dxfId="2" operator="equal" stopIfTrue="1">
      <formula>H$8+1</formula>
    </cfRule>
    <cfRule type="cellIs" priority="85" dxfId="1" operator="equal" stopIfTrue="1">
      <formula>H$8+2</formula>
    </cfRule>
    <cfRule type="cellIs" priority="86" dxfId="0" operator="greaterThan" stopIfTrue="1">
      <formula>H$8+2</formula>
    </cfRule>
  </conditionalFormatting>
  <conditionalFormatting sqref="L10:L18">
    <cfRule type="cellIs" priority="75" dxfId="4" operator="equal" stopIfTrue="1">
      <formula>1</formula>
    </cfRule>
    <cfRule type="cellIs" priority="76" dxfId="69" operator="equal" stopIfTrue="1">
      <formula>L$8-2</formula>
    </cfRule>
    <cfRule type="cellIs" priority="77" dxfId="3" operator="equal" stopIfTrue="1">
      <formula>L$8-1</formula>
    </cfRule>
    <cfRule type="cellIs" priority="78" dxfId="2" operator="equal" stopIfTrue="1">
      <formula>L$8+1</formula>
    </cfRule>
    <cfRule type="cellIs" priority="79" dxfId="1" operator="equal" stopIfTrue="1">
      <formula>L$8+2</formula>
    </cfRule>
    <cfRule type="cellIs" priority="80" dxfId="0" operator="greaterThan" stopIfTrue="1">
      <formula>L$8+2</formula>
    </cfRule>
  </conditionalFormatting>
  <conditionalFormatting sqref="O10:O18">
    <cfRule type="cellIs" priority="69" dxfId="4" operator="equal" stopIfTrue="1">
      <formula>1</formula>
    </cfRule>
    <cfRule type="cellIs" priority="70" dxfId="69" operator="equal" stopIfTrue="1">
      <formula>O$8-2</formula>
    </cfRule>
    <cfRule type="cellIs" priority="71" dxfId="3" operator="equal" stopIfTrue="1">
      <formula>O$8-1</formula>
    </cfRule>
    <cfRule type="cellIs" priority="72" dxfId="2" operator="equal" stopIfTrue="1">
      <formula>O$8+1</formula>
    </cfRule>
    <cfRule type="cellIs" priority="73" dxfId="1" operator="equal" stopIfTrue="1">
      <formula>O$8+2</formula>
    </cfRule>
    <cfRule type="cellIs" priority="74" dxfId="0" operator="greaterThan" stopIfTrue="1">
      <formula>O$8+2</formula>
    </cfRule>
  </conditionalFormatting>
  <conditionalFormatting sqref="R10:R18">
    <cfRule type="cellIs" priority="63" dxfId="4" operator="equal" stopIfTrue="1">
      <formula>1</formula>
    </cfRule>
    <cfRule type="cellIs" priority="64" dxfId="69" operator="equal" stopIfTrue="1">
      <formula>R$8-2</formula>
    </cfRule>
    <cfRule type="cellIs" priority="65" dxfId="3" operator="equal" stopIfTrue="1">
      <formula>R$8-1</formula>
    </cfRule>
    <cfRule type="cellIs" priority="66" dxfId="2" operator="equal" stopIfTrue="1">
      <formula>R$8+1</formula>
    </cfRule>
    <cfRule type="cellIs" priority="67" dxfId="1" operator="equal" stopIfTrue="1">
      <formula>R$8+2</formula>
    </cfRule>
    <cfRule type="cellIs" priority="68" dxfId="0" operator="greaterThan" stopIfTrue="1">
      <formula>R$8+2</formula>
    </cfRule>
  </conditionalFormatting>
  <conditionalFormatting sqref="C10">
    <cfRule type="cellIs" priority="61" dxfId="4" operator="equal" stopIfTrue="1">
      <formula>1</formula>
    </cfRule>
    <cfRule type="cellIs" priority="62" dxfId="3" operator="equal" stopIfTrue="1">
      <formula>C$8-1</formula>
    </cfRule>
    <cfRule type="cellIs" priority="119" dxfId="2" operator="equal" stopIfTrue="1">
      <formula>C$8+1</formula>
    </cfRule>
    <cfRule type="cellIs" priority="120" dxfId="1" operator="equal" stopIfTrue="1">
      <formula>C$8+2</formula>
    </cfRule>
    <cfRule type="cellIs" priority="121" dxfId="0" operator="greaterThan" stopIfTrue="1">
      <formula>C$8+2</formula>
    </cfRule>
  </conditionalFormatting>
  <conditionalFormatting sqref="C11:C18">
    <cfRule type="cellIs" priority="56" dxfId="4" operator="equal" stopIfTrue="1">
      <formula>1</formula>
    </cfRule>
    <cfRule type="cellIs" priority="57" dxfId="3" operator="equal" stopIfTrue="1">
      <formula>C$8-1</formula>
    </cfRule>
    <cfRule type="cellIs" priority="58" dxfId="2" operator="equal" stopIfTrue="1">
      <formula>C$8+1</formula>
    </cfRule>
    <cfRule type="cellIs" priority="59" dxfId="1" operator="equal" stopIfTrue="1">
      <formula>C$8+2</formula>
    </cfRule>
    <cfRule type="cellIs" priority="60" dxfId="0" operator="greaterThan" stopIfTrue="1">
      <formula>C$8+2</formula>
    </cfRule>
  </conditionalFormatting>
  <conditionalFormatting sqref="D10:D18">
    <cfRule type="cellIs" priority="51" dxfId="4" operator="equal" stopIfTrue="1">
      <formula>1</formula>
    </cfRule>
    <cfRule type="cellIs" priority="52" dxfId="3" operator="equal" stopIfTrue="1">
      <formula>D$8-1</formula>
    </cfRule>
    <cfRule type="cellIs" priority="53" dxfId="2" operator="equal" stopIfTrue="1">
      <formula>D$8+1</formula>
    </cfRule>
    <cfRule type="cellIs" priority="54" dxfId="1" operator="equal" stopIfTrue="1">
      <formula>D$8+2</formula>
    </cfRule>
    <cfRule type="cellIs" priority="55" dxfId="0" operator="greaterThan" stopIfTrue="1">
      <formula>D$8+2</formula>
    </cfRule>
  </conditionalFormatting>
  <conditionalFormatting sqref="F10:F18">
    <cfRule type="cellIs" priority="46" dxfId="4" operator="equal" stopIfTrue="1">
      <formula>1</formula>
    </cfRule>
    <cfRule type="cellIs" priority="47" dxfId="3" operator="equal" stopIfTrue="1">
      <formula>F$8-1</formula>
    </cfRule>
    <cfRule type="cellIs" priority="48" dxfId="2" operator="equal" stopIfTrue="1">
      <formula>F$8+1</formula>
    </cfRule>
    <cfRule type="cellIs" priority="49" dxfId="1" operator="equal" stopIfTrue="1">
      <formula>F$8+2</formula>
    </cfRule>
    <cfRule type="cellIs" priority="50" dxfId="0" operator="greaterThan" stopIfTrue="1">
      <formula>F$8+2</formula>
    </cfRule>
  </conditionalFormatting>
  <conditionalFormatting sqref="G10:G18">
    <cfRule type="cellIs" priority="41" dxfId="4" operator="equal" stopIfTrue="1">
      <formula>1</formula>
    </cfRule>
    <cfRule type="cellIs" priority="42" dxfId="3" operator="equal" stopIfTrue="1">
      <formula>G$8-1</formula>
    </cfRule>
    <cfRule type="cellIs" priority="43" dxfId="2" operator="equal" stopIfTrue="1">
      <formula>G$8+1</formula>
    </cfRule>
    <cfRule type="cellIs" priority="44" dxfId="1" operator="equal" stopIfTrue="1">
      <formula>G$8+2</formula>
    </cfRule>
    <cfRule type="cellIs" priority="45" dxfId="0" operator="greaterThan" stopIfTrue="1">
      <formula>G$8+2</formula>
    </cfRule>
  </conditionalFormatting>
  <conditionalFormatting sqref="I10:I18">
    <cfRule type="cellIs" priority="36" dxfId="4" operator="equal" stopIfTrue="1">
      <formula>1</formula>
    </cfRule>
    <cfRule type="cellIs" priority="37" dxfId="3" operator="equal" stopIfTrue="1">
      <formula>I$8-1</formula>
    </cfRule>
    <cfRule type="cellIs" priority="38" dxfId="2" operator="equal" stopIfTrue="1">
      <formula>I$8+1</formula>
    </cfRule>
    <cfRule type="cellIs" priority="39" dxfId="1" operator="equal" stopIfTrue="1">
      <formula>I$8+2</formula>
    </cfRule>
    <cfRule type="cellIs" priority="40" dxfId="0" operator="greaterThan" stopIfTrue="1">
      <formula>I$8+2</formula>
    </cfRule>
  </conditionalFormatting>
  <conditionalFormatting sqref="J10:J18">
    <cfRule type="cellIs" priority="31" dxfId="4" operator="equal" stopIfTrue="1">
      <formula>1</formula>
    </cfRule>
    <cfRule type="cellIs" priority="32" dxfId="3" operator="equal" stopIfTrue="1">
      <formula>J$8-1</formula>
    </cfRule>
    <cfRule type="cellIs" priority="33" dxfId="2" operator="equal" stopIfTrue="1">
      <formula>J$8+1</formula>
    </cfRule>
    <cfRule type="cellIs" priority="34" dxfId="1" operator="equal" stopIfTrue="1">
      <formula>J$8+2</formula>
    </cfRule>
    <cfRule type="cellIs" priority="35" dxfId="0" operator="greaterThan" stopIfTrue="1">
      <formula>J$8+2</formula>
    </cfRule>
  </conditionalFormatting>
  <conditionalFormatting sqref="M10:M18">
    <cfRule type="cellIs" priority="26" dxfId="4" operator="equal" stopIfTrue="1">
      <formula>1</formula>
    </cfRule>
    <cfRule type="cellIs" priority="27" dxfId="3" operator="equal" stopIfTrue="1">
      <formula>M$8-1</formula>
    </cfRule>
    <cfRule type="cellIs" priority="28" dxfId="2" operator="equal" stopIfTrue="1">
      <formula>M$8+1</formula>
    </cfRule>
    <cfRule type="cellIs" priority="29" dxfId="1" operator="equal" stopIfTrue="1">
      <formula>M$8+2</formula>
    </cfRule>
    <cfRule type="cellIs" priority="30" dxfId="0" operator="greaterThan" stopIfTrue="1">
      <formula>M$8+2</formula>
    </cfRule>
  </conditionalFormatting>
  <conditionalFormatting sqref="N10:N18">
    <cfRule type="cellIs" priority="21" dxfId="4" operator="equal" stopIfTrue="1">
      <formula>1</formula>
    </cfRule>
    <cfRule type="cellIs" priority="22" dxfId="3" operator="equal" stopIfTrue="1">
      <formula>N$8-1</formula>
    </cfRule>
    <cfRule type="cellIs" priority="23" dxfId="2" operator="equal" stopIfTrue="1">
      <formula>N$8+1</formula>
    </cfRule>
    <cfRule type="cellIs" priority="24" dxfId="1" operator="equal" stopIfTrue="1">
      <formula>N$8+2</formula>
    </cfRule>
    <cfRule type="cellIs" priority="25" dxfId="0" operator="greaterThan" stopIfTrue="1">
      <formula>N$8+2</formula>
    </cfRule>
  </conditionalFormatting>
  <conditionalFormatting sqref="P10:P18">
    <cfRule type="cellIs" priority="16" dxfId="4" operator="equal" stopIfTrue="1">
      <formula>1</formula>
    </cfRule>
    <cfRule type="cellIs" priority="17" dxfId="3" operator="equal" stopIfTrue="1">
      <formula>P$8-1</formula>
    </cfRule>
    <cfRule type="cellIs" priority="18" dxfId="2" operator="equal" stopIfTrue="1">
      <formula>P$8+1</formula>
    </cfRule>
    <cfRule type="cellIs" priority="19" dxfId="1" operator="equal" stopIfTrue="1">
      <formula>P$8+2</formula>
    </cfRule>
    <cfRule type="cellIs" priority="20" dxfId="0" operator="greaterThan" stopIfTrue="1">
      <formula>P$8+2</formula>
    </cfRule>
  </conditionalFormatting>
  <conditionalFormatting sqref="Q10:Q18">
    <cfRule type="cellIs" priority="11" dxfId="4" operator="equal" stopIfTrue="1">
      <formula>1</formula>
    </cfRule>
    <cfRule type="cellIs" priority="12" dxfId="3" operator="equal" stopIfTrue="1">
      <formula>Q$8-1</formula>
    </cfRule>
    <cfRule type="cellIs" priority="13" dxfId="2" operator="equal" stopIfTrue="1">
      <formula>Q$8+1</formula>
    </cfRule>
    <cfRule type="cellIs" priority="14" dxfId="1" operator="equal" stopIfTrue="1">
      <formula>Q$8+2</formula>
    </cfRule>
    <cfRule type="cellIs" priority="15" dxfId="0" operator="greaterThan" stopIfTrue="1">
      <formula>Q$8+2</formula>
    </cfRule>
  </conditionalFormatting>
  <conditionalFormatting sqref="S10:S18">
    <cfRule type="cellIs" priority="6" dxfId="4" operator="equal" stopIfTrue="1">
      <formula>1</formula>
    </cfRule>
    <cfRule type="cellIs" priority="7" dxfId="3" operator="equal" stopIfTrue="1">
      <formula>S$8-1</formula>
    </cfRule>
    <cfRule type="cellIs" priority="8" dxfId="2" operator="equal" stopIfTrue="1">
      <formula>S$8+1</formula>
    </cfRule>
    <cfRule type="cellIs" priority="9" dxfId="1" operator="equal" stopIfTrue="1">
      <formula>S$8+2</formula>
    </cfRule>
    <cfRule type="cellIs" priority="10" dxfId="0" operator="greaterThan" stopIfTrue="1">
      <formula>S$8+2</formula>
    </cfRule>
  </conditionalFormatting>
  <conditionalFormatting sqref="T10:T18">
    <cfRule type="cellIs" priority="1" dxfId="4" operator="equal" stopIfTrue="1">
      <formula>1</formula>
    </cfRule>
    <cfRule type="cellIs" priority="2" dxfId="3" operator="equal" stopIfTrue="1">
      <formula>T$8-1</formula>
    </cfRule>
    <cfRule type="cellIs" priority="3" dxfId="2" operator="equal" stopIfTrue="1">
      <formula>T$8+1</formula>
    </cfRule>
    <cfRule type="cellIs" priority="4" dxfId="1" operator="equal" stopIfTrue="1">
      <formula>T$8+2</formula>
    </cfRule>
    <cfRule type="cellIs" priority="5" dxfId="0" operator="greaterThan" stopIfTrue="1">
      <formula>T$8+2</formula>
    </cfRule>
  </conditionalFormatting>
  <hyperlinks>
    <hyperlink ref="A20" r:id="rId1" display="www.golf-kg.si"/>
  </hyperlinks>
  <printOptions horizontalCentered="1"/>
  <pageMargins left="0.15748031496062992" right="0.15748031496062992" top="0.3937007874015748" bottom="0.984251968503937" header="0.11811023622047245" footer="0.5118110236220472"/>
  <pageSetup fitToHeight="0" fitToWidth="0" horizontalDpi="300" verticalDpi="300" orientation="landscape" paperSize="9" scale="110" r:id="rId2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3.8515625" style="0" customWidth="1"/>
    <col min="2" max="6" width="3.7109375" style="0" customWidth="1"/>
    <col min="7" max="7" width="4.140625" style="0" customWidth="1"/>
    <col min="8" max="8" width="4.28125" style="0" customWidth="1"/>
    <col min="9" max="10" width="3.7109375" style="0" customWidth="1"/>
    <col min="11" max="11" width="4.421875" style="0" customWidth="1"/>
    <col min="12" max="14" width="3.7109375" style="0" customWidth="1"/>
    <col min="15" max="15" width="4.00390625" style="0" customWidth="1"/>
    <col min="16" max="20" width="3.7109375" style="0" customWidth="1"/>
    <col min="21" max="21" width="5.57421875" style="0" customWidth="1"/>
    <col min="22" max="22" width="5.00390625" style="0" customWidth="1"/>
    <col min="23" max="23" width="5.7109375" style="1" customWidth="1"/>
    <col min="24" max="24" width="6.421875" style="0" customWidth="1"/>
    <col min="25" max="25" width="5.57421875" style="2" customWidth="1"/>
  </cols>
  <sheetData>
    <row r="1" spans="1:11" ht="30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6.25" customHeight="1">
      <c r="A2" s="3" t="s">
        <v>37</v>
      </c>
    </row>
    <row r="3" ht="17.25" customHeight="1">
      <c r="A3" s="3"/>
    </row>
    <row r="4" ht="18">
      <c r="A4" s="3" t="s">
        <v>26</v>
      </c>
    </row>
    <row r="5" ht="9.75" customHeight="1">
      <c r="A5" s="3"/>
    </row>
    <row r="6" spans="1:25" s="4" customFormat="1" ht="15.75" customHeight="1">
      <c r="A6"/>
      <c r="W6" s="5"/>
      <c r="Y6" s="6"/>
    </row>
    <row r="7" spans="1:31" s="12" customFormat="1" ht="18" customHeight="1">
      <c r="A7" s="7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 t="s">
        <v>1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10" t="s">
        <v>2</v>
      </c>
      <c r="V7" s="10" t="s">
        <v>3</v>
      </c>
      <c r="W7" s="11"/>
      <c r="X7" s="4"/>
      <c r="Y7" s="6"/>
      <c r="AE7" s="13"/>
    </row>
    <row r="8" spans="1:31" s="12" customFormat="1" ht="15.75" customHeight="1">
      <c r="A8" s="14" t="s">
        <v>4</v>
      </c>
      <c r="B8" s="15">
        <v>4</v>
      </c>
      <c r="C8" s="15">
        <v>3</v>
      </c>
      <c r="D8" s="15">
        <v>3</v>
      </c>
      <c r="E8" s="15">
        <v>4</v>
      </c>
      <c r="F8" s="15">
        <v>3</v>
      </c>
      <c r="G8" s="15">
        <v>3</v>
      </c>
      <c r="H8" s="15">
        <v>4</v>
      </c>
      <c r="I8" s="15">
        <v>3</v>
      </c>
      <c r="J8" s="15">
        <v>3</v>
      </c>
      <c r="K8" s="15">
        <f>SUM(B8:J8)</f>
        <v>30</v>
      </c>
      <c r="L8" s="15">
        <v>4</v>
      </c>
      <c r="M8" s="15">
        <v>3</v>
      </c>
      <c r="N8" s="15">
        <v>3</v>
      </c>
      <c r="O8" s="15">
        <v>4</v>
      </c>
      <c r="P8" s="15">
        <v>3</v>
      </c>
      <c r="Q8" s="15">
        <v>3</v>
      </c>
      <c r="R8" s="15">
        <v>4</v>
      </c>
      <c r="S8" s="15">
        <v>3</v>
      </c>
      <c r="T8" s="15">
        <v>3</v>
      </c>
      <c r="U8" s="15">
        <f>SUM(L8:T8)</f>
        <v>30</v>
      </c>
      <c r="V8" s="15">
        <f>K8+U8</f>
        <v>60</v>
      </c>
      <c r="W8" s="16" t="s">
        <v>5</v>
      </c>
      <c r="X8" s="17"/>
      <c r="Y8" s="18"/>
      <c r="AE8" s="13"/>
    </row>
    <row r="9" spans="1:25" ht="16.5" thickBot="1">
      <c r="A9" s="19" t="s">
        <v>6</v>
      </c>
      <c r="B9" s="20">
        <v>7</v>
      </c>
      <c r="C9" s="20">
        <v>10</v>
      </c>
      <c r="D9" s="20">
        <v>4</v>
      </c>
      <c r="E9" s="20">
        <v>1</v>
      </c>
      <c r="F9" s="20">
        <v>13</v>
      </c>
      <c r="G9" s="20">
        <v>16</v>
      </c>
      <c r="H9" s="20">
        <v>8</v>
      </c>
      <c r="I9" s="20">
        <v>11</v>
      </c>
      <c r="J9" s="20">
        <v>5</v>
      </c>
      <c r="K9" s="20"/>
      <c r="L9" s="20">
        <v>2</v>
      </c>
      <c r="M9" s="20">
        <v>14</v>
      </c>
      <c r="N9" s="20">
        <v>17</v>
      </c>
      <c r="O9" s="20">
        <v>9</v>
      </c>
      <c r="P9" s="20">
        <v>12</v>
      </c>
      <c r="Q9" s="20">
        <v>6</v>
      </c>
      <c r="R9" s="20">
        <v>3</v>
      </c>
      <c r="S9" s="20">
        <v>15</v>
      </c>
      <c r="T9" s="20">
        <v>18</v>
      </c>
      <c r="U9" s="21"/>
      <c r="V9" s="22" t="s">
        <v>7</v>
      </c>
      <c r="W9" s="23" t="s">
        <v>8</v>
      </c>
      <c r="X9" s="43" t="s">
        <v>9</v>
      </c>
      <c r="Y9" s="18"/>
    </row>
    <row r="10" spans="1:25" ht="15">
      <c r="A10" s="24" t="s">
        <v>40</v>
      </c>
      <c r="B10" s="25">
        <v>3</v>
      </c>
      <c r="C10" s="26">
        <v>2</v>
      </c>
      <c r="D10" s="26">
        <v>2</v>
      </c>
      <c r="E10" s="25">
        <v>3</v>
      </c>
      <c r="F10" s="26">
        <v>2</v>
      </c>
      <c r="G10" s="26">
        <v>2</v>
      </c>
      <c r="H10" s="25">
        <v>4</v>
      </c>
      <c r="I10" s="26">
        <v>2</v>
      </c>
      <c r="J10" s="26">
        <v>2</v>
      </c>
      <c r="K10" s="15">
        <f aca="true" t="shared" si="0" ref="K10:K17">SUM(B10:J10)</f>
        <v>22</v>
      </c>
      <c r="L10" s="25">
        <v>3</v>
      </c>
      <c r="M10" s="26">
        <v>3</v>
      </c>
      <c r="N10" s="26">
        <v>2</v>
      </c>
      <c r="O10" s="25">
        <v>4</v>
      </c>
      <c r="P10" s="26">
        <v>2</v>
      </c>
      <c r="Q10" s="26">
        <v>2</v>
      </c>
      <c r="R10" s="25">
        <v>4</v>
      </c>
      <c r="S10" s="26">
        <v>3</v>
      </c>
      <c r="T10" s="26">
        <v>2</v>
      </c>
      <c r="U10" s="15">
        <f aca="true" t="shared" si="1" ref="U10:U17">SUM(L10:T10)</f>
        <v>25</v>
      </c>
      <c r="V10" s="15">
        <f aca="true" t="shared" si="2" ref="V10:V17">K10+U10</f>
        <v>47</v>
      </c>
      <c r="W10" s="16">
        <v>8.6</v>
      </c>
      <c r="X10" s="45">
        <f aca="true" t="shared" si="3" ref="X10:X17">V10-W10/2</f>
        <v>42.7</v>
      </c>
      <c r="Y10" s="46">
        <v>2</v>
      </c>
    </row>
    <row r="11" spans="1:30" ht="15">
      <c r="A11" s="24" t="s">
        <v>30</v>
      </c>
      <c r="B11" s="25">
        <v>4</v>
      </c>
      <c r="C11" s="26">
        <v>3</v>
      </c>
      <c r="D11" s="26">
        <v>4</v>
      </c>
      <c r="E11" s="25">
        <v>3</v>
      </c>
      <c r="F11" s="26">
        <v>3</v>
      </c>
      <c r="G11" s="26">
        <v>2</v>
      </c>
      <c r="H11" s="25">
        <v>5</v>
      </c>
      <c r="I11" s="26">
        <v>3</v>
      </c>
      <c r="J11" s="26">
        <v>3</v>
      </c>
      <c r="K11" s="15">
        <f t="shared" si="0"/>
        <v>30</v>
      </c>
      <c r="L11" s="25">
        <v>4</v>
      </c>
      <c r="M11" s="26">
        <v>3</v>
      </c>
      <c r="N11" s="26">
        <v>2</v>
      </c>
      <c r="O11" s="25">
        <v>5</v>
      </c>
      <c r="P11" s="26">
        <v>3</v>
      </c>
      <c r="Q11" s="26">
        <v>3</v>
      </c>
      <c r="R11" s="25">
        <v>4</v>
      </c>
      <c r="S11" s="26">
        <v>2</v>
      </c>
      <c r="T11" s="26">
        <v>3</v>
      </c>
      <c r="U11" s="15">
        <f t="shared" si="1"/>
        <v>29</v>
      </c>
      <c r="V11" s="15">
        <f t="shared" si="2"/>
        <v>59</v>
      </c>
      <c r="W11" s="16">
        <v>28.5</v>
      </c>
      <c r="X11" s="45">
        <f t="shared" si="3"/>
        <v>44.75</v>
      </c>
      <c r="Y11" s="46">
        <v>2</v>
      </c>
      <c r="AD11" s="12" t="s">
        <v>5</v>
      </c>
    </row>
    <row r="12" spans="1:25" ht="15">
      <c r="A12" s="24" t="s">
        <v>41</v>
      </c>
      <c r="B12" s="25">
        <v>4</v>
      </c>
      <c r="C12" s="26">
        <v>3</v>
      </c>
      <c r="D12" s="26">
        <v>3</v>
      </c>
      <c r="E12" s="25">
        <v>5</v>
      </c>
      <c r="F12" s="26">
        <v>3</v>
      </c>
      <c r="G12" s="26">
        <v>2</v>
      </c>
      <c r="H12" s="25">
        <v>4</v>
      </c>
      <c r="I12" s="26">
        <v>3</v>
      </c>
      <c r="J12" s="26">
        <v>3</v>
      </c>
      <c r="K12" s="15">
        <f t="shared" si="0"/>
        <v>30</v>
      </c>
      <c r="L12" s="25">
        <v>4</v>
      </c>
      <c r="M12" s="26">
        <v>3</v>
      </c>
      <c r="N12" s="26">
        <v>2</v>
      </c>
      <c r="O12" s="25">
        <v>5</v>
      </c>
      <c r="P12" s="26">
        <v>3</v>
      </c>
      <c r="Q12" s="26">
        <v>3</v>
      </c>
      <c r="R12" s="25">
        <v>3</v>
      </c>
      <c r="S12" s="26">
        <v>3</v>
      </c>
      <c r="T12" s="26">
        <v>2</v>
      </c>
      <c r="U12" s="15">
        <f t="shared" si="1"/>
        <v>28</v>
      </c>
      <c r="V12" s="15">
        <f t="shared" si="2"/>
        <v>58</v>
      </c>
      <c r="W12" s="16">
        <v>15</v>
      </c>
      <c r="X12" s="44">
        <f t="shared" si="3"/>
        <v>50.5</v>
      </c>
      <c r="Y12" s="46">
        <v>2</v>
      </c>
    </row>
    <row r="13" spans="1:25" ht="15">
      <c r="A13" s="24" t="s">
        <v>39</v>
      </c>
      <c r="B13" s="25">
        <v>4</v>
      </c>
      <c r="C13" s="26">
        <v>3</v>
      </c>
      <c r="D13" s="26">
        <v>4</v>
      </c>
      <c r="E13" s="25">
        <v>3</v>
      </c>
      <c r="F13" s="26">
        <v>4</v>
      </c>
      <c r="G13" s="26">
        <v>3</v>
      </c>
      <c r="H13" s="25">
        <v>5</v>
      </c>
      <c r="I13" s="26">
        <v>3</v>
      </c>
      <c r="J13" s="26">
        <v>4</v>
      </c>
      <c r="K13" s="15">
        <f t="shared" si="0"/>
        <v>33</v>
      </c>
      <c r="L13" s="25">
        <v>4</v>
      </c>
      <c r="M13" s="26">
        <v>4</v>
      </c>
      <c r="N13" s="26">
        <v>3</v>
      </c>
      <c r="O13" s="25">
        <v>4</v>
      </c>
      <c r="P13" s="26">
        <v>3</v>
      </c>
      <c r="Q13" s="26">
        <v>3</v>
      </c>
      <c r="R13" s="25">
        <v>5</v>
      </c>
      <c r="S13" s="26">
        <v>2</v>
      </c>
      <c r="T13" s="26">
        <v>2</v>
      </c>
      <c r="U13" s="15">
        <f t="shared" si="1"/>
        <v>30</v>
      </c>
      <c r="V13" s="15">
        <f t="shared" si="2"/>
        <v>63</v>
      </c>
      <c r="W13" s="16">
        <v>20.3</v>
      </c>
      <c r="X13" s="45">
        <f t="shared" si="3"/>
        <v>52.85</v>
      </c>
      <c r="Y13" s="46">
        <v>2</v>
      </c>
    </row>
    <row r="14" spans="1:25" ht="15">
      <c r="A14" s="24" t="s">
        <v>34</v>
      </c>
      <c r="B14" s="25">
        <v>5</v>
      </c>
      <c r="C14" s="26">
        <v>3</v>
      </c>
      <c r="D14" s="26">
        <v>3</v>
      </c>
      <c r="E14" s="25">
        <v>4</v>
      </c>
      <c r="F14" s="26">
        <v>2</v>
      </c>
      <c r="G14" s="26">
        <v>3</v>
      </c>
      <c r="H14" s="25">
        <v>5</v>
      </c>
      <c r="I14" s="26">
        <v>3</v>
      </c>
      <c r="J14" s="26">
        <v>3</v>
      </c>
      <c r="K14" s="15">
        <f t="shared" si="0"/>
        <v>31</v>
      </c>
      <c r="L14" s="25">
        <v>4</v>
      </c>
      <c r="M14" s="26">
        <v>3</v>
      </c>
      <c r="N14" s="26">
        <v>3</v>
      </c>
      <c r="O14" s="25">
        <v>4</v>
      </c>
      <c r="P14" s="26">
        <v>3</v>
      </c>
      <c r="Q14" s="26">
        <v>4</v>
      </c>
      <c r="R14" s="25">
        <v>4</v>
      </c>
      <c r="S14" s="26">
        <v>2</v>
      </c>
      <c r="T14" s="26">
        <v>3</v>
      </c>
      <c r="U14" s="15">
        <f t="shared" si="1"/>
        <v>30</v>
      </c>
      <c r="V14" s="15">
        <f t="shared" si="2"/>
        <v>61</v>
      </c>
      <c r="W14" s="16">
        <v>16.1</v>
      </c>
      <c r="X14" s="45">
        <f t="shared" si="3"/>
        <v>52.95</v>
      </c>
      <c r="Y14" s="46">
        <v>1</v>
      </c>
    </row>
    <row r="15" spans="1:31" ht="15">
      <c r="A15" s="24" t="s">
        <v>38</v>
      </c>
      <c r="B15" s="25">
        <v>4</v>
      </c>
      <c r="C15" s="26">
        <v>3</v>
      </c>
      <c r="D15" s="26">
        <v>4</v>
      </c>
      <c r="E15" s="25">
        <v>4</v>
      </c>
      <c r="F15" s="26">
        <v>3</v>
      </c>
      <c r="G15" s="26">
        <v>3</v>
      </c>
      <c r="H15" s="25">
        <v>3</v>
      </c>
      <c r="I15" s="26">
        <v>3</v>
      </c>
      <c r="J15" s="26">
        <v>3</v>
      </c>
      <c r="K15" s="15">
        <f t="shared" si="0"/>
        <v>30</v>
      </c>
      <c r="L15" s="25">
        <v>4</v>
      </c>
      <c r="M15" s="26">
        <v>3</v>
      </c>
      <c r="N15" s="26">
        <v>3</v>
      </c>
      <c r="O15" s="25">
        <v>4</v>
      </c>
      <c r="P15" s="26">
        <v>3</v>
      </c>
      <c r="Q15" s="26">
        <v>3</v>
      </c>
      <c r="R15" s="25">
        <v>3</v>
      </c>
      <c r="S15" s="26">
        <v>3</v>
      </c>
      <c r="T15" s="26">
        <v>3</v>
      </c>
      <c r="U15" s="15">
        <f t="shared" si="1"/>
        <v>29</v>
      </c>
      <c r="V15" s="15">
        <f t="shared" si="2"/>
        <v>59</v>
      </c>
      <c r="W15" s="16">
        <v>8.4</v>
      </c>
      <c r="X15" s="45">
        <f t="shared" si="3"/>
        <v>54.8</v>
      </c>
      <c r="Y15" s="46">
        <v>1</v>
      </c>
      <c r="AE15" s="12" t="s">
        <v>5</v>
      </c>
    </row>
    <row r="16" spans="1:25" ht="15">
      <c r="A16" s="24" t="s">
        <v>36</v>
      </c>
      <c r="B16" s="25">
        <v>5</v>
      </c>
      <c r="C16" s="26">
        <v>3</v>
      </c>
      <c r="D16" s="26">
        <v>3</v>
      </c>
      <c r="E16" s="25">
        <v>5</v>
      </c>
      <c r="F16" s="26">
        <v>3</v>
      </c>
      <c r="G16" s="26">
        <v>4</v>
      </c>
      <c r="H16" s="25">
        <v>4</v>
      </c>
      <c r="I16" s="26">
        <v>5</v>
      </c>
      <c r="J16" s="26">
        <v>3</v>
      </c>
      <c r="K16" s="15">
        <f t="shared" si="0"/>
        <v>35</v>
      </c>
      <c r="L16" s="25">
        <v>4</v>
      </c>
      <c r="M16" s="26">
        <v>3</v>
      </c>
      <c r="N16" s="26">
        <v>3</v>
      </c>
      <c r="O16" s="25">
        <v>6</v>
      </c>
      <c r="P16" s="26">
        <v>5</v>
      </c>
      <c r="Q16" s="26">
        <v>4</v>
      </c>
      <c r="R16" s="25">
        <v>5</v>
      </c>
      <c r="S16" s="26">
        <v>4</v>
      </c>
      <c r="T16" s="26">
        <v>4</v>
      </c>
      <c r="U16" s="15">
        <f t="shared" si="1"/>
        <v>38</v>
      </c>
      <c r="V16" s="15">
        <f t="shared" si="2"/>
        <v>73</v>
      </c>
      <c r="W16" s="16">
        <v>21.4</v>
      </c>
      <c r="X16" s="45">
        <f t="shared" si="3"/>
        <v>62.3</v>
      </c>
      <c r="Y16" s="46">
        <v>1</v>
      </c>
    </row>
    <row r="17" spans="1:25" ht="15">
      <c r="A17" s="24" t="s">
        <v>35</v>
      </c>
      <c r="B17" s="25">
        <v>6</v>
      </c>
      <c r="C17" s="26">
        <v>3</v>
      </c>
      <c r="D17" s="26">
        <v>3</v>
      </c>
      <c r="E17" s="25">
        <v>4</v>
      </c>
      <c r="F17" s="26">
        <v>3</v>
      </c>
      <c r="G17" s="26">
        <v>3</v>
      </c>
      <c r="H17" s="25">
        <v>5</v>
      </c>
      <c r="I17" s="26">
        <v>9</v>
      </c>
      <c r="J17" s="26">
        <v>3</v>
      </c>
      <c r="K17" s="15">
        <f t="shared" si="0"/>
        <v>39</v>
      </c>
      <c r="L17" s="25">
        <v>4</v>
      </c>
      <c r="M17" s="26">
        <v>3</v>
      </c>
      <c r="N17" s="26">
        <v>3</v>
      </c>
      <c r="O17" s="25">
        <v>4</v>
      </c>
      <c r="P17" s="26">
        <v>3</v>
      </c>
      <c r="Q17" s="26">
        <v>3</v>
      </c>
      <c r="R17" s="25">
        <v>3</v>
      </c>
      <c r="S17" s="26">
        <v>5</v>
      </c>
      <c r="T17" s="26">
        <v>3</v>
      </c>
      <c r="U17" s="15">
        <f t="shared" si="1"/>
        <v>31</v>
      </c>
      <c r="V17" s="15">
        <f t="shared" si="2"/>
        <v>70</v>
      </c>
      <c r="W17" s="16">
        <v>9.8</v>
      </c>
      <c r="X17" s="45">
        <f t="shared" si="3"/>
        <v>65.1</v>
      </c>
      <c r="Y17" s="46">
        <v>1</v>
      </c>
    </row>
    <row r="20" spans="1:12" ht="12.75">
      <c r="A20" s="47" t="s">
        <v>29</v>
      </c>
      <c r="L20" t="s">
        <v>5</v>
      </c>
    </row>
    <row r="22" spans="2:13" ht="12.75">
      <c r="B22" s="57" t="s">
        <v>10</v>
      </c>
      <c r="C22" s="57"/>
      <c r="D22" s="58" t="s">
        <v>11</v>
      </c>
      <c r="E22" s="58"/>
      <c r="F22" s="56" t="s">
        <v>12</v>
      </c>
      <c r="G22" s="56"/>
      <c r="H22" s="51" t="s">
        <v>13</v>
      </c>
      <c r="I22" s="51"/>
      <c r="J22" s="52" t="s">
        <v>14</v>
      </c>
      <c r="K22" s="52"/>
      <c r="L22" s="54" t="s">
        <v>15</v>
      </c>
      <c r="M22" s="54"/>
    </row>
    <row r="23" spans="1:13" ht="12.75">
      <c r="A23" t="s">
        <v>16</v>
      </c>
      <c r="B23" s="55" t="s">
        <v>17</v>
      </c>
      <c r="C23" s="55"/>
      <c r="D23" s="55" t="s">
        <v>18</v>
      </c>
      <c r="E23" s="55"/>
      <c r="F23" s="56">
        <v>0</v>
      </c>
      <c r="G23" s="56"/>
      <c r="H23" s="55" t="s">
        <v>19</v>
      </c>
      <c r="I23" s="55"/>
      <c r="J23" s="55" t="s">
        <v>20</v>
      </c>
      <c r="K23" s="55"/>
      <c r="L23" s="56" t="s">
        <v>21</v>
      </c>
      <c r="M23" s="56"/>
    </row>
    <row r="24" ht="12.75">
      <c r="B24" t="s">
        <v>5</v>
      </c>
    </row>
    <row r="25" ht="13.5" thickBot="1">
      <c r="A25" s="28" t="s">
        <v>22</v>
      </c>
    </row>
    <row r="26" spans="1:22" ht="15">
      <c r="A26" s="29" t="s">
        <v>10</v>
      </c>
      <c r="B26" s="30">
        <f>COUNTIF(B10:B17,"=2")</f>
        <v>0</v>
      </c>
      <c r="C26" s="30">
        <f>COUNTIF(C10:C17,"=1")</f>
        <v>0</v>
      </c>
      <c r="D26" s="30">
        <f>COUNTIF(D10:D17,"=1")</f>
        <v>0</v>
      </c>
      <c r="E26" s="30">
        <f>COUNTIF(E10:E17,"=2")</f>
        <v>0</v>
      </c>
      <c r="F26" s="30">
        <f>COUNTIF(F10:F17,"=1")</f>
        <v>0</v>
      </c>
      <c r="G26" s="30">
        <f>COUNTIF(G10:G17,"=1")</f>
        <v>0</v>
      </c>
      <c r="H26" s="30">
        <f>COUNTIF(H10:H17,"=2")</f>
        <v>0</v>
      </c>
      <c r="I26" s="30">
        <f>COUNTIF(I10:I17,"=1")</f>
        <v>0</v>
      </c>
      <c r="J26" s="31">
        <f>COUNTIF(J10:J17,"=1")</f>
        <v>0</v>
      </c>
      <c r="K26" s="32">
        <f aca="true" t="shared" si="4" ref="K26:K31">SUM(B26:J26)</f>
        <v>0</v>
      </c>
      <c r="L26" s="30">
        <f>COUNTIF(L10:L17,"=2")</f>
        <v>0</v>
      </c>
      <c r="M26" s="30">
        <f>COUNTIF(M10:M17,"=1")</f>
        <v>0</v>
      </c>
      <c r="N26" s="30">
        <f>COUNTIF(N10:N17,"=1")</f>
        <v>0</v>
      </c>
      <c r="O26" s="30">
        <f>COUNTIF(O10:O17,"=2")</f>
        <v>0</v>
      </c>
      <c r="P26" s="30">
        <f>COUNTIF(P10:P17,"=1")</f>
        <v>0</v>
      </c>
      <c r="Q26" s="30">
        <f>COUNTIF(Q10:Q17,"=1")</f>
        <v>0</v>
      </c>
      <c r="R26" s="30">
        <f>COUNTIF(R10:R17,"=2")</f>
        <v>0</v>
      </c>
      <c r="S26" s="30">
        <f>COUNTIF(S10:S17,"=1")</f>
        <v>0</v>
      </c>
      <c r="T26" s="30">
        <f>COUNTIF(T10:T17,"=1")</f>
        <v>0</v>
      </c>
      <c r="U26" s="33">
        <f aca="true" t="shared" si="5" ref="U26:U31">SUM(L26:T26)</f>
        <v>0</v>
      </c>
      <c r="V26" s="32">
        <f aca="true" t="shared" si="6" ref="V26:V31">K26+U26</f>
        <v>0</v>
      </c>
    </row>
    <row r="27" spans="1:22" ht="15">
      <c r="A27" s="34" t="s">
        <v>11</v>
      </c>
      <c r="B27" s="30">
        <f>COUNTIF(B10:B17,"=3")</f>
        <v>1</v>
      </c>
      <c r="C27" s="30">
        <f>COUNTIF(C10:C17,"=2")</f>
        <v>1</v>
      </c>
      <c r="D27" s="30">
        <f>COUNTIF(D10:D17,"=2")</f>
        <v>1</v>
      </c>
      <c r="E27" s="30">
        <f>COUNTIF(E10:E17,"=3")</f>
        <v>3</v>
      </c>
      <c r="F27" s="30">
        <f>COUNTIF(F10:F17,"=2")</f>
        <v>2</v>
      </c>
      <c r="G27" s="30">
        <f>COUNTIF(G10:G17,"=2")</f>
        <v>3</v>
      </c>
      <c r="H27" s="30">
        <f>COUNTIF(H10:H17,"=3")</f>
        <v>1</v>
      </c>
      <c r="I27" s="30">
        <f>COUNTIF(I10:I17,"=2")</f>
        <v>1</v>
      </c>
      <c r="J27" s="31">
        <f>COUNTIF(J10:J17,"=2")</f>
        <v>1</v>
      </c>
      <c r="K27" s="35">
        <f t="shared" si="4"/>
        <v>14</v>
      </c>
      <c r="L27" s="30">
        <f>COUNTIF(L10:L17,"=3")</f>
        <v>1</v>
      </c>
      <c r="M27" s="30">
        <f>COUNTIF(M10:M17,"=2")</f>
        <v>0</v>
      </c>
      <c r="N27" s="30">
        <f>COUNTIF(N10:N17,"=2")</f>
        <v>3</v>
      </c>
      <c r="O27" s="30">
        <f>COUNTIF(O10:O17,"=3")</f>
        <v>0</v>
      </c>
      <c r="P27" s="30">
        <f>COUNTIF(P10:P17,"=2")</f>
        <v>1</v>
      </c>
      <c r="Q27" s="30">
        <f>COUNTIF(Q10:Q17,"=2")</f>
        <v>1</v>
      </c>
      <c r="R27" s="30">
        <f>COUNTIF(R10:R17,"=3")</f>
        <v>3</v>
      </c>
      <c r="S27" s="30">
        <f>COUNTIF(S10:S17,"=2")</f>
        <v>3</v>
      </c>
      <c r="T27" s="30">
        <f>COUNTIF(T10:T17,"=2")</f>
        <v>3</v>
      </c>
      <c r="U27" s="36">
        <f t="shared" si="5"/>
        <v>15</v>
      </c>
      <c r="V27" s="35">
        <f t="shared" si="6"/>
        <v>29</v>
      </c>
    </row>
    <row r="28" spans="1:22" ht="15">
      <c r="A28" s="27" t="s">
        <v>12</v>
      </c>
      <c r="B28" s="30">
        <f>COUNTIF(B10:B17,"=4")</f>
        <v>4</v>
      </c>
      <c r="C28" s="30">
        <f>COUNTIF(C10:C17,"=3")</f>
        <v>7</v>
      </c>
      <c r="D28" s="30">
        <f>COUNTIF(D10:D17,"=3")</f>
        <v>4</v>
      </c>
      <c r="E28" s="30">
        <f>COUNTIF(E10:E17,"=4")</f>
        <v>3</v>
      </c>
      <c r="F28" s="30">
        <f>COUNTIF(F10:F17,"=3")</f>
        <v>5</v>
      </c>
      <c r="G28" s="30">
        <f>COUNTIF(G10:G17,"=3")</f>
        <v>4</v>
      </c>
      <c r="H28" s="30">
        <f>COUNTIF(H10:H17,"=4")</f>
        <v>3</v>
      </c>
      <c r="I28" s="30">
        <f>COUNTIF(I10:I17,"=3")</f>
        <v>5</v>
      </c>
      <c r="J28" s="31">
        <f>COUNTIF(J10:J17,"=3")</f>
        <v>6</v>
      </c>
      <c r="K28" s="35">
        <f t="shared" si="4"/>
        <v>41</v>
      </c>
      <c r="L28" s="30">
        <f>COUNTIF(L10:L17,"=4")</f>
        <v>7</v>
      </c>
      <c r="M28" s="30">
        <f>COUNTIF(M10:M17,"=3")</f>
        <v>7</v>
      </c>
      <c r="N28" s="30">
        <f>COUNTIF(N10:N17,"=3")</f>
        <v>5</v>
      </c>
      <c r="O28" s="30">
        <f>COUNTIF(O10:O17,"=4")</f>
        <v>5</v>
      </c>
      <c r="P28" s="30">
        <f>COUNTIF(P10:P17,"=3")</f>
        <v>6</v>
      </c>
      <c r="Q28" s="30">
        <f>COUNTIF(Q10:Q17,"=3")</f>
        <v>5</v>
      </c>
      <c r="R28" s="30">
        <f>COUNTIF(R10:R17,"=4")</f>
        <v>3</v>
      </c>
      <c r="S28" s="30">
        <f>COUNTIF(S10:S17,"=3")</f>
        <v>3</v>
      </c>
      <c r="T28" s="30">
        <f>COUNTIF(T10:T17,"=3")</f>
        <v>4</v>
      </c>
      <c r="U28" s="36">
        <f t="shared" si="5"/>
        <v>45</v>
      </c>
      <c r="V28" s="35">
        <f t="shared" si="6"/>
        <v>86</v>
      </c>
    </row>
    <row r="29" spans="1:22" ht="15">
      <c r="A29" s="37" t="s">
        <v>13</v>
      </c>
      <c r="B29" s="30">
        <f>COUNTIF(B10:B17,"=5")</f>
        <v>2</v>
      </c>
      <c r="C29" s="30">
        <f>COUNTIF(C10:C17,"=4")</f>
        <v>0</v>
      </c>
      <c r="D29" s="30">
        <f>COUNTIF(D10:D17,"=4")</f>
        <v>3</v>
      </c>
      <c r="E29" s="30">
        <f>COUNTIF(E10:E17,"=5")</f>
        <v>2</v>
      </c>
      <c r="F29" s="30">
        <f>COUNTIF(F10:F17,"=4")</f>
        <v>1</v>
      </c>
      <c r="G29" s="30">
        <f>COUNTIF(G10:G17,"=4")</f>
        <v>1</v>
      </c>
      <c r="H29" s="30">
        <f>COUNTIF(H10:H17,"=5")</f>
        <v>4</v>
      </c>
      <c r="I29" s="30">
        <f>COUNTIF(I10:I17,"=4")</f>
        <v>0</v>
      </c>
      <c r="J29" s="31">
        <f>COUNTIF(J10:J17,"=4")</f>
        <v>1</v>
      </c>
      <c r="K29" s="35">
        <f t="shared" si="4"/>
        <v>14</v>
      </c>
      <c r="L29" s="30">
        <f>COUNTIF(L10:L17,"=5")</f>
        <v>0</v>
      </c>
      <c r="M29" s="30">
        <f>COUNTIF(M10:M17,"=4")</f>
        <v>1</v>
      </c>
      <c r="N29" s="30">
        <f>COUNTIF(N10:N17,"=4")</f>
        <v>0</v>
      </c>
      <c r="O29" s="30">
        <f>COUNTIF(O10:O17,"=5")</f>
        <v>2</v>
      </c>
      <c r="P29" s="30">
        <f>COUNTIF(P10:P17,"=4")</f>
        <v>0</v>
      </c>
      <c r="Q29" s="30">
        <f>COUNTIF(Q10:Q17,"=4")</f>
        <v>2</v>
      </c>
      <c r="R29" s="30">
        <f>COUNTIF(R10:R17,"=5")</f>
        <v>2</v>
      </c>
      <c r="S29" s="30">
        <f>COUNTIF(S10:S17,"=4")</f>
        <v>1</v>
      </c>
      <c r="T29" s="30">
        <f>COUNTIF(T10:T17,"=4")</f>
        <v>1</v>
      </c>
      <c r="U29" s="36">
        <f t="shared" si="5"/>
        <v>9</v>
      </c>
      <c r="V29" s="35">
        <f t="shared" si="6"/>
        <v>23</v>
      </c>
    </row>
    <row r="30" spans="1:22" ht="15">
      <c r="A30" s="38" t="s">
        <v>23</v>
      </c>
      <c r="B30" s="30">
        <f>COUNTIF(B10:B17,"=6")</f>
        <v>1</v>
      </c>
      <c r="C30" s="30">
        <f>COUNTIF(C10:C17,"=5")</f>
        <v>0</v>
      </c>
      <c r="D30" s="30">
        <f>COUNTIF(D10:D17,"=5")</f>
        <v>0</v>
      </c>
      <c r="E30" s="30">
        <f>COUNTIF(E10:E17,"=6")</f>
        <v>0</v>
      </c>
      <c r="F30" s="30">
        <f>COUNTIF(F10:F17,"=5")</f>
        <v>0</v>
      </c>
      <c r="G30" s="30">
        <f>COUNTIF(G10:G17,"=5")</f>
        <v>0</v>
      </c>
      <c r="H30" s="30">
        <f>COUNTIF(H10:H17,"=6")</f>
        <v>0</v>
      </c>
      <c r="I30" s="30">
        <f>COUNTIF(I10:I17,"=5")</f>
        <v>1</v>
      </c>
      <c r="J30" s="31">
        <f>COUNTIF(J10:J17,"=5")</f>
        <v>0</v>
      </c>
      <c r="K30" s="35">
        <f t="shared" si="4"/>
        <v>2</v>
      </c>
      <c r="L30" s="30">
        <f>COUNTIF(L10:L17,"=6")</f>
        <v>0</v>
      </c>
      <c r="M30" s="30">
        <f>COUNTIF(M10:M17,"=5")</f>
        <v>0</v>
      </c>
      <c r="N30" s="30">
        <f>COUNTIF(N10:N17,"=5")</f>
        <v>0</v>
      </c>
      <c r="O30" s="30">
        <f>COUNTIF(O10:O17,"=6")</f>
        <v>1</v>
      </c>
      <c r="P30" s="30">
        <f>COUNTIF(P10:P17,"=5")</f>
        <v>1</v>
      </c>
      <c r="Q30" s="30">
        <f>COUNTIF(Q10:Q17,"=5")</f>
        <v>0</v>
      </c>
      <c r="R30" s="30">
        <f>COUNTIF(R10:R17,"=6")</f>
        <v>0</v>
      </c>
      <c r="S30" s="30">
        <f>COUNTIF(S10:S17,"=5")</f>
        <v>1</v>
      </c>
      <c r="T30" s="30">
        <f>COUNTIF(T10:T17,"=5")</f>
        <v>0</v>
      </c>
      <c r="U30" s="36">
        <f t="shared" si="5"/>
        <v>3</v>
      </c>
      <c r="V30" s="35">
        <f t="shared" si="6"/>
        <v>5</v>
      </c>
    </row>
    <row r="31" spans="1:22" ht="15.75" thickBot="1">
      <c r="A31" s="39" t="s">
        <v>15</v>
      </c>
      <c r="B31" s="30">
        <f>COUNTIF(B10:B17,"&gt;6")</f>
        <v>0</v>
      </c>
      <c r="C31" s="30">
        <f>COUNTIF(C10:C17,"&gt;5")</f>
        <v>0</v>
      </c>
      <c r="D31" s="30">
        <f>COUNTIF(D10:D17,"&gt;5")</f>
        <v>0</v>
      </c>
      <c r="E31" s="30">
        <f>COUNTIF(E10:E17,"&gt;6")</f>
        <v>0</v>
      </c>
      <c r="F31" s="30">
        <f>COUNTIF(F10:F17,"&gt;5")</f>
        <v>0</v>
      </c>
      <c r="G31" s="30">
        <f>COUNTIF(G10:G17,"&gt;5")</f>
        <v>0</v>
      </c>
      <c r="H31" s="30">
        <f>COUNTIF(H10:H17,"&gt;6")</f>
        <v>0</v>
      </c>
      <c r="I31" s="30">
        <f>COUNTIF(I10:I17,"&gt;5")</f>
        <v>1</v>
      </c>
      <c r="J31" s="31">
        <f>COUNTIF(J10:J17,"&gt;5")</f>
        <v>0</v>
      </c>
      <c r="K31" s="40">
        <f t="shared" si="4"/>
        <v>1</v>
      </c>
      <c r="L31" s="30">
        <f>COUNTIF(L10:L17,"&gt;6")</f>
        <v>0</v>
      </c>
      <c r="M31" s="30">
        <f>COUNTIF(M10:M17,"&gt;5")</f>
        <v>0</v>
      </c>
      <c r="N31" s="30">
        <f>COUNTIF(N10:N17,"&gt;5")</f>
        <v>0</v>
      </c>
      <c r="O31" s="30">
        <f>COUNTIF(O10:O17,"&gt;6")</f>
        <v>0</v>
      </c>
      <c r="P31" s="30">
        <f>COUNTIF(P10:P17,"&gt;5")</f>
        <v>0</v>
      </c>
      <c r="Q31" s="30">
        <f>COUNTIF(Q10:Q17,"&gt;5")</f>
        <v>0</v>
      </c>
      <c r="R31" s="30">
        <f>COUNTIF(R10:R17,"&gt;6")</f>
        <v>0</v>
      </c>
      <c r="S31" s="30">
        <f>COUNTIF(S10:S17,"&gt;5")</f>
        <v>0</v>
      </c>
      <c r="T31" s="30">
        <f>COUNTIF(T10:T17,"&gt;5")</f>
        <v>0</v>
      </c>
      <c r="U31" s="41">
        <f t="shared" si="5"/>
        <v>0</v>
      </c>
      <c r="V31" s="40">
        <f t="shared" si="6"/>
        <v>1</v>
      </c>
    </row>
    <row r="32" spans="2:22" ht="12.75">
      <c r="B32">
        <f aca="true" t="shared" si="7" ref="B32:J32">SUM(B26:B31)</f>
        <v>8</v>
      </c>
      <c r="C32">
        <f t="shared" si="7"/>
        <v>8</v>
      </c>
      <c r="D32">
        <f t="shared" si="7"/>
        <v>8</v>
      </c>
      <c r="E32">
        <f t="shared" si="7"/>
        <v>8</v>
      </c>
      <c r="F32">
        <f t="shared" si="7"/>
        <v>8</v>
      </c>
      <c r="G32">
        <f t="shared" si="7"/>
        <v>8</v>
      </c>
      <c r="H32">
        <f t="shared" si="7"/>
        <v>8</v>
      </c>
      <c r="I32">
        <f t="shared" si="7"/>
        <v>8</v>
      </c>
      <c r="J32">
        <f t="shared" si="7"/>
        <v>8</v>
      </c>
      <c r="L32" s="42">
        <f aca="true" t="shared" si="8" ref="L32:T32">SUM(L26:L31)</f>
        <v>8</v>
      </c>
      <c r="M32" s="42">
        <f t="shared" si="8"/>
        <v>8</v>
      </c>
      <c r="N32" s="42">
        <f t="shared" si="8"/>
        <v>8</v>
      </c>
      <c r="O32" s="42">
        <f t="shared" si="8"/>
        <v>8</v>
      </c>
      <c r="P32" s="42">
        <f t="shared" si="8"/>
        <v>8</v>
      </c>
      <c r="Q32" s="42">
        <f t="shared" si="8"/>
        <v>8</v>
      </c>
      <c r="R32" s="42">
        <f t="shared" si="8"/>
        <v>8</v>
      </c>
      <c r="S32" s="42">
        <f t="shared" si="8"/>
        <v>8</v>
      </c>
      <c r="T32" s="42">
        <f t="shared" si="8"/>
        <v>8</v>
      </c>
      <c r="U32" s="42"/>
      <c r="V32" s="42">
        <f>SUM(V27:V31)</f>
        <v>144</v>
      </c>
    </row>
    <row r="34" spans="1:7" ht="12.75">
      <c r="A34" t="s">
        <v>24</v>
      </c>
      <c r="B34">
        <v>1</v>
      </c>
      <c r="C34">
        <v>2</v>
      </c>
      <c r="D34">
        <v>3</v>
      </c>
      <c r="E34">
        <v>4</v>
      </c>
      <c r="F34">
        <v>5</v>
      </c>
      <c r="G34">
        <v>6</v>
      </c>
    </row>
    <row r="35" spans="1:8" ht="12.75">
      <c r="A35" s="29" t="s">
        <v>10</v>
      </c>
      <c r="B35" s="27">
        <f aca="true" t="shared" si="9" ref="B35:D40">B26+H26+O26</f>
        <v>0</v>
      </c>
      <c r="C35" s="27">
        <f t="shared" si="9"/>
        <v>0</v>
      </c>
      <c r="D35" s="27">
        <f t="shared" si="9"/>
        <v>0</v>
      </c>
      <c r="E35" s="27">
        <f aca="true" t="shared" si="10" ref="E35:G40">E26+L26+R26</f>
        <v>0</v>
      </c>
      <c r="F35" s="27">
        <f t="shared" si="10"/>
        <v>0</v>
      </c>
      <c r="G35" s="27">
        <f t="shared" si="10"/>
        <v>0</v>
      </c>
      <c r="H35">
        <f aca="true" t="shared" si="11" ref="H35:H40">SUM(B35:G35)</f>
        <v>0</v>
      </c>
    </row>
    <row r="36" spans="1:8" ht="12.75">
      <c r="A36" s="34" t="s">
        <v>11</v>
      </c>
      <c r="B36" s="27">
        <f t="shared" si="9"/>
        <v>2</v>
      </c>
      <c r="C36" s="27">
        <f t="shared" si="9"/>
        <v>3</v>
      </c>
      <c r="D36" s="27">
        <f t="shared" si="9"/>
        <v>3</v>
      </c>
      <c r="E36" s="27">
        <f t="shared" si="10"/>
        <v>7</v>
      </c>
      <c r="F36" s="27">
        <f t="shared" si="10"/>
        <v>5</v>
      </c>
      <c r="G36" s="27">
        <f t="shared" si="10"/>
        <v>9</v>
      </c>
      <c r="H36">
        <f t="shared" si="11"/>
        <v>29</v>
      </c>
    </row>
    <row r="37" spans="1:8" ht="12.75">
      <c r="A37" s="27" t="s">
        <v>12</v>
      </c>
      <c r="B37" s="27">
        <f t="shared" si="9"/>
        <v>12</v>
      </c>
      <c r="C37" s="27">
        <f t="shared" si="9"/>
        <v>18</v>
      </c>
      <c r="D37" s="27">
        <f t="shared" si="9"/>
        <v>15</v>
      </c>
      <c r="E37" s="27">
        <f t="shared" si="10"/>
        <v>13</v>
      </c>
      <c r="F37" s="27">
        <f t="shared" si="10"/>
        <v>15</v>
      </c>
      <c r="G37" s="27">
        <f t="shared" si="10"/>
        <v>13</v>
      </c>
      <c r="H37">
        <f t="shared" si="11"/>
        <v>86</v>
      </c>
    </row>
    <row r="38" spans="1:8" ht="12.75">
      <c r="A38" s="37" t="s">
        <v>13</v>
      </c>
      <c r="B38" s="27">
        <f t="shared" si="9"/>
        <v>8</v>
      </c>
      <c r="C38" s="27">
        <f t="shared" si="9"/>
        <v>0</v>
      </c>
      <c r="D38" s="27">
        <f t="shared" si="9"/>
        <v>6</v>
      </c>
      <c r="E38" s="27">
        <f t="shared" si="10"/>
        <v>4</v>
      </c>
      <c r="F38" s="27">
        <f t="shared" si="10"/>
        <v>3</v>
      </c>
      <c r="G38" s="27">
        <f t="shared" si="10"/>
        <v>2</v>
      </c>
      <c r="H38">
        <f t="shared" si="11"/>
        <v>23</v>
      </c>
    </row>
    <row r="39" spans="1:8" ht="12.75">
      <c r="A39" s="38" t="s">
        <v>23</v>
      </c>
      <c r="B39" s="27">
        <f t="shared" si="9"/>
        <v>2</v>
      </c>
      <c r="C39" s="27">
        <f t="shared" si="9"/>
        <v>2</v>
      </c>
      <c r="D39" s="27">
        <f t="shared" si="9"/>
        <v>0</v>
      </c>
      <c r="E39" s="27">
        <f t="shared" si="10"/>
        <v>0</v>
      </c>
      <c r="F39" s="27">
        <f t="shared" si="10"/>
        <v>1</v>
      </c>
      <c r="G39" s="27">
        <f t="shared" si="10"/>
        <v>0</v>
      </c>
      <c r="H39">
        <f t="shared" si="11"/>
        <v>5</v>
      </c>
    </row>
    <row r="40" spans="1:8" ht="12.75">
      <c r="A40" s="39" t="s">
        <v>15</v>
      </c>
      <c r="B40" s="27">
        <f t="shared" si="9"/>
        <v>0</v>
      </c>
      <c r="C40" s="27">
        <f t="shared" si="9"/>
        <v>1</v>
      </c>
      <c r="D40" s="27">
        <f t="shared" si="9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>
        <f t="shared" si="11"/>
        <v>1</v>
      </c>
    </row>
    <row r="41" spans="1:7" ht="12.75">
      <c r="A41" t="s">
        <v>25</v>
      </c>
      <c r="B41">
        <f aca="true" t="shared" si="12" ref="B41:G41">B35*4+B36*3+B37*2+B38</f>
        <v>38</v>
      </c>
      <c r="C41">
        <f t="shared" si="12"/>
        <v>45</v>
      </c>
      <c r="D41">
        <f t="shared" si="12"/>
        <v>45</v>
      </c>
      <c r="E41">
        <f t="shared" si="12"/>
        <v>51</v>
      </c>
      <c r="F41">
        <f t="shared" si="12"/>
        <v>48</v>
      </c>
      <c r="G41">
        <f t="shared" si="12"/>
        <v>55</v>
      </c>
    </row>
  </sheetData>
  <sheetProtection/>
  <mergeCells count="13">
    <mergeCell ref="L22:M22"/>
    <mergeCell ref="B23:C23"/>
    <mergeCell ref="D23:E23"/>
    <mergeCell ref="F23:G23"/>
    <mergeCell ref="H23:I23"/>
    <mergeCell ref="J23:K23"/>
    <mergeCell ref="L23:M23"/>
    <mergeCell ref="A1:K1"/>
    <mergeCell ref="B22:C22"/>
    <mergeCell ref="D22:E22"/>
    <mergeCell ref="F22:G22"/>
    <mergeCell ref="H22:I22"/>
    <mergeCell ref="J22:K22"/>
  </mergeCells>
  <conditionalFormatting sqref="E7:E9">
    <cfRule type="cellIs" priority="114" dxfId="113" operator="lessThan" stopIfTrue="1">
      <formula>0</formula>
    </cfRule>
  </conditionalFormatting>
  <conditionalFormatting sqref="B10">
    <cfRule type="cellIs" priority="105" dxfId="4" operator="equal" stopIfTrue="1">
      <formula>1</formula>
    </cfRule>
    <cfRule type="cellIs" priority="106" dxfId="69" operator="equal" stopIfTrue="1">
      <formula>B$8-2</formula>
    </cfRule>
    <cfRule type="cellIs" priority="107" dxfId="3" operator="equal" stopIfTrue="1">
      <formula>B$8-1</formula>
    </cfRule>
    <cfRule type="cellIs" priority="108" dxfId="2" operator="equal" stopIfTrue="1">
      <formula>B$8+1</formula>
    </cfRule>
    <cfRule type="cellIs" priority="109" dxfId="1" operator="equal" stopIfTrue="1">
      <formula>B$8+2</formula>
    </cfRule>
    <cfRule type="cellIs" priority="110" dxfId="0" operator="greaterThan" stopIfTrue="1">
      <formula>B$8+2</formula>
    </cfRule>
  </conditionalFormatting>
  <conditionalFormatting sqref="B11:B17">
    <cfRule type="cellIs" priority="99" dxfId="4" operator="equal" stopIfTrue="1">
      <formula>1</formula>
    </cfRule>
    <cfRule type="cellIs" priority="100" dxfId="69" operator="equal" stopIfTrue="1">
      <formula>B$8-2</formula>
    </cfRule>
    <cfRule type="cellIs" priority="101" dxfId="3" operator="equal" stopIfTrue="1">
      <formula>B$8-1</formula>
    </cfRule>
    <cfRule type="cellIs" priority="102" dxfId="2" operator="equal" stopIfTrue="1">
      <formula>B$8+1</formula>
    </cfRule>
    <cfRule type="cellIs" priority="103" dxfId="1" operator="equal" stopIfTrue="1">
      <formula>B$8+2</formula>
    </cfRule>
    <cfRule type="cellIs" priority="104" dxfId="0" operator="greaterThan" stopIfTrue="1">
      <formula>B$8+2</formula>
    </cfRule>
  </conditionalFormatting>
  <conditionalFormatting sqref="E10">
    <cfRule type="cellIs" priority="93" dxfId="4" operator="equal" stopIfTrue="1">
      <formula>1</formula>
    </cfRule>
    <cfRule type="cellIs" priority="94" dxfId="69" operator="equal" stopIfTrue="1">
      <formula>E$8-2</formula>
    </cfRule>
    <cfRule type="cellIs" priority="95" dxfId="3" operator="equal" stopIfTrue="1">
      <formula>E$8-1</formula>
    </cfRule>
    <cfRule type="cellIs" priority="96" dxfId="2" operator="equal" stopIfTrue="1">
      <formula>E$8+1</formula>
    </cfRule>
    <cfRule type="cellIs" priority="97" dxfId="1" operator="equal" stopIfTrue="1">
      <formula>E$8+2</formula>
    </cfRule>
    <cfRule type="cellIs" priority="98" dxfId="0" operator="greaterThan" stopIfTrue="1">
      <formula>E$8+2</formula>
    </cfRule>
  </conditionalFormatting>
  <conditionalFormatting sqref="E11:E17">
    <cfRule type="cellIs" priority="87" dxfId="4" operator="equal" stopIfTrue="1">
      <formula>1</formula>
    </cfRule>
    <cfRule type="cellIs" priority="88" dxfId="69" operator="equal" stopIfTrue="1">
      <formula>E$8-2</formula>
    </cfRule>
    <cfRule type="cellIs" priority="89" dxfId="3" operator="equal" stopIfTrue="1">
      <formula>E$8-1</formula>
    </cfRule>
    <cfRule type="cellIs" priority="90" dxfId="2" operator="equal" stopIfTrue="1">
      <formula>E$8+1</formula>
    </cfRule>
    <cfRule type="cellIs" priority="91" dxfId="1" operator="equal" stopIfTrue="1">
      <formula>E$8+2</formula>
    </cfRule>
    <cfRule type="cellIs" priority="92" dxfId="0" operator="greaterThan" stopIfTrue="1">
      <formula>E$8+2</formula>
    </cfRule>
  </conditionalFormatting>
  <conditionalFormatting sqref="H10:H17">
    <cfRule type="cellIs" priority="81" dxfId="4" operator="equal" stopIfTrue="1">
      <formula>1</formula>
    </cfRule>
    <cfRule type="cellIs" priority="82" dxfId="69" operator="equal" stopIfTrue="1">
      <formula>H$8-2</formula>
    </cfRule>
    <cfRule type="cellIs" priority="83" dxfId="3" operator="equal" stopIfTrue="1">
      <formula>H$8-1</formula>
    </cfRule>
    <cfRule type="cellIs" priority="84" dxfId="2" operator="equal" stopIfTrue="1">
      <formula>H$8+1</formula>
    </cfRule>
    <cfRule type="cellIs" priority="85" dxfId="1" operator="equal" stopIfTrue="1">
      <formula>H$8+2</formula>
    </cfRule>
    <cfRule type="cellIs" priority="86" dxfId="0" operator="greaterThan" stopIfTrue="1">
      <formula>H$8+2</formula>
    </cfRule>
  </conditionalFormatting>
  <conditionalFormatting sqref="L10:L17">
    <cfRule type="cellIs" priority="75" dxfId="4" operator="equal" stopIfTrue="1">
      <formula>1</formula>
    </cfRule>
    <cfRule type="cellIs" priority="76" dxfId="69" operator="equal" stopIfTrue="1">
      <formula>L$8-2</formula>
    </cfRule>
    <cfRule type="cellIs" priority="77" dxfId="3" operator="equal" stopIfTrue="1">
      <formula>L$8-1</formula>
    </cfRule>
    <cfRule type="cellIs" priority="78" dxfId="2" operator="equal" stopIfTrue="1">
      <formula>L$8+1</formula>
    </cfRule>
    <cfRule type="cellIs" priority="79" dxfId="1" operator="equal" stopIfTrue="1">
      <formula>L$8+2</formula>
    </cfRule>
    <cfRule type="cellIs" priority="80" dxfId="0" operator="greaterThan" stopIfTrue="1">
      <formula>L$8+2</formula>
    </cfRule>
  </conditionalFormatting>
  <conditionalFormatting sqref="O10:O17">
    <cfRule type="cellIs" priority="69" dxfId="4" operator="equal" stopIfTrue="1">
      <formula>1</formula>
    </cfRule>
    <cfRule type="cellIs" priority="70" dxfId="69" operator="equal" stopIfTrue="1">
      <formula>O$8-2</formula>
    </cfRule>
    <cfRule type="cellIs" priority="71" dxfId="3" operator="equal" stopIfTrue="1">
      <formula>O$8-1</formula>
    </cfRule>
    <cfRule type="cellIs" priority="72" dxfId="2" operator="equal" stopIfTrue="1">
      <formula>O$8+1</formula>
    </cfRule>
    <cfRule type="cellIs" priority="73" dxfId="1" operator="equal" stopIfTrue="1">
      <formula>O$8+2</formula>
    </cfRule>
    <cfRule type="cellIs" priority="74" dxfId="0" operator="greaterThan" stopIfTrue="1">
      <formula>O$8+2</formula>
    </cfRule>
  </conditionalFormatting>
  <conditionalFormatting sqref="R10:R17">
    <cfRule type="cellIs" priority="63" dxfId="4" operator="equal" stopIfTrue="1">
      <formula>1</formula>
    </cfRule>
    <cfRule type="cellIs" priority="64" dxfId="69" operator="equal" stopIfTrue="1">
      <formula>R$8-2</formula>
    </cfRule>
    <cfRule type="cellIs" priority="65" dxfId="3" operator="equal" stopIfTrue="1">
      <formula>R$8-1</formula>
    </cfRule>
    <cfRule type="cellIs" priority="66" dxfId="2" operator="equal" stopIfTrue="1">
      <formula>R$8+1</formula>
    </cfRule>
    <cfRule type="cellIs" priority="67" dxfId="1" operator="equal" stopIfTrue="1">
      <formula>R$8+2</formula>
    </cfRule>
    <cfRule type="cellIs" priority="68" dxfId="0" operator="greaterThan" stopIfTrue="1">
      <formula>R$8+2</formula>
    </cfRule>
  </conditionalFormatting>
  <conditionalFormatting sqref="C10">
    <cfRule type="cellIs" priority="61" dxfId="4" operator="equal" stopIfTrue="1">
      <formula>1</formula>
    </cfRule>
    <cfRule type="cellIs" priority="62" dxfId="3" operator="equal" stopIfTrue="1">
      <formula>C$8-1</formula>
    </cfRule>
    <cfRule type="cellIs" priority="111" dxfId="2" operator="equal" stopIfTrue="1">
      <formula>C$8+1</formula>
    </cfRule>
    <cfRule type="cellIs" priority="112" dxfId="1" operator="equal" stopIfTrue="1">
      <formula>C$8+2</formula>
    </cfRule>
    <cfRule type="cellIs" priority="113" dxfId="0" operator="greaterThan" stopIfTrue="1">
      <formula>C$8+2</formula>
    </cfRule>
  </conditionalFormatting>
  <conditionalFormatting sqref="C11:C17">
    <cfRule type="cellIs" priority="56" dxfId="4" operator="equal" stopIfTrue="1">
      <formula>1</formula>
    </cfRule>
    <cfRule type="cellIs" priority="57" dxfId="3" operator="equal" stopIfTrue="1">
      <formula>C$8-1</formula>
    </cfRule>
    <cfRule type="cellIs" priority="58" dxfId="2" operator="equal" stopIfTrue="1">
      <formula>C$8+1</formula>
    </cfRule>
    <cfRule type="cellIs" priority="59" dxfId="1" operator="equal" stopIfTrue="1">
      <formula>C$8+2</formula>
    </cfRule>
    <cfRule type="cellIs" priority="60" dxfId="0" operator="greaterThan" stopIfTrue="1">
      <formula>C$8+2</formula>
    </cfRule>
  </conditionalFormatting>
  <conditionalFormatting sqref="D10:D17">
    <cfRule type="cellIs" priority="51" dxfId="4" operator="equal" stopIfTrue="1">
      <formula>1</formula>
    </cfRule>
    <cfRule type="cellIs" priority="52" dxfId="3" operator="equal" stopIfTrue="1">
      <formula>D$8-1</formula>
    </cfRule>
    <cfRule type="cellIs" priority="53" dxfId="2" operator="equal" stopIfTrue="1">
      <formula>D$8+1</formula>
    </cfRule>
    <cfRule type="cellIs" priority="54" dxfId="1" operator="equal" stopIfTrue="1">
      <formula>D$8+2</formula>
    </cfRule>
    <cfRule type="cellIs" priority="55" dxfId="0" operator="greaterThan" stopIfTrue="1">
      <formula>D$8+2</formula>
    </cfRule>
  </conditionalFormatting>
  <conditionalFormatting sqref="F10:F17">
    <cfRule type="cellIs" priority="46" dxfId="4" operator="equal" stopIfTrue="1">
      <formula>1</formula>
    </cfRule>
    <cfRule type="cellIs" priority="47" dxfId="3" operator="equal" stopIfTrue="1">
      <formula>F$8-1</formula>
    </cfRule>
    <cfRule type="cellIs" priority="48" dxfId="2" operator="equal" stopIfTrue="1">
      <formula>F$8+1</formula>
    </cfRule>
    <cfRule type="cellIs" priority="49" dxfId="1" operator="equal" stopIfTrue="1">
      <formula>F$8+2</formula>
    </cfRule>
    <cfRule type="cellIs" priority="50" dxfId="0" operator="greaterThan" stopIfTrue="1">
      <formula>F$8+2</formula>
    </cfRule>
  </conditionalFormatting>
  <conditionalFormatting sqref="G10:G17">
    <cfRule type="cellIs" priority="41" dxfId="4" operator="equal" stopIfTrue="1">
      <formula>1</formula>
    </cfRule>
    <cfRule type="cellIs" priority="42" dxfId="3" operator="equal" stopIfTrue="1">
      <formula>G$8-1</formula>
    </cfRule>
    <cfRule type="cellIs" priority="43" dxfId="2" operator="equal" stopIfTrue="1">
      <formula>G$8+1</formula>
    </cfRule>
    <cfRule type="cellIs" priority="44" dxfId="1" operator="equal" stopIfTrue="1">
      <formula>G$8+2</formula>
    </cfRule>
    <cfRule type="cellIs" priority="45" dxfId="0" operator="greaterThan" stopIfTrue="1">
      <formula>G$8+2</formula>
    </cfRule>
  </conditionalFormatting>
  <conditionalFormatting sqref="I10:I17">
    <cfRule type="cellIs" priority="36" dxfId="4" operator="equal" stopIfTrue="1">
      <formula>1</formula>
    </cfRule>
    <cfRule type="cellIs" priority="37" dxfId="3" operator="equal" stopIfTrue="1">
      <formula>I$8-1</formula>
    </cfRule>
    <cfRule type="cellIs" priority="38" dxfId="2" operator="equal" stopIfTrue="1">
      <formula>I$8+1</formula>
    </cfRule>
    <cfRule type="cellIs" priority="39" dxfId="1" operator="equal" stopIfTrue="1">
      <formula>I$8+2</formula>
    </cfRule>
    <cfRule type="cellIs" priority="40" dxfId="0" operator="greaterThan" stopIfTrue="1">
      <formula>I$8+2</formula>
    </cfRule>
  </conditionalFormatting>
  <conditionalFormatting sqref="J10:J17">
    <cfRule type="cellIs" priority="31" dxfId="4" operator="equal" stopIfTrue="1">
      <formula>1</formula>
    </cfRule>
    <cfRule type="cellIs" priority="32" dxfId="3" operator="equal" stopIfTrue="1">
      <formula>J$8-1</formula>
    </cfRule>
    <cfRule type="cellIs" priority="33" dxfId="2" operator="equal" stopIfTrue="1">
      <formula>J$8+1</formula>
    </cfRule>
    <cfRule type="cellIs" priority="34" dxfId="1" operator="equal" stopIfTrue="1">
      <formula>J$8+2</formula>
    </cfRule>
    <cfRule type="cellIs" priority="35" dxfId="0" operator="greaterThan" stopIfTrue="1">
      <formula>J$8+2</formula>
    </cfRule>
  </conditionalFormatting>
  <conditionalFormatting sqref="M10:M17">
    <cfRule type="cellIs" priority="26" dxfId="4" operator="equal" stopIfTrue="1">
      <formula>1</formula>
    </cfRule>
    <cfRule type="cellIs" priority="27" dxfId="3" operator="equal" stopIfTrue="1">
      <formula>M$8-1</formula>
    </cfRule>
    <cfRule type="cellIs" priority="28" dxfId="2" operator="equal" stopIfTrue="1">
      <formula>M$8+1</formula>
    </cfRule>
    <cfRule type="cellIs" priority="29" dxfId="1" operator="equal" stopIfTrue="1">
      <formula>M$8+2</formula>
    </cfRule>
    <cfRule type="cellIs" priority="30" dxfId="0" operator="greaterThan" stopIfTrue="1">
      <formula>M$8+2</formula>
    </cfRule>
  </conditionalFormatting>
  <conditionalFormatting sqref="N10:N17">
    <cfRule type="cellIs" priority="21" dxfId="4" operator="equal" stopIfTrue="1">
      <formula>1</formula>
    </cfRule>
    <cfRule type="cellIs" priority="22" dxfId="3" operator="equal" stopIfTrue="1">
      <formula>N$8-1</formula>
    </cfRule>
    <cfRule type="cellIs" priority="23" dxfId="2" operator="equal" stopIfTrue="1">
      <formula>N$8+1</formula>
    </cfRule>
    <cfRule type="cellIs" priority="24" dxfId="1" operator="equal" stopIfTrue="1">
      <formula>N$8+2</formula>
    </cfRule>
    <cfRule type="cellIs" priority="25" dxfId="0" operator="greaterThan" stopIfTrue="1">
      <formula>N$8+2</formula>
    </cfRule>
  </conditionalFormatting>
  <conditionalFormatting sqref="P10:P17">
    <cfRule type="cellIs" priority="16" dxfId="4" operator="equal" stopIfTrue="1">
      <formula>1</formula>
    </cfRule>
    <cfRule type="cellIs" priority="17" dxfId="3" operator="equal" stopIfTrue="1">
      <formula>P$8-1</formula>
    </cfRule>
    <cfRule type="cellIs" priority="18" dxfId="2" operator="equal" stopIfTrue="1">
      <formula>P$8+1</formula>
    </cfRule>
    <cfRule type="cellIs" priority="19" dxfId="1" operator="equal" stopIfTrue="1">
      <formula>P$8+2</formula>
    </cfRule>
    <cfRule type="cellIs" priority="20" dxfId="0" operator="greaterThan" stopIfTrue="1">
      <formula>P$8+2</formula>
    </cfRule>
  </conditionalFormatting>
  <conditionalFormatting sqref="Q10:Q17">
    <cfRule type="cellIs" priority="11" dxfId="4" operator="equal" stopIfTrue="1">
      <formula>1</formula>
    </cfRule>
    <cfRule type="cellIs" priority="12" dxfId="3" operator="equal" stopIfTrue="1">
      <formula>Q$8-1</formula>
    </cfRule>
    <cfRule type="cellIs" priority="13" dxfId="2" operator="equal" stopIfTrue="1">
      <formula>Q$8+1</formula>
    </cfRule>
    <cfRule type="cellIs" priority="14" dxfId="1" operator="equal" stopIfTrue="1">
      <formula>Q$8+2</formula>
    </cfRule>
    <cfRule type="cellIs" priority="15" dxfId="0" operator="greaterThan" stopIfTrue="1">
      <formula>Q$8+2</formula>
    </cfRule>
  </conditionalFormatting>
  <conditionalFormatting sqref="S10:S17">
    <cfRule type="cellIs" priority="6" dxfId="4" operator="equal" stopIfTrue="1">
      <formula>1</formula>
    </cfRule>
    <cfRule type="cellIs" priority="7" dxfId="3" operator="equal" stopIfTrue="1">
      <formula>S$8-1</formula>
    </cfRule>
    <cfRule type="cellIs" priority="8" dxfId="2" operator="equal" stopIfTrue="1">
      <formula>S$8+1</formula>
    </cfRule>
    <cfRule type="cellIs" priority="9" dxfId="1" operator="equal" stopIfTrue="1">
      <formula>S$8+2</formula>
    </cfRule>
    <cfRule type="cellIs" priority="10" dxfId="0" operator="greaterThan" stopIfTrue="1">
      <formula>S$8+2</formula>
    </cfRule>
  </conditionalFormatting>
  <conditionalFormatting sqref="T10:T17">
    <cfRule type="cellIs" priority="1" dxfId="4" operator="equal" stopIfTrue="1">
      <formula>1</formula>
    </cfRule>
    <cfRule type="cellIs" priority="2" dxfId="3" operator="equal" stopIfTrue="1">
      <formula>T$8-1</formula>
    </cfRule>
    <cfRule type="cellIs" priority="3" dxfId="2" operator="equal" stopIfTrue="1">
      <formula>T$8+1</formula>
    </cfRule>
    <cfRule type="cellIs" priority="4" dxfId="1" operator="equal" stopIfTrue="1">
      <formula>T$8+2</formula>
    </cfRule>
    <cfRule type="cellIs" priority="5" dxfId="0" operator="greaterThan" stopIfTrue="1">
      <formula>T$8+2</formula>
    </cfRule>
  </conditionalFormatting>
  <hyperlinks>
    <hyperlink ref="A20" r:id="rId1" display="www.golf-kg.si"/>
  </hyperlinks>
  <printOptions horizontalCentered="1"/>
  <pageMargins left="0.15748031496062992" right="0.15748031496062992" top="0.3937007874015748" bottom="0.984251968503937" header="0.11811023622047245" footer="0.5118110236220472"/>
  <pageSetup fitToHeight="0" fitToWidth="0" horizontalDpi="300" verticalDpi="300" orientation="landscape" paperSize="9" scale="110" r:id="rId2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3.8515625" style="0" customWidth="1"/>
    <col min="2" max="6" width="3.7109375" style="0" customWidth="1"/>
    <col min="7" max="7" width="4.140625" style="0" customWidth="1"/>
    <col min="8" max="8" width="4.28125" style="0" customWidth="1"/>
    <col min="9" max="10" width="3.7109375" style="0" customWidth="1"/>
    <col min="11" max="11" width="4.421875" style="0" customWidth="1"/>
    <col min="12" max="14" width="3.7109375" style="0" customWidth="1"/>
    <col min="15" max="15" width="4.00390625" style="0" customWidth="1"/>
    <col min="16" max="20" width="3.7109375" style="0" customWidth="1"/>
    <col min="21" max="21" width="5.57421875" style="0" customWidth="1"/>
    <col min="22" max="22" width="5.00390625" style="0" customWidth="1"/>
    <col min="23" max="23" width="5.7109375" style="1" customWidth="1"/>
    <col min="24" max="24" width="6.421875" style="0" customWidth="1"/>
    <col min="25" max="25" width="5.57421875" style="2" customWidth="1"/>
  </cols>
  <sheetData>
    <row r="1" spans="1:11" ht="30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26.25" customHeight="1">
      <c r="A2" s="3" t="s">
        <v>42</v>
      </c>
    </row>
    <row r="3" ht="17.25" customHeight="1">
      <c r="A3" s="3"/>
    </row>
    <row r="4" ht="18">
      <c r="A4" s="3" t="s">
        <v>26</v>
      </c>
    </row>
    <row r="5" ht="9.75" customHeight="1">
      <c r="A5" s="3"/>
    </row>
    <row r="6" spans="1:25" s="4" customFormat="1" ht="15.75" customHeight="1">
      <c r="A6"/>
      <c r="W6" s="5"/>
      <c r="Y6" s="6"/>
    </row>
    <row r="7" spans="1:31" s="12" customFormat="1" ht="18" customHeight="1">
      <c r="A7" s="7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 t="s">
        <v>1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10" t="s">
        <v>2</v>
      </c>
      <c r="V7" s="10" t="s">
        <v>3</v>
      </c>
      <c r="W7" s="11"/>
      <c r="X7" s="4"/>
      <c r="Y7" s="6"/>
      <c r="AE7" s="13"/>
    </row>
    <row r="8" spans="1:31" s="12" customFormat="1" ht="15.75" customHeight="1">
      <c r="A8" s="14" t="s">
        <v>4</v>
      </c>
      <c r="B8" s="15">
        <v>4</v>
      </c>
      <c r="C8" s="15">
        <v>3</v>
      </c>
      <c r="D8" s="15">
        <v>3</v>
      </c>
      <c r="E8" s="15">
        <v>4</v>
      </c>
      <c r="F8" s="15">
        <v>3</v>
      </c>
      <c r="G8" s="15">
        <v>3</v>
      </c>
      <c r="H8" s="15">
        <v>4</v>
      </c>
      <c r="I8" s="15">
        <v>3</v>
      </c>
      <c r="J8" s="15">
        <v>3</v>
      </c>
      <c r="K8" s="15">
        <f>SUM(B8:J8)</f>
        <v>30</v>
      </c>
      <c r="L8" s="15">
        <v>4</v>
      </c>
      <c r="M8" s="15">
        <v>3</v>
      </c>
      <c r="N8" s="15">
        <v>3</v>
      </c>
      <c r="O8" s="15">
        <v>4</v>
      </c>
      <c r="P8" s="15">
        <v>3</v>
      </c>
      <c r="Q8" s="15">
        <v>3</v>
      </c>
      <c r="R8" s="15">
        <v>4</v>
      </c>
      <c r="S8" s="15">
        <v>3</v>
      </c>
      <c r="T8" s="15">
        <v>3</v>
      </c>
      <c r="U8" s="15">
        <f>SUM(L8:T8)</f>
        <v>30</v>
      </c>
      <c r="V8" s="15">
        <f>K8+U8</f>
        <v>60</v>
      </c>
      <c r="W8" s="16" t="s">
        <v>5</v>
      </c>
      <c r="X8" s="17"/>
      <c r="Y8" s="2"/>
      <c r="AE8" s="13"/>
    </row>
    <row r="9" spans="1:24" ht="16.5" thickBot="1">
      <c r="A9" s="19" t="s">
        <v>6</v>
      </c>
      <c r="B9" s="20">
        <v>7</v>
      </c>
      <c r="C9" s="20">
        <v>10</v>
      </c>
      <c r="D9" s="20">
        <v>4</v>
      </c>
      <c r="E9" s="20">
        <v>1</v>
      </c>
      <c r="F9" s="20">
        <v>13</v>
      </c>
      <c r="G9" s="20">
        <v>16</v>
      </c>
      <c r="H9" s="20">
        <v>8</v>
      </c>
      <c r="I9" s="20">
        <v>11</v>
      </c>
      <c r="J9" s="20">
        <v>5</v>
      </c>
      <c r="K9" s="20"/>
      <c r="L9" s="20">
        <v>2</v>
      </c>
      <c r="M9" s="20">
        <v>14</v>
      </c>
      <c r="N9" s="20">
        <v>17</v>
      </c>
      <c r="O9" s="20">
        <v>9</v>
      </c>
      <c r="P9" s="20">
        <v>12</v>
      </c>
      <c r="Q9" s="20">
        <v>6</v>
      </c>
      <c r="R9" s="20">
        <v>3</v>
      </c>
      <c r="S9" s="20">
        <v>15</v>
      </c>
      <c r="T9" s="20">
        <v>18</v>
      </c>
      <c r="U9" s="21"/>
      <c r="V9" s="22" t="s">
        <v>7</v>
      </c>
      <c r="W9" s="23" t="s">
        <v>8</v>
      </c>
      <c r="X9" s="43" t="s">
        <v>9</v>
      </c>
    </row>
    <row r="10" spans="1:25" ht="15.75">
      <c r="A10" s="24" t="s">
        <v>40</v>
      </c>
      <c r="B10" s="25">
        <v>3</v>
      </c>
      <c r="C10" s="26">
        <v>2</v>
      </c>
      <c r="D10" s="26">
        <v>2</v>
      </c>
      <c r="E10" s="25">
        <v>3</v>
      </c>
      <c r="F10" s="26">
        <v>2</v>
      </c>
      <c r="G10" s="26">
        <v>2</v>
      </c>
      <c r="H10" s="25">
        <v>4</v>
      </c>
      <c r="I10" s="26">
        <v>2</v>
      </c>
      <c r="J10" s="26">
        <v>2</v>
      </c>
      <c r="K10" s="15">
        <f aca="true" t="shared" si="0" ref="K10:K19">SUM(B10:J10)</f>
        <v>22</v>
      </c>
      <c r="L10" s="25">
        <v>3</v>
      </c>
      <c r="M10" s="26">
        <v>3</v>
      </c>
      <c r="N10" s="26">
        <v>2</v>
      </c>
      <c r="O10" s="48">
        <v>3</v>
      </c>
      <c r="P10" s="26">
        <v>2</v>
      </c>
      <c r="Q10" s="26">
        <v>2</v>
      </c>
      <c r="R10" s="25">
        <v>4</v>
      </c>
      <c r="S10" s="48">
        <v>2</v>
      </c>
      <c r="T10" s="26">
        <v>2</v>
      </c>
      <c r="U10" s="15">
        <f aca="true" t="shared" si="1" ref="U10:U19">SUM(L10:T10)</f>
        <v>23</v>
      </c>
      <c r="V10" s="15">
        <f aca="true" t="shared" si="2" ref="V10:V19">K10+U10</f>
        <v>45</v>
      </c>
      <c r="W10" s="16">
        <v>9</v>
      </c>
      <c r="X10" s="45">
        <f aca="true" t="shared" si="3" ref="X10:X19">V10-W10/2</f>
        <v>40.5</v>
      </c>
      <c r="Y10" s="46">
        <v>3</v>
      </c>
    </row>
    <row r="11" spans="1:30" ht="15">
      <c r="A11" s="49" t="s">
        <v>30</v>
      </c>
      <c r="B11" s="25">
        <v>4</v>
      </c>
      <c r="C11" s="26">
        <v>3</v>
      </c>
      <c r="D11" s="26">
        <v>4</v>
      </c>
      <c r="E11" s="25">
        <v>3</v>
      </c>
      <c r="F11" s="26">
        <v>3</v>
      </c>
      <c r="G11" s="26">
        <v>2</v>
      </c>
      <c r="H11" s="25">
        <v>5</v>
      </c>
      <c r="I11" s="26">
        <v>3</v>
      </c>
      <c r="J11" s="26">
        <v>3</v>
      </c>
      <c r="K11" s="15">
        <f t="shared" si="0"/>
        <v>30</v>
      </c>
      <c r="L11" s="25">
        <v>4</v>
      </c>
      <c r="M11" s="26">
        <v>3</v>
      </c>
      <c r="N11" s="26">
        <v>2</v>
      </c>
      <c r="O11" s="25">
        <v>5</v>
      </c>
      <c r="P11" s="26">
        <v>3</v>
      </c>
      <c r="Q11" s="26">
        <v>3</v>
      </c>
      <c r="R11" s="25">
        <v>4</v>
      </c>
      <c r="S11" s="26">
        <v>2</v>
      </c>
      <c r="T11" s="26">
        <v>3</v>
      </c>
      <c r="U11" s="15">
        <f t="shared" si="1"/>
        <v>29</v>
      </c>
      <c r="V11" s="15">
        <f t="shared" si="2"/>
        <v>59</v>
      </c>
      <c r="W11" s="16">
        <v>28.5</v>
      </c>
      <c r="X11" s="45">
        <f t="shared" si="3"/>
        <v>44.75</v>
      </c>
      <c r="Y11" s="46">
        <v>2</v>
      </c>
      <c r="AD11" s="12" t="s">
        <v>5</v>
      </c>
    </row>
    <row r="12" spans="1:25" ht="15.75">
      <c r="A12" s="24" t="s">
        <v>41</v>
      </c>
      <c r="B12" s="25">
        <v>4</v>
      </c>
      <c r="C12" s="26">
        <v>3</v>
      </c>
      <c r="D12" s="48">
        <v>2</v>
      </c>
      <c r="E12" s="48">
        <v>4</v>
      </c>
      <c r="F12" s="26">
        <v>3</v>
      </c>
      <c r="G12" s="26">
        <v>2</v>
      </c>
      <c r="H12" s="48">
        <v>3</v>
      </c>
      <c r="I12" s="26">
        <v>3</v>
      </c>
      <c r="J12" s="26">
        <v>3</v>
      </c>
      <c r="K12" s="15">
        <f t="shared" si="0"/>
        <v>27</v>
      </c>
      <c r="L12" s="25">
        <v>4</v>
      </c>
      <c r="M12" s="26">
        <v>3</v>
      </c>
      <c r="N12" s="26">
        <v>2</v>
      </c>
      <c r="O12" s="48">
        <v>4</v>
      </c>
      <c r="P12" s="26">
        <v>3</v>
      </c>
      <c r="Q12" s="26">
        <v>3</v>
      </c>
      <c r="R12" s="25">
        <v>3</v>
      </c>
      <c r="S12" s="26">
        <v>3</v>
      </c>
      <c r="T12" s="26">
        <v>2</v>
      </c>
      <c r="U12" s="15">
        <f t="shared" si="1"/>
        <v>27</v>
      </c>
      <c r="V12" s="15">
        <f t="shared" si="2"/>
        <v>54</v>
      </c>
      <c r="W12" s="16">
        <v>15</v>
      </c>
      <c r="X12" s="44">
        <f t="shared" si="3"/>
        <v>46.5</v>
      </c>
      <c r="Y12" s="46">
        <v>3</v>
      </c>
    </row>
    <row r="13" spans="1:25" ht="15.75">
      <c r="A13" s="24" t="s">
        <v>39</v>
      </c>
      <c r="B13" s="25">
        <v>4</v>
      </c>
      <c r="C13" s="26">
        <v>3</v>
      </c>
      <c r="D13" s="48">
        <v>3</v>
      </c>
      <c r="E13" s="25">
        <v>3</v>
      </c>
      <c r="F13" s="48">
        <v>3</v>
      </c>
      <c r="G13" s="26">
        <v>3</v>
      </c>
      <c r="H13" s="25">
        <v>5</v>
      </c>
      <c r="I13" s="26">
        <v>3</v>
      </c>
      <c r="J13" s="48">
        <v>3</v>
      </c>
      <c r="K13" s="15">
        <f t="shared" si="0"/>
        <v>30</v>
      </c>
      <c r="L13" s="25">
        <v>4</v>
      </c>
      <c r="M13" s="26">
        <v>4</v>
      </c>
      <c r="N13" s="48">
        <v>2</v>
      </c>
      <c r="O13" s="25">
        <v>4</v>
      </c>
      <c r="P13" s="26">
        <v>3</v>
      </c>
      <c r="Q13" s="26">
        <v>3</v>
      </c>
      <c r="R13" s="25">
        <v>5</v>
      </c>
      <c r="S13" s="26">
        <v>2</v>
      </c>
      <c r="T13" s="26">
        <v>2</v>
      </c>
      <c r="U13" s="15">
        <f t="shared" si="1"/>
        <v>29</v>
      </c>
      <c r="V13" s="15">
        <f t="shared" si="2"/>
        <v>59</v>
      </c>
      <c r="W13" s="16">
        <v>20.3</v>
      </c>
      <c r="X13" s="45">
        <f t="shared" si="3"/>
        <v>48.85</v>
      </c>
      <c r="Y13" s="46">
        <v>3</v>
      </c>
    </row>
    <row r="14" spans="1:25" ht="15">
      <c r="A14" s="49" t="s">
        <v>34</v>
      </c>
      <c r="B14" s="25">
        <v>5</v>
      </c>
      <c r="C14" s="26">
        <v>3</v>
      </c>
      <c r="D14" s="26">
        <v>3</v>
      </c>
      <c r="E14" s="25">
        <v>4</v>
      </c>
      <c r="F14" s="26">
        <v>2</v>
      </c>
      <c r="G14" s="26">
        <v>3</v>
      </c>
      <c r="H14" s="25">
        <v>5</v>
      </c>
      <c r="I14" s="26">
        <v>3</v>
      </c>
      <c r="J14" s="26">
        <v>3</v>
      </c>
      <c r="K14" s="15">
        <f t="shared" si="0"/>
        <v>31</v>
      </c>
      <c r="L14" s="25">
        <v>4</v>
      </c>
      <c r="M14" s="26">
        <v>3</v>
      </c>
      <c r="N14" s="26">
        <v>3</v>
      </c>
      <c r="O14" s="25">
        <v>4</v>
      </c>
      <c r="P14" s="26">
        <v>3</v>
      </c>
      <c r="Q14" s="26">
        <v>4</v>
      </c>
      <c r="R14" s="25">
        <v>4</v>
      </c>
      <c r="S14" s="26">
        <v>2</v>
      </c>
      <c r="T14" s="26">
        <v>3</v>
      </c>
      <c r="U14" s="15">
        <f t="shared" si="1"/>
        <v>30</v>
      </c>
      <c r="V14" s="15">
        <f t="shared" si="2"/>
        <v>61</v>
      </c>
      <c r="W14" s="16">
        <v>16.1</v>
      </c>
      <c r="X14" s="45">
        <f t="shared" si="3"/>
        <v>52.95</v>
      </c>
      <c r="Y14" s="46">
        <v>1</v>
      </c>
    </row>
    <row r="15" spans="1:31" ht="15">
      <c r="A15" s="49" t="s">
        <v>38</v>
      </c>
      <c r="B15" s="25">
        <v>4</v>
      </c>
      <c r="C15" s="26">
        <v>3</v>
      </c>
      <c r="D15" s="26">
        <v>4</v>
      </c>
      <c r="E15" s="25">
        <v>4</v>
      </c>
      <c r="F15" s="26">
        <v>3</v>
      </c>
      <c r="G15" s="26">
        <v>3</v>
      </c>
      <c r="H15" s="25">
        <v>3</v>
      </c>
      <c r="I15" s="26">
        <v>3</v>
      </c>
      <c r="J15" s="26">
        <v>3</v>
      </c>
      <c r="K15" s="15">
        <f t="shared" si="0"/>
        <v>30</v>
      </c>
      <c r="L15" s="25">
        <v>4</v>
      </c>
      <c r="M15" s="26">
        <v>3</v>
      </c>
      <c r="N15" s="26">
        <v>3</v>
      </c>
      <c r="O15" s="25">
        <v>4</v>
      </c>
      <c r="P15" s="26">
        <v>3</v>
      </c>
      <c r="Q15" s="26">
        <v>3</v>
      </c>
      <c r="R15" s="25">
        <v>3</v>
      </c>
      <c r="S15" s="26">
        <v>3</v>
      </c>
      <c r="T15" s="26">
        <v>3</v>
      </c>
      <c r="U15" s="15">
        <f t="shared" si="1"/>
        <v>29</v>
      </c>
      <c r="V15" s="15">
        <f t="shared" si="2"/>
        <v>59</v>
      </c>
      <c r="W15" s="16">
        <v>8.4</v>
      </c>
      <c r="X15" s="45">
        <f t="shared" si="3"/>
        <v>54.8</v>
      </c>
      <c r="Y15" s="46">
        <v>1</v>
      </c>
      <c r="AE15" s="12" t="s">
        <v>5</v>
      </c>
    </row>
    <row r="16" spans="1:25" ht="15">
      <c r="A16" s="24" t="s">
        <v>44</v>
      </c>
      <c r="B16" s="25">
        <v>4</v>
      </c>
      <c r="C16" s="26">
        <v>3</v>
      </c>
      <c r="D16" s="26">
        <v>4</v>
      </c>
      <c r="E16" s="25">
        <v>6</v>
      </c>
      <c r="F16" s="26">
        <v>4</v>
      </c>
      <c r="G16" s="26">
        <v>3</v>
      </c>
      <c r="H16" s="25">
        <v>6</v>
      </c>
      <c r="I16" s="26">
        <v>3</v>
      </c>
      <c r="J16" s="26">
        <v>4</v>
      </c>
      <c r="K16" s="15">
        <f t="shared" si="0"/>
        <v>37</v>
      </c>
      <c r="L16" s="25">
        <v>5</v>
      </c>
      <c r="M16" s="26">
        <v>3</v>
      </c>
      <c r="N16" s="26">
        <v>3</v>
      </c>
      <c r="O16" s="25">
        <v>4</v>
      </c>
      <c r="P16" s="26">
        <v>3</v>
      </c>
      <c r="Q16" s="26">
        <v>3</v>
      </c>
      <c r="R16" s="25">
        <v>5</v>
      </c>
      <c r="S16" s="26">
        <v>4</v>
      </c>
      <c r="T16" s="26">
        <v>3</v>
      </c>
      <c r="U16" s="15">
        <f t="shared" si="1"/>
        <v>33</v>
      </c>
      <c r="V16" s="15">
        <f t="shared" si="2"/>
        <v>70</v>
      </c>
      <c r="W16" s="16">
        <v>24.8</v>
      </c>
      <c r="X16" s="45">
        <f t="shared" si="3"/>
        <v>57.6</v>
      </c>
      <c r="Y16" s="46">
        <v>1</v>
      </c>
    </row>
    <row r="17" spans="1:25" ht="15">
      <c r="A17" s="24" t="s">
        <v>43</v>
      </c>
      <c r="B17" s="25">
        <v>4</v>
      </c>
      <c r="C17" s="26">
        <v>3</v>
      </c>
      <c r="D17" s="26">
        <v>3</v>
      </c>
      <c r="E17" s="25">
        <v>5</v>
      </c>
      <c r="F17" s="26">
        <v>4</v>
      </c>
      <c r="G17" s="26">
        <v>2</v>
      </c>
      <c r="H17" s="25">
        <v>4</v>
      </c>
      <c r="I17" s="26">
        <v>3</v>
      </c>
      <c r="J17" s="26">
        <v>4</v>
      </c>
      <c r="K17" s="15">
        <f t="shared" si="0"/>
        <v>32</v>
      </c>
      <c r="L17" s="25">
        <v>4</v>
      </c>
      <c r="M17" s="26">
        <v>3</v>
      </c>
      <c r="N17" s="26">
        <v>3</v>
      </c>
      <c r="O17" s="25">
        <v>4</v>
      </c>
      <c r="P17" s="26">
        <v>3</v>
      </c>
      <c r="Q17" s="26">
        <v>3</v>
      </c>
      <c r="R17" s="25">
        <v>5</v>
      </c>
      <c r="S17" s="26">
        <v>4</v>
      </c>
      <c r="T17" s="26">
        <v>2</v>
      </c>
      <c r="U17" s="15">
        <f t="shared" si="1"/>
        <v>31</v>
      </c>
      <c r="V17" s="15">
        <f t="shared" si="2"/>
        <v>63</v>
      </c>
      <c r="W17" s="16">
        <v>6</v>
      </c>
      <c r="X17" s="45">
        <f t="shared" si="3"/>
        <v>60</v>
      </c>
      <c r="Y17" s="50">
        <v>1</v>
      </c>
    </row>
    <row r="18" spans="1:25" ht="15">
      <c r="A18" s="49" t="s">
        <v>36</v>
      </c>
      <c r="B18" s="25">
        <v>5</v>
      </c>
      <c r="C18" s="26">
        <v>3</v>
      </c>
      <c r="D18" s="26">
        <v>3</v>
      </c>
      <c r="E18" s="25">
        <v>5</v>
      </c>
      <c r="F18" s="26">
        <v>3</v>
      </c>
      <c r="G18" s="26">
        <v>4</v>
      </c>
      <c r="H18" s="25">
        <v>4</v>
      </c>
      <c r="I18" s="26">
        <v>5</v>
      </c>
      <c r="J18" s="26">
        <v>3</v>
      </c>
      <c r="K18" s="15">
        <f t="shared" si="0"/>
        <v>35</v>
      </c>
      <c r="L18" s="25">
        <v>4</v>
      </c>
      <c r="M18" s="26">
        <v>3</v>
      </c>
      <c r="N18" s="26">
        <v>3</v>
      </c>
      <c r="O18" s="25">
        <v>6</v>
      </c>
      <c r="P18" s="26">
        <v>5</v>
      </c>
      <c r="Q18" s="26">
        <v>4</v>
      </c>
      <c r="R18" s="25">
        <v>5</v>
      </c>
      <c r="S18" s="26">
        <v>4</v>
      </c>
      <c r="T18" s="26">
        <v>4</v>
      </c>
      <c r="U18" s="15">
        <f t="shared" si="1"/>
        <v>38</v>
      </c>
      <c r="V18" s="15">
        <f t="shared" si="2"/>
        <v>73</v>
      </c>
      <c r="W18" s="16">
        <v>21.4</v>
      </c>
      <c r="X18" s="45">
        <f t="shared" si="3"/>
        <v>62.3</v>
      </c>
      <c r="Y18" s="46">
        <v>1</v>
      </c>
    </row>
    <row r="19" spans="1:25" ht="15">
      <c r="A19" s="49" t="s">
        <v>35</v>
      </c>
      <c r="B19" s="25">
        <v>6</v>
      </c>
      <c r="C19" s="26">
        <v>3</v>
      </c>
      <c r="D19" s="26">
        <v>3</v>
      </c>
      <c r="E19" s="25">
        <v>4</v>
      </c>
      <c r="F19" s="26">
        <v>3</v>
      </c>
      <c r="G19" s="26">
        <v>3</v>
      </c>
      <c r="H19" s="25">
        <v>5</v>
      </c>
      <c r="I19" s="26">
        <v>9</v>
      </c>
      <c r="J19" s="26">
        <v>3</v>
      </c>
      <c r="K19" s="15">
        <f t="shared" si="0"/>
        <v>39</v>
      </c>
      <c r="L19" s="25">
        <v>4</v>
      </c>
      <c r="M19" s="26">
        <v>3</v>
      </c>
      <c r="N19" s="26">
        <v>3</v>
      </c>
      <c r="O19" s="25">
        <v>4</v>
      </c>
      <c r="P19" s="26">
        <v>3</v>
      </c>
      <c r="Q19" s="26">
        <v>3</v>
      </c>
      <c r="R19" s="25">
        <v>3</v>
      </c>
      <c r="S19" s="26">
        <v>5</v>
      </c>
      <c r="T19" s="26">
        <v>3</v>
      </c>
      <c r="U19" s="15">
        <f t="shared" si="1"/>
        <v>31</v>
      </c>
      <c r="V19" s="15">
        <f t="shared" si="2"/>
        <v>70</v>
      </c>
      <c r="W19" s="16">
        <v>9.8</v>
      </c>
      <c r="X19" s="45">
        <f t="shared" si="3"/>
        <v>65.1</v>
      </c>
      <c r="Y19" s="46">
        <v>1</v>
      </c>
    </row>
    <row r="22" spans="1:12" ht="12.75">
      <c r="A22" s="47" t="s">
        <v>29</v>
      </c>
      <c r="L22" t="s">
        <v>5</v>
      </c>
    </row>
    <row r="24" spans="2:13" ht="12.75">
      <c r="B24" s="57" t="s">
        <v>10</v>
      </c>
      <c r="C24" s="57"/>
      <c r="D24" s="58" t="s">
        <v>11</v>
      </c>
      <c r="E24" s="58"/>
      <c r="F24" s="56" t="s">
        <v>12</v>
      </c>
      <c r="G24" s="56"/>
      <c r="H24" s="51" t="s">
        <v>13</v>
      </c>
      <c r="I24" s="51"/>
      <c r="J24" s="52" t="s">
        <v>14</v>
      </c>
      <c r="K24" s="52"/>
      <c r="L24" s="54" t="s">
        <v>15</v>
      </c>
      <c r="M24" s="54"/>
    </row>
    <row r="25" spans="1:13" ht="12.75">
      <c r="A25" t="s">
        <v>16</v>
      </c>
      <c r="B25" s="55" t="s">
        <v>17</v>
      </c>
      <c r="C25" s="55"/>
      <c r="D25" s="55" t="s">
        <v>18</v>
      </c>
      <c r="E25" s="55"/>
      <c r="F25" s="56">
        <v>0</v>
      </c>
      <c r="G25" s="56"/>
      <c r="H25" s="55" t="s">
        <v>19</v>
      </c>
      <c r="I25" s="55"/>
      <c r="J25" s="55" t="s">
        <v>20</v>
      </c>
      <c r="K25" s="55"/>
      <c r="L25" s="56" t="s">
        <v>21</v>
      </c>
      <c r="M25" s="56"/>
    </row>
    <row r="26" ht="12.75">
      <c r="B26" t="s">
        <v>5</v>
      </c>
    </row>
    <row r="27" ht="13.5" thickBot="1">
      <c r="A27" s="28" t="s">
        <v>22</v>
      </c>
    </row>
    <row r="28" spans="1:22" ht="15">
      <c r="A28" s="29" t="s">
        <v>10</v>
      </c>
      <c r="B28" s="30">
        <f>COUNTIF(B10:B19,"=2")</f>
        <v>0</v>
      </c>
      <c r="C28" s="30">
        <f>COUNTIF(C10:C19,"=1")</f>
        <v>0</v>
      </c>
      <c r="D28" s="30">
        <f>COUNTIF(D10:D19,"=1")</f>
        <v>0</v>
      </c>
      <c r="E28" s="30">
        <f>COUNTIF(E10:E19,"=2")</f>
        <v>0</v>
      </c>
      <c r="F28" s="30">
        <f>COUNTIF(F10:F19,"=1")</f>
        <v>0</v>
      </c>
      <c r="G28" s="30">
        <f>COUNTIF(G10:G19,"=1")</f>
        <v>0</v>
      </c>
      <c r="H28" s="30">
        <f>COUNTIF(H10:H19,"=2")</f>
        <v>0</v>
      </c>
      <c r="I28" s="30">
        <f>COUNTIF(I10:I19,"=1")</f>
        <v>0</v>
      </c>
      <c r="J28" s="31">
        <f>COUNTIF(J10:J19,"=1")</f>
        <v>0</v>
      </c>
      <c r="K28" s="32">
        <f aca="true" t="shared" si="4" ref="K28:K33">SUM(B28:J28)</f>
        <v>0</v>
      </c>
      <c r="L28" s="30">
        <f>COUNTIF(L10:L19,"=2")</f>
        <v>0</v>
      </c>
      <c r="M28" s="30">
        <f>COUNTIF(M10:M19,"=1")</f>
        <v>0</v>
      </c>
      <c r="N28" s="30">
        <f>COUNTIF(N10:N19,"=1")</f>
        <v>0</v>
      </c>
      <c r="O28" s="30">
        <f>COUNTIF(O10:O19,"=2")</f>
        <v>0</v>
      </c>
      <c r="P28" s="30">
        <f>COUNTIF(P10:P19,"=1")</f>
        <v>0</v>
      </c>
      <c r="Q28" s="30">
        <f>COUNTIF(Q10:Q19,"=1")</f>
        <v>0</v>
      </c>
      <c r="R28" s="30">
        <f>COUNTIF(R10:R19,"=2")</f>
        <v>0</v>
      </c>
      <c r="S28" s="30">
        <f>COUNTIF(S10:S19,"=1")</f>
        <v>0</v>
      </c>
      <c r="T28" s="30">
        <f>COUNTIF(T10:T19,"=1")</f>
        <v>0</v>
      </c>
      <c r="U28" s="33">
        <f aca="true" t="shared" si="5" ref="U28:U33">SUM(L28:T28)</f>
        <v>0</v>
      </c>
      <c r="V28" s="32">
        <f aca="true" t="shared" si="6" ref="V28:V33">K28+U28</f>
        <v>0</v>
      </c>
    </row>
    <row r="29" spans="1:22" ht="15">
      <c r="A29" s="34" t="s">
        <v>11</v>
      </c>
      <c r="B29" s="30">
        <f>COUNTIF(B10:B19,"=3")</f>
        <v>1</v>
      </c>
      <c r="C29" s="30">
        <f>COUNTIF(C10:C19,"=2")</f>
        <v>1</v>
      </c>
      <c r="D29" s="30">
        <f>COUNTIF(D10:D19,"=2")</f>
        <v>2</v>
      </c>
      <c r="E29" s="30">
        <f>COUNTIF(E10:E19,"=3")</f>
        <v>3</v>
      </c>
      <c r="F29" s="30">
        <f>COUNTIF(F10:F19,"=2")</f>
        <v>2</v>
      </c>
      <c r="G29" s="30">
        <f>COUNTIF(G10:G19,"=2")</f>
        <v>4</v>
      </c>
      <c r="H29" s="30">
        <f>COUNTIF(H10:H19,"=3")</f>
        <v>2</v>
      </c>
      <c r="I29" s="30">
        <f>COUNTIF(I10:I19,"=2")</f>
        <v>1</v>
      </c>
      <c r="J29" s="31">
        <f>COUNTIF(J10:J19,"=2")</f>
        <v>1</v>
      </c>
      <c r="K29" s="35">
        <f t="shared" si="4"/>
        <v>17</v>
      </c>
      <c r="L29" s="30">
        <f>COUNTIF(L10:L19,"=3")</f>
        <v>1</v>
      </c>
      <c r="M29" s="30">
        <f>COUNTIF(M10:M19,"=2")</f>
        <v>0</v>
      </c>
      <c r="N29" s="30">
        <f>COUNTIF(N10:N19,"=2")</f>
        <v>4</v>
      </c>
      <c r="O29" s="30">
        <f>COUNTIF(O10:O19,"=3")</f>
        <v>1</v>
      </c>
      <c r="P29" s="30">
        <f>COUNTIF(P10:P19,"=2")</f>
        <v>1</v>
      </c>
      <c r="Q29" s="30">
        <f>COUNTIF(Q10:Q19,"=2")</f>
        <v>1</v>
      </c>
      <c r="R29" s="30">
        <f>COUNTIF(R10:R19,"=3")</f>
        <v>3</v>
      </c>
      <c r="S29" s="30">
        <f>COUNTIF(S10:S19,"=2")</f>
        <v>4</v>
      </c>
      <c r="T29" s="30">
        <f>COUNTIF(T10:T19,"=2")</f>
        <v>4</v>
      </c>
      <c r="U29" s="36">
        <f t="shared" si="5"/>
        <v>19</v>
      </c>
      <c r="V29" s="35">
        <f t="shared" si="6"/>
        <v>36</v>
      </c>
    </row>
    <row r="30" spans="1:22" ht="15">
      <c r="A30" s="27" t="s">
        <v>12</v>
      </c>
      <c r="B30" s="30">
        <f>COUNTIF(B10:B19,"=4")</f>
        <v>6</v>
      </c>
      <c r="C30" s="30">
        <f>COUNTIF(C10:C19,"=3")</f>
        <v>9</v>
      </c>
      <c r="D30" s="30">
        <f>COUNTIF(D10:D19,"=3")</f>
        <v>5</v>
      </c>
      <c r="E30" s="30">
        <f>COUNTIF(E10:E19,"=4")</f>
        <v>4</v>
      </c>
      <c r="F30" s="30">
        <f>COUNTIF(F10:F19,"=3")</f>
        <v>6</v>
      </c>
      <c r="G30" s="30">
        <f>COUNTIF(G10:G19,"=3")</f>
        <v>5</v>
      </c>
      <c r="H30" s="30">
        <f>COUNTIF(H10:H19,"=4")</f>
        <v>3</v>
      </c>
      <c r="I30" s="30">
        <f>COUNTIF(I10:I19,"=3")</f>
        <v>7</v>
      </c>
      <c r="J30" s="31">
        <f>COUNTIF(J10:J19,"=3")</f>
        <v>7</v>
      </c>
      <c r="K30" s="35">
        <f t="shared" si="4"/>
        <v>52</v>
      </c>
      <c r="L30" s="30">
        <f>COUNTIF(L10:L19,"=4")</f>
        <v>8</v>
      </c>
      <c r="M30" s="30">
        <f>COUNTIF(M10:M19,"=3")</f>
        <v>9</v>
      </c>
      <c r="N30" s="30">
        <f>COUNTIF(N10:N19,"=3")</f>
        <v>6</v>
      </c>
      <c r="O30" s="30">
        <f>COUNTIF(O10:O19,"=4")</f>
        <v>7</v>
      </c>
      <c r="P30" s="30">
        <f>COUNTIF(P10:P19,"=3")</f>
        <v>8</v>
      </c>
      <c r="Q30" s="30">
        <f>COUNTIF(Q10:Q19,"=3")</f>
        <v>7</v>
      </c>
      <c r="R30" s="30">
        <f>COUNTIF(R10:R19,"=4")</f>
        <v>3</v>
      </c>
      <c r="S30" s="30">
        <f>COUNTIF(S10:S19,"=3")</f>
        <v>2</v>
      </c>
      <c r="T30" s="30">
        <f>COUNTIF(T10:T19,"=3")</f>
        <v>5</v>
      </c>
      <c r="U30" s="36">
        <f t="shared" si="5"/>
        <v>55</v>
      </c>
      <c r="V30" s="35">
        <f t="shared" si="6"/>
        <v>107</v>
      </c>
    </row>
    <row r="31" spans="1:22" ht="15">
      <c r="A31" s="37" t="s">
        <v>13</v>
      </c>
      <c r="B31" s="30">
        <f>COUNTIF(B10:B19,"=5")</f>
        <v>2</v>
      </c>
      <c r="C31" s="30">
        <f>COUNTIF(C10:C19,"=4")</f>
        <v>0</v>
      </c>
      <c r="D31" s="30">
        <f>COUNTIF(D10:D19,"=4")</f>
        <v>3</v>
      </c>
      <c r="E31" s="30">
        <f>COUNTIF(E10:E19,"=5")</f>
        <v>2</v>
      </c>
      <c r="F31" s="30">
        <f>COUNTIF(F10:F19,"=4")</f>
        <v>2</v>
      </c>
      <c r="G31" s="30">
        <f>COUNTIF(G10:G19,"=4")</f>
        <v>1</v>
      </c>
      <c r="H31" s="30">
        <f>COUNTIF(H10:H19,"=5")</f>
        <v>4</v>
      </c>
      <c r="I31" s="30">
        <f>COUNTIF(I10:I19,"=4")</f>
        <v>0</v>
      </c>
      <c r="J31" s="31">
        <f>COUNTIF(J10:J19,"=4")</f>
        <v>2</v>
      </c>
      <c r="K31" s="35">
        <f t="shared" si="4"/>
        <v>16</v>
      </c>
      <c r="L31" s="30">
        <f>COUNTIF(L10:L19,"=5")</f>
        <v>1</v>
      </c>
      <c r="M31" s="30">
        <f>COUNTIF(M10:M19,"=4")</f>
        <v>1</v>
      </c>
      <c r="N31" s="30">
        <f>COUNTIF(N10:N19,"=4")</f>
        <v>0</v>
      </c>
      <c r="O31" s="30">
        <f>COUNTIF(O10:O19,"=5")</f>
        <v>1</v>
      </c>
      <c r="P31" s="30">
        <f>COUNTIF(P10:P19,"=4")</f>
        <v>0</v>
      </c>
      <c r="Q31" s="30">
        <f>COUNTIF(Q10:Q19,"=4")</f>
        <v>2</v>
      </c>
      <c r="R31" s="30">
        <f>COUNTIF(R10:R19,"=5")</f>
        <v>4</v>
      </c>
      <c r="S31" s="30">
        <f>COUNTIF(S10:S19,"=4")</f>
        <v>3</v>
      </c>
      <c r="T31" s="30">
        <f>COUNTIF(T10:T19,"=4")</f>
        <v>1</v>
      </c>
      <c r="U31" s="36">
        <f t="shared" si="5"/>
        <v>13</v>
      </c>
      <c r="V31" s="35">
        <f t="shared" si="6"/>
        <v>29</v>
      </c>
    </row>
    <row r="32" spans="1:22" ht="15">
      <c r="A32" s="38" t="s">
        <v>23</v>
      </c>
      <c r="B32" s="30">
        <f>COUNTIF(B10:B19,"=6")</f>
        <v>1</v>
      </c>
      <c r="C32" s="30">
        <f>COUNTIF(C10:C19,"=5")</f>
        <v>0</v>
      </c>
      <c r="D32" s="30">
        <f>COUNTIF(D10:D19,"=5")</f>
        <v>0</v>
      </c>
      <c r="E32" s="30">
        <f>COUNTIF(E10:E19,"=6")</f>
        <v>1</v>
      </c>
      <c r="F32" s="30">
        <f>COUNTIF(F10:F19,"=5")</f>
        <v>0</v>
      </c>
      <c r="G32" s="30">
        <f>COUNTIF(G10:G19,"=5")</f>
        <v>0</v>
      </c>
      <c r="H32" s="30">
        <f>COUNTIF(H10:H19,"=6")</f>
        <v>1</v>
      </c>
      <c r="I32" s="30">
        <f>COUNTIF(I10:I19,"=5")</f>
        <v>1</v>
      </c>
      <c r="J32" s="31">
        <f>COUNTIF(J10:J19,"=5")</f>
        <v>0</v>
      </c>
      <c r="K32" s="35">
        <f t="shared" si="4"/>
        <v>4</v>
      </c>
      <c r="L32" s="30">
        <f>COUNTIF(L10:L19,"=6")</f>
        <v>0</v>
      </c>
      <c r="M32" s="30">
        <f>COUNTIF(M10:M19,"=5")</f>
        <v>0</v>
      </c>
      <c r="N32" s="30">
        <f>COUNTIF(N10:N19,"=5")</f>
        <v>0</v>
      </c>
      <c r="O32" s="30">
        <f>COUNTIF(O10:O19,"=6")</f>
        <v>1</v>
      </c>
      <c r="P32" s="30">
        <f>COUNTIF(P10:P19,"=5")</f>
        <v>1</v>
      </c>
      <c r="Q32" s="30">
        <f>COUNTIF(Q10:Q19,"=5")</f>
        <v>0</v>
      </c>
      <c r="R32" s="30">
        <f>COUNTIF(R10:R19,"=6")</f>
        <v>0</v>
      </c>
      <c r="S32" s="30">
        <f>COUNTIF(S10:S19,"=5")</f>
        <v>1</v>
      </c>
      <c r="T32" s="30">
        <f>COUNTIF(T10:T19,"=5")</f>
        <v>0</v>
      </c>
      <c r="U32" s="36">
        <f t="shared" si="5"/>
        <v>3</v>
      </c>
      <c r="V32" s="35">
        <f t="shared" si="6"/>
        <v>7</v>
      </c>
    </row>
    <row r="33" spans="1:22" ht="15.75" thickBot="1">
      <c r="A33" s="39" t="s">
        <v>15</v>
      </c>
      <c r="B33" s="30">
        <f>COUNTIF(B10:B19,"&gt;6")</f>
        <v>0</v>
      </c>
      <c r="C33" s="30">
        <f>COUNTIF(C10:C19,"&gt;5")</f>
        <v>0</v>
      </c>
      <c r="D33" s="30">
        <f>COUNTIF(D10:D19,"&gt;5")</f>
        <v>0</v>
      </c>
      <c r="E33" s="30">
        <f>COUNTIF(E10:E19,"&gt;6")</f>
        <v>0</v>
      </c>
      <c r="F33" s="30">
        <f>COUNTIF(F10:F19,"&gt;5")</f>
        <v>0</v>
      </c>
      <c r="G33" s="30">
        <f>COUNTIF(G10:G19,"&gt;5")</f>
        <v>0</v>
      </c>
      <c r="H33" s="30">
        <f>COUNTIF(H10:H19,"&gt;6")</f>
        <v>0</v>
      </c>
      <c r="I33" s="30">
        <f>COUNTIF(I10:I19,"&gt;5")</f>
        <v>1</v>
      </c>
      <c r="J33" s="31">
        <f>COUNTIF(J10:J19,"&gt;5")</f>
        <v>0</v>
      </c>
      <c r="K33" s="40">
        <f t="shared" si="4"/>
        <v>1</v>
      </c>
      <c r="L33" s="30">
        <f>COUNTIF(L10:L19,"&gt;6")</f>
        <v>0</v>
      </c>
      <c r="M33" s="30">
        <f>COUNTIF(M10:M19,"&gt;5")</f>
        <v>0</v>
      </c>
      <c r="N33" s="30">
        <f>COUNTIF(N10:N19,"&gt;5")</f>
        <v>0</v>
      </c>
      <c r="O33" s="30">
        <f>COUNTIF(O10:O19,"&gt;6")</f>
        <v>0</v>
      </c>
      <c r="P33" s="30">
        <f>COUNTIF(P10:P19,"&gt;5")</f>
        <v>0</v>
      </c>
      <c r="Q33" s="30">
        <f>COUNTIF(Q10:Q19,"&gt;5")</f>
        <v>0</v>
      </c>
      <c r="R33" s="30">
        <f>COUNTIF(R10:R19,"&gt;6")</f>
        <v>0</v>
      </c>
      <c r="S33" s="30">
        <f>COUNTIF(S10:S19,"&gt;5")</f>
        <v>0</v>
      </c>
      <c r="T33" s="30">
        <f>COUNTIF(T10:T19,"&gt;5")</f>
        <v>0</v>
      </c>
      <c r="U33" s="41">
        <f t="shared" si="5"/>
        <v>0</v>
      </c>
      <c r="V33" s="40">
        <f t="shared" si="6"/>
        <v>1</v>
      </c>
    </row>
    <row r="34" spans="2:22" ht="12.75">
      <c r="B34">
        <f aca="true" t="shared" si="7" ref="B34:J34">SUM(B28:B33)</f>
        <v>10</v>
      </c>
      <c r="C34">
        <f t="shared" si="7"/>
        <v>10</v>
      </c>
      <c r="D34">
        <f t="shared" si="7"/>
        <v>10</v>
      </c>
      <c r="E34">
        <f t="shared" si="7"/>
        <v>10</v>
      </c>
      <c r="F34">
        <f t="shared" si="7"/>
        <v>10</v>
      </c>
      <c r="G34">
        <f t="shared" si="7"/>
        <v>10</v>
      </c>
      <c r="H34">
        <f t="shared" si="7"/>
        <v>10</v>
      </c>
      <c r="I34">
        <f t="shared" si="7"/>
        <v>10</v>
      </c>
      <c r="J34">
        <f t="shared" si="7"/>
        <v>10</v>
      </c>
      <c r="L34" s="42">
        <f aca="true" t="shared" si="8" ref="L34:T34">SUM(L28:L33)</f>
        <v>10</v>
      </c>
      <c r="M34" s="42">
        <f t="shared" si="8"/>
        <v>10</v>
      </c>
      <c r="N34" s="42">
        <f t="shared" si="8"/>
        <v>10</v>
      </c>
      <c r="O34" s="42">
        <f t="shared" si="8"/>
        <v>10</v>
      </c>
      <c r="P34" s="42">
        <f t="shared" si="8"/>
        <v>10</v>
      </c>
      <c r="Q34" s="42">
        <f t="shared" si="8"/>
        <v>10</v>
      </c>
      <c r="R34" s="42">
        <f t="shared" si="8"/>
        <v>10</v>
      </c>
      <c r="S34" s="42">
        <f t="shared" si="8"/>
        <v>10</v>
      </c>
      <c r="T34" s="42">
        <f t="shared" si="8"/>
        <v>10</v>
      </c>
      <c r="U34" s="42"/>
      <c r="V34" s="42">
        <f>SUM(V29:V33)</f>
        <v>180</v>
      </c>
    </row>
    <row r="36" spans="1:7" ht="12.75">
      <c r="A36" t="s">
        <v>24</v>
      </c>
      <c r="B36">
        <v>1</v>
      </c>
      <c r="C36">
        <v>2</v>
      </c>
      <c r="D36">
        <v>3</v>
      </c>
      <c r="E36">
        <v>4</v>
      </c>
      <c r="F36">
        <v>5</v>
      </c>
      <c r="G36">
        <v>6</v>
      </c>
    </row>
    <row r="37" spans="1:8" ht="12.75">
      <c r="A37" s="29" t="s">
        <v>10</v>
      </c>
      <c r="B37" s="27">
        <f aca="true" t="shared" si="9" ref="B37:D42">B28+H28+O28</f>
        <v>0</v>
      </c>
      <c r="C37" s="27">
        <f t="shared" si="9"/>
        <v>0</v>
      </c>
      <c r="D37" s="27">
        <f t="shared" si="9"/>
        <v>0</v>
      </c>
      <c r="E37" s="27">
        <f aca="true" t="shared" si="10" ref="E37:G42">E28+L28+R28</f>
        <v>0</v>
      </c>
      <c r="F37" s="27">
        <f t="shared" si="10"/>
        <v>0</v>
      </c>
      <c r="G37" s="27">
        <f t="shared" si="10"/>
        <v>0</v>
      </c>
      <c r="H37">
        <f aca="true" t="shared" si="11" ref="H37:H42">SUM(B37:G37)</f>
        <v>0</v>
      </c>
    </row>
    <row r="38" spans="1:8" ht="12.75">
      <c r="A38" s="34" t="s">
        <v>11</v>
      </c>
      <c r="B38" s="27">
        <f t="shared" si="9"/>
        <v>4</v>
      </c>
      <c r="C38" s="27">
        <f t="shared" si="9"/>
        <v>3</v>
      </c>
      <c r="D38" s="27">
        <f t="shared" si="9"/>
        <v>4</v>
      </c>
      <c r="E38" s="27">
        <f t="shared" si="10"/>
        <v>7</v>
      </c>
      <c r="F38" s="27">
        <f t="shared" si="10"/>
        <v>6</v>
      </c>
      <c r="G38" s="27">
        <f t="shared" si="10"/>
        <v>12</v>
      </c>
      <c r="H38">
        <f t="shared" si="11"/>
        <v>36</v>
      </c>
    </row>
    <row r="39" spans="1:8" ht="12.75">
      <c r="A39" s="27" t="s">
        <v>12</v>
      </c>
      <c r="B39" s="27">
        <f t="shared" si="9"/>
        <v>16</v>
      </c>
      <c r="C39" s="27">
        <f t="shared" si="9"/>
        <v>24</v>
      </c>
      <c r="D39" s="27">
        <f t="shared" si="9"/>
        <v>19</v>
      </c>
      <c r="E39" s="27">
        <f t="shared" si="10"/>
        <v>15</v>
      </c>
      <c r="F39" s="27">
        <f t="shared" si="10"/>
        <v>17</v>
      </c>
      <c r="G39" s="27">
        <f t="shared" si="10"/>
        <v>16</v>
      </c>
      <c r="H39">
        <f t="shared" si="11"/>
        <v>107</v>
      </c>
    </row>
    <row r="40" spans="1:8" ht="12.75">
      <c r="A40" s="37" t="s">
        <v>13</v>
      </c>
      <c r="B40" s="27">
        <f t="shared" si="9"/>
        <v>7</v>
      </c>
      <c r="C40" s="27">
        <f t="shared" si="9"/>
        <v>0</v>
      </c>
      <c r="D40" s="27">
        <f t="shared" si="9"/>
        <v>7</v>
      </c>
      <c r="E40" s="27">
        <f t="shared" si="10"/>
        <v>7</v>
      </c>
      <c r="F40" s="27">
        <f t="shared" si="10"/>
        <v>6</v>
      </c>
      <c r="G40" s="27">
        <f t="shared" si="10"/>
        <v>2</v>
      </c>
      <c r="H40">
        <f t="shared" si="11"/>
        <v>29</v>
      </c>
    </row>
    <row r="41" spans="1:8" ht="12.75">
      <c r="A41" s="38" t="s">
        <v>23</v>
      </c>
      <c r="B41" s="27">
        <f t="shared" si="9"/>
        <v>3</v>
      </c>
      <c r="C41" s="27">
        <f t="shared" si="9"/>
        <v>2</v>
      </c>
      <c r="D41" s="27">
        <f t="shared" si="9"/>
        <v>0</v>
      </c>
      <c r="E41" s="27">
        <f t="shared" si="10"/>
        <v>1</v>
      </c>
      <c r="F41" s="27">
        <f t="shared" si="10"/>
        <v>1</v>
      </c>
      <c r="G41" s="27">
        <f t="shared" si="10"/>
        <v>0</v>
      </c>
      <c r="H41">
        <f t="shared" si="11"/>
        <v>7</v>
      </c>
    </row>
    <row r="42" spans="1:8" ht="12.75">
      <c r="A42" s="39" t="s">
        <v>15</v>
      </c>
      <c r="B42" s="27">
        <f t="shared" si="9"/>
        <v>0</v>
      </c>
      <c r="C42" s="27">
        <f t="shared" si="9"/>
        <v>1</v>
      </c>
      <c r="D42" s="27">
        <f t="shared" si="9"/>
        <v>0</v>
      </c>
      <c r="E42" s="27">
        <f t="shared" si="10"/>
        <v>0</v>
      </c>
      <c r="F42" s="27">
        <f t="shared" si="10"/>
        <v>0</v>
      </c>
      <c r="G42" s="27">
        <f t="shared" si="10"/>
        <v>0</v>
      </c>
      <c r="H42">
        <f t="shared" si="11"/>
        <v>1</v>
      </c>
    </row>
    <row r="43" spans="1:7" ht="12.75">
      <c r="A43" t="s">
        <v>25</v>
      </c>
      <c r="B43">
        <f aca="true" t="shared" si="12" ref="B43:G43">B37*4+B38*3+B39*2+B40</f>
        <v>51</v>
      </c>
      <c r="C43">
        <f t="shared" si="12"/>
        <v>57</v>
      </c>
      <c r="D43">
        <f t="shared" si="12"/>
        <v>57</v>
      </c>
      <c r="E43">
        <f t="shared" si="12"/>
        <v>58</v>
      </c>
      <c r="F43">
        <f t="shared" si="12"/>
        <v>58</v>
      </c>
      <c r="G43">
        <f t="shared" si="12"/>
        <v>70</v>
      </c>
    </row>
  </sheetData>
  <sheetProtection/>
  <mergeCells count="13">
    <mergeCell ref="L24:M24"/>
    <mergeCell ref="B25:C25"/>
    <mergeCell ref="D25:E25"/>
    <mergeCell ref="F25:G25"/>
    <mergeCell ref="H25:I25"/>
    <mergeCell ref="J25:K25"/>
    <mergeCell ref="L25:M25"/>
    <mergeCell ref="A1:K1"/>
    <mergeCell ref="B24:C24"/>
    <mergeCell ref="D24:E24"/>
    <mergeCell ref="F24:G24"/>
    <mergeCell ref="H24:I24"/>
    <mergeCell ref="J24:K24"/>
  </mergeCells>
  <conditionalFormatting sqref="E7:E9">
    <cfRule type="cellIs" priority="114" dxfId="113" operator="lessThan" stopIfTrue="1">
      <formula>0</formula>
    </cfRule>
  </conditionalFormatting>
  <conditionalFormatting sqref="B10">
    <cfRule type="cellIs" priority="105" dxfId="4" operator="equal" stopIfTrue="1">
      <formula>1</formula>
    </cfRule>
    <cfRule type="cellIs" priority="106" dxfId="69" operator="equal" stopIfTrue="1">
      <formula>B$8-2</formula>
    </cfRule>
    <cfRule type="cellIs" priority="107" dxfId="3" operator="equal" stopIfTrue="1">
      <formula>B$8-1</formula>
    </cfRule>
    <cfRule type="cellIs" priority="108" dxfId="2" operator="equal" stopIfTrue="1">
      <formula>B$8+1</formula>
    </cfRule>
    <cfRule type="cellIs" priority="109" dxfId="1" operator="equal" stopIfTrue="1">
      <formula>B$8+2</formula>
    </cfRule>
    <cfRule type="cellIs" priority="110" dxfId="0" operator="greaterThan" stopIfTrue="1">
      <formula>B$8+2</formula>
    </cfRule>
  </conditionalFormatting>
  <conditionalFormatting sqref="B11:B19">
    <cfRule type="cellIs" priority="99" dxfId="4" operator="equal" stopIfTrue="1">
      <formula>1</formula>
    </cfRule>
    <cfRule type="cellIs" priority="100" dxfId="69" operator="equal" stopIfTrue="1">
      <formula>B$8-2</formula>
    </cfRule>
    <cfRule type="cellIs" priority="101" dxfId="3" operator="equal" stopIfTrue="1">
      <formula>B$8-1</formula>
    </cfRule>
    <cfRule type="cellIs" priority="102" dxfId="2" operator="equal" stopIfTrue="1">
      <formula>B$8+1</formula>
    </cfRule>
    <cfRule type="cellIs" priority="103" dxfId="1" operator="equal" stopIfTrue="1">
      <formula>B$8+2</formula>
    </cfRule>
    <cfRule type="cellIs" priority="104" dxfId="0" operator="greaterThan" stopIfTrue="1">
      <formula>B$8+2</formula>
    </cfRule>
  </conditionalFormatting>
  <conditionalFormatting sqref="E10">
    <cfRule type="cellIs" priority="93" dxfId="4" operator="equal" stopIfTrue="1">
      <formula>1</formula>
    </cfRule>
    <cfRule type="cellIs" priority="94" dxfId="69" operator="equal" stopIfTrue="1">
      <formula>E$8-2</formula>
    </cfRule>
    <cfRule type="cellIs" priority="95" dxfId="3" operator="equal" stopIfTrue="1">
      <formula>E$8-1</formula>
    </cfRule>
    <cfRule type="cellIs" priority="96" dxfId="2" operator="equal" stopIfTrue="1">
      <formula>E$8+1</formula>
    </cfRule>
    <cfRule type="cellIs" priority="97" dxfId="1" operator="equal" stopIfTrue="1">
      <formula>E$8+2</formula>
    </cfRule>
    <cfRule type="cellIs" priority="98" dxfId="0" operator="greaterThan" stopIfTrue="1">
      <formula>E$8+2</formula>
    </cfRule>
  </conditionalFormatting>
  <conditionalFormatting sqref="E11:E19">
    <cfRule type="cellIs" priority="87" dxfId="4" operator="equal" stopIfTrue="1">
      <formula>1</formula>
    </cfRule>
    <cfRule type="cellIs" priority="88" dxfId="69" operator="equal" stopIfTrue="1">
      <formula>E$8-2</formula>
    </cfRule>
    <cfRule type="cellIs" priority="89" dxfId="3" operator="equal" stopIfTrue="1">
      <formula>E$8-1</formula>
    </cfRule>
    <cfRule type="cellIs" priority="90" dxfId="2" operator="equal" stopIfTrue="1">
      <formula>E$8+1</formula>
    </cfRule>
    <cfRule type="cellIs" priority="91" dxfId="1" operator="equal" stopIfTrue="1">
      <formula>E$8+2</formula>
    </cfRule>
    <cfRule type="cellIs" priority="92" dxfId="0" operator="greaterThan" stopIfTrue="1">
      <formula>E$8+2</formula>
    </cfRule>
  </conditionalFormatting>
  <conditionalFormatting sqref="H10:H19">
    <cfRule type="cellIs" priority="81" dxfId="4" operator="equal" stopIfTrue="1">
      <formula>1</formula>
    </cfRule>
    <cfRule type="cellIs" priority="82" dxfId="69" operator="equal" stopIfTrue="1">
      <formula>H$8-2</formula>
    </cfRule>
    <cfRule type="cellIs" priority="83" dxfId="3" operator="equal" stopIfTrue="1">
      <formula>H$8-1</formula>
    </cfRule>
    <cfRule type="cellIs" priority="84" dxfId="2" operator="equal" stopIfTrue="1">
      <formula>H$8+1</formula>
    </cfRule>
    <cfRule type="cellIs" priority="85" dxfId="1" operator="equal" stopIfTrue="1">
      <formula>H$8+2</formula>
    </cfRule>
    <cfRule type="cellIs" priority="86" dxfId="0" operator="greaterThan" stopIfTrue="1">
      <formula>H$8+2</formula>
    </cfRule>
  </conditionalFormatting>
  <conditionalFormatting sqref="L10:L19">
    <cfRule type="cellIs" priority="75" dxfId="4" operator="equal" stopIfTrue="1">
      <formula>1</formula>
    </cfRule>
    <cfRule type="cellIs" priority="76" dxfId="69" operator="equal" stopIfTrue="1">
      <formula>L$8-2</formula>
    </cfRule>
    <cfRule type="cellIs" priority="77" dxfId="3" operator="equal" stopIfTrue="1">
      <formula>L$8-1</formula>
    </cfRule>
    <cfRule type="cellIs" priority="78" dxfId="2" operator="equal" stopIfTrue="1">
      <formula>L$8+1</formula>
    </cfRule>
    <cfRule type="cellIs" priority="79" dxfId="1" operator="equal" stopIfTrue="1">
      <formula>L$8+2</formula>
    </cfRule>
    <cfRule type="cellIs" priority="80" dxfId="0" operator="greaterThan" stopIfTrue="1">
      <formula>L$8+2</formula>
    </cfRule>
  </conditionalFormatting>
  <conditionalFormatting sqref="O10:O19">
    <cfRule type="cellIs" priority="69" dxfId="4" operator="equal" stopIfTrue="1">
      <formula>1</formula>
    </cfRule>
    <cfRule type="cellIs" priority="70" dxfId="69" operator="equal" stopIfTrue="1">
      <formula>O$8-2</formula>
    </cfRule>
    <cfRule type="cellIs" priority="71" dxfId="3" operator="equal" stopIfTrue="1">
      <formula>O$8-1</formula>
    </cfRule>
    <cfRule type="cellIs" priority="72" dxfId="2" operator="equal" stopIfTrue="1">
      <formula>O$8+1</formula>
    </cfRule>
    <cfRule type="cellIs" priority="73" dxfId="1" operator="equal" stopIfTrue="1">
      <formula>O$8+2</formula>
    </cfRule>
    <cfRule type="cellIs" priority="74" dxfId="0" operator="greaterThan" stopIfTrue="1">
      <formula>O$8+2</formula>
    </cfRule>
  </conditionalFormatting>
  <conditionalFormatting sqref="R10:R19">
    <cfRule type="cellIs" priority="63" dxfId="4" operator="equal" stopIfTrue="1">
      <formula>1</formula>
    </cfRule>
    <cfRule type="cellIs" priority="64" dxfId="69" operator="equal" stopIfTrue="1">
      <formula>R$8-2</formula>
    </cfRule>
    <cfRule type="cellIs" priority="65" dxfId="3" operator="equal" stopIfTrue="1">
      <formula>R$8-1</formula>
    </cfRule>
    <cfRule type="cellIs" priority="66" dxfId="2" operator="equal" stopIfTrue="1">
      <formula>R$8+1</formula>
    </cfRule>
    <cfRule type="cellIs" priority="67" dxfId="1" operator="equal" stopIfTrue="1">
      <formula>R$8+2</formula>
    </cfRule>
    <cfRule type="cellIs" priority="68" dxfId="0" operator="greaterThan" stopIfTrue="1">
      <formula>R$8+2</formula>
    </cfRule>
  </conditionalFormatting>
  <conditionalFormatting sqref="C10">
    <cfRule type="cellIs" priority="61" dxfId="4" operator="equal" stopIfTrue="1">
      <formula>1</formula>
    </cfRule>
    <cfRule type="cellIs" priority="62" dxfId="3" operator="equal" stopIfTrue="1">
      <formula>C$8-1</formula>
    </cfRule>
    <cfRule type="cellIs" priority="111" dxfId="2" operator="equal" stopIfTrue="1">
      <formula>C$8+1</formula>
    </cfRule>
    <cfRule type="cellIs" priority="112" dxfId="1" operator="equal" stopIfTrue="1">
      <formula>C$8+2</formula>
    </cfRule>
    <cfRule type="cellIs" priority="113" dxfId="0" operator="greaterThan" stopIfTrue="1">
      <formula>C$8+2</formula>
    </cfRule>
  </conditionalFormatting>
  <conditionalFormatting sqref="C11:C19">
    <cfRule type="cellIs" priority="56" dxfId="4" operator="equal" stopIfTrue="1">
      <formula>1</formula>
    </cfRule>
    <cfRule type="cellIs" priority="57" dxfId="3" operator="equal" stopIfTrue="1">
      <formula>C$8-1</formula>
    </cfRule>
    <cfRule type="cellIs" priority="58" dxfId="2" operator="equal" stopIfTrue="1">
      <formula>C$8+1</formula>
    </cfRule>
    <cfRule type="cellIs" priority="59" dxfId="1" operator="equal" stopIfTrue="1">
      <formula>C$8+2</formula>
    </cfRule>
    <cfRule type="cellIs" priority="60" dxfId="0" operator="greaterThan" stopIfTrue="1">
      <formula>C$8+2</formula>
    </cfRule>
  </conditionalFormatting>
  <conditionalFormatting sqref="D10:D19">
    <cfRule type="cellIs" priority="51" dxfId="4" operator="equal" stopIfTrue="1">
      <formula>1</formula>
    </cfRule>
    <cfRule type="cellIs" priority="52" dxfId="3" operator="equal" stopIfTrue="1">
      <formula>D$8-1</formula>
    </cfRule>
    <cfRule type="cellIs" priority="53" dxfId="2" operator="equal" stopIfTrue="1">
      <formula>D$8+1</formula>
    </cfRule>
    <cfRule type="cellIs" priority="54" dxfId="1" operator="equal" stopIfTrue="1">
      <formula>D$8+2</formula>
    </cfRule>
    <cfRule type="cellIs" priority="55" dxfId="0" operator="greaterThan" stopIfTrue="1">
      <formula>D$8+2</formula>
    </cfRule>
  </conditionalFormatting>
  <conditionalFormatting sqref="F10:F19">
    <cfRule type="cellIs" priority="46" dxfId="4" operator="equal" stopIfTrue="1">
      <formula>1</formula>
    </cfRule>
    <cfRule type="cellIs" priority="47" dxfId="3" operator="equal" stopIfTrue="1">
      <formula>F$8-1</formula>
    </cfRule>
    <cfRule type="cellIs" priority="48" dxfId="2" operator="equal" stopIfTrue="1">
      <formula>F$8+1</formula>
    </cfRule>
    <cfRule type="cellIs" priority="49" dxfId="1" operator="equal" stopIfTrue="1">
      <formula>F$8+2</formula>
    </cfRule>
    <cfRule type="cellIs" priority="50" dxfId="0" operator="greaterThan" stopIfTrue="1">
      <formula>F$8+2</formula>
    </cfRule>
  </conditionalFormatting>
  <conditionalFormatting sqref="G10:G19">
    <cfRule type="cellIs" priority="41" dxfId="4" operator="equal" stopIfTrue="1">
      <formula>1</formula>
    </cfRule>
    <cfRule type="cellIs" priority="42" dxfId="3" operator="equal" stopIfTrue="1">
      <formula>G$8-1</formula>
    </cfRule>
    <cfRule type="cellIs" priority="43" dxfId="2" operator="equal" stopIfTrue="1">
      <formula>G$8+1</formula>
    </cfRule>
    <cfRule type="cellIs" priority="44" dxfId="1" operator="equal" stopIfTrue="1">
      <formula>G$8+2</formula>
    </cfRule>
    <cfRule type="cellIs" priority="45" dxfId="0" operator="greaterThan" stopIfTrue="1">
      <formula>G$8+2</formula>
    </cfRule>
  </conditionalFormatting>
  <conditionalFormatting sqref="I10:I19">
    <cfRule type="cellIs" priority="36" dxfId="4" operator="equal" stopIfTrue="1">
      <formula>1</formula>
    </cfRule>
    <cfRule type="cellIs" priority="37" dxfId="3" operator="equal" stopIfTrue="1">
      <formula>I$8-1</formula>
    </cfRule>
    <cfRule type="cellIs" priority="38" dxfId="2" operator="equal" stopIfTrue="1">
      <formula>I$8+1</formula>
    </cfRule>
    <cfRule type="cellIs" priority="39" dxfId="1" operator="equal" stopIfTrue="1">
      <formula>I$8+2</formula>
    </cfRule>
    <cfRule type="cellIs" priority="40" dxfId="0" operator="greaterThan" stopIfTrue="1">
      <formula>I$8+2</formula>
    </cfRule>
  </conditionalFormatting>
  <conditionalFormatting sqref="J10:J19">
    <cfRule type="cellIs" priority="31" dxfId="4" operator="equal" stopIfTrue="1">
      <formula>1</formula>
    </cfRule>
    <cfRule type="cellIs" priority="32" dxfId="3" operator="equal" stopIfTrue="1">
      <formula>J$8-1</formula>
    </cfRule>
    <cfRule type="cellIs" priority="33" dxfId="2" operator="equal" stopIfTrue="1">
      <formula>J$8+1</formula>
    </cfRule>
    <cfRule type="cellIs" priority="34" dxfId="1" operator="equal" stopIfTrue="1">
      <formula>J$8+2</formula>
    </cfRule>
    <cfRule type="cellIs" priority="35" dxfId="0" operator="greaterThan" stopIfTrue="1">
      <formula>J$8+2</formula>
    </cfRule>
  </conditionalFormatting>
  <conditionalFormatting sqref="M10:M19">
    <cfRule type="cellIs" priority="26" dxfId="4" operator="equal" stopIfTrue="1">
      <formula>1</formula>
    </cfRule>
    <cfRule type="cellIs" priority="27" dxfId="3" operator="equal" stopIfTrue="1">
      <formula>M$8-1</formula>
    </cfRule>
    <cfRule type="cellIs" priority="28" dxfId="2" operator="equal" stopIfTrue="1">
      <formula>M$8+1</formula>
    </cfRule>
    <cfRule type="cellIs" priority="29" dxfId="1" operator="equal" stopIfTrue="1">
      <formula>M$8+2</formula>
    </cfRule>
    <cfRule type="cellIs" priority="30" dxfId="0" operator="greaterThan" stopIfTrue="1">
      <formula>M$8+2</formula>
    </cfRule>
  </conditionalFormatting>
  <conditionalFormatting sqref="N10:N19">
    <cfRule type="cellIs" priority="21" dxfId="4" operator="equal" stopIfTrue="1">
      <formula>1</formula>
    </cfRule>
    <cfRule type="cellIs" priority="22" dxfId="3" operator="equal" stopIfTrue="1">
      <formula>N$8-1</formula>
    </cfRule>
    <cfRule type="cellIs" priority="23" dxfId="2" operator="equal" stopIfTrue="1">
      <formula>N$8+1</formula>
    </cfRule>
    <cfRule type="cellIs" priority="24" dxfId="1" operator="equal" stopIfTrue="1">
      <formula>N$8+2</formula>
    </cfRule>
    <cfRule type="cellIs" priority="25" dxfId="0" operator="greaterThan" stopIfTrue="1">
      <formula>N$8+2</formula>
    </cfRule>
  </conditionalFormatting>
  <conditionalFormatting sqref="P10:P19">
    <cfRule type="cellIs" priority="16" dxfId="4" operator="equal" stopIfTrue="1">
      <formula>1</formula>
    </cfRule>
    <cfRule type="cellIs" priority="17" dxfId="3" operator="equal" stopIfTrue="1">
      <formula>P$8-1</formula>
    </cfRule>
    <cfRule type="cellIs" priority="18" dxfId="2" operator="equal" stopIfTrue="1">
      <formula>P$8+1</formula>
    </cfRule>
    <cfRule type="cellIs" priority="19" dxfId="1" operator="equal" stopIfTrue="1">
      <formula>P$8+2</formula>
    </cfRule>
    <cfRule type="cellIs" priority="20" dxfId="0" operator="greaterThan" stopIfTrue="1">
      <formula>P$8+2</formula>
    </cfRule>
  </conditionalFormatting>
  <conditionalFormatting sqref="Q10:Q19">
    <cfRule type="cellIs" priority="11" dxfId="4" operator="equal" stopIfTrue="1">
      <formula>1</formula>
    </cfRule>
    <cfRule type="cellIs" priority="12" dxfId="3" operator="equal" stopIfTrue="1">
      <formula>Q$8-1</formula>
    </cfRule>
    <cfRule type="cellIs" priority="13" dxfId="2" operator="equal" stopIfTrue="1">
      <formula>Q$8+1</formula>
    </cfRule>
    <cfRule type="cellIs" priority="14" dxfId="1" operator="equal" stopIfTrue="1">
      <formula>Q$8+2</formula>
    </cfRule>
    <cfRule type="cellIs" priority="15" dxfId="0" operator="greaterThan" stopIfTrue="1">
      <formula>Q$8+2</formula>
    </cfRule>
  </conditionalFormatting>
  <conditionalFormatting sqref="S10:S19">
    <cfRule type="cellIs" priority="6" dxfId="4" operator="equal" stopIfTrue="1">
      <formula>1</formula>
    </cfRule>
    <cfRule type="cellIs" priority="7" dxfId="3" operator="equal" stopIfTrue="1">
      <formula>S$8-1</formula>
    </cfRule>
    <cfRule type="cellIs" priority="8" dxfId="2" operator="equal" stopIfTrue="1">
      <formula>S$8+1</formula>
    </cfRule>
    <cfRule type="cellIs" priority="9" dxfId="1" operator="equal" stopIfTrue="1">
      <formula>S$8+2</formula>
    </cfRule>
    <cfRule type="cellIs" priority="10" dxfId="0" operator="greaterThan" stopIfTrue="1">
      <formula>S$8+2</formula>
    </cfRule>
  </conditionalFormatting>
  <conditionalFormatting sqref="T10:T19">
    <cfRule type="cellIs" priority="1" dxfId="4" operator="equal" stopIfTrue="1">
      <formula>1</formula>
    </cfRule>
    <cfRule type="cellIs" priority="2" dxfId="3" operator="equal" stopIfTrue="1">
      <formula>T$8-1</formula>
    </cfRule>
    <cfRule type="cellIs" priority="3" dxfId="2" operator="equal" stopIfTrue="1">
      <formula>T$8+1</formula>
    </cfRule>
    <cfRule type="cellIs" priority="4" dxfId="1" operator="equal" stopIfTrue="1">
      <formula>T$8+2</formula>
    </cfRule>
    <cfRule type="cellIs" priority="5" dxfId="0" operator="greaterThan" stopIfTrue="1">
      <formula>T$8+2</formula>
    </cfRule>
  </conditionalFormatting>
  <hyperlinks>
    <hyperlink ref="A22" r:id="rId1" display="www.golf-kg.si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33.8515625" style="0" customWidth="1"/>
    <col min="3" max="7" width="3.7109375" style="0" customWidth="1"/>
    <col min="8" max="8" width="4.140625" style="0" customWidth="1"/>
    <col min="9" max="9" width="4.28125" style="0" customWidth="1"/>
    <col min="10" max="11" width="3.7109375" style="0" customWidth="1"/>
    <col min="12" max="12" width="4.421875" style="0" customWidth="1"/>
    <col min="13" max="15" width="3.7109375" style="0" customWidth="1"/>
    <col min="16" max="16" width="4.00390625" style="0" customWidth="1"/>
    <col min="17" max="21" width="3.7109375" style="0" customWidth="1"/>
    <col min="22" max="22" width="5.57421875" style="0" customWidth="1"/>
    <col min="23" max="23" width="5.00390625" style="0" customWidth="1"/>
    <col min="24" max="24" width="5.7109375" style="1" customWidth="1"/>
    <col min="25" max="25" width="6.421875" style="0" customWidth="1"/>
    <col min="26" max="26" width="5.57421875" style="2" customWidth="1"/>
  </cols>
  <sheetData>
    <row r="1" spans="2:12" ht="30" customHeight="1">
      <c r="B1" s="60" t="s">
        <v>46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ht="26.25" customHeight="1">
      <c r="B2" s="3" t="s">
        <v>45</v>
      </c>
    </row>
    <row r="3" ht="17.25" customHeight="1">
      <c r="B3" s="3"/>
    </row>
    <row r="4" ht="18">
      <c r="B4" s="3" t="s">
        <v>26</v>
      </c>
    </row>
    <row r="5" ht="9.75" customHeight="1">
      <c r="B5" s="3"/>
    </row>
    <row r="6" spans="2:26" s="4" customFormat="1" ht="15.75" customHeight="1">
      <c r="B6"/>
      <c r="X6" s="5"/>
      <c r="Z6" s="6"/>
    </row>
    <row r="7" spans="2:32" s="12" customFormat="1" ht="18" customHeight="1">
      <c r="B7" s="7" t="s">
        <v>0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9" t="s">
        <v>1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10" t="s">
        <v>2</v>
      </c>
      <c r="W7" s="10" t="s">
        <v>3</v>
      </c>
      <c r="X7" s="11"/>
      <c r="Y7" s="4"/>
      <c r="Z7" s="6"/>
      <c r="AF7" s="13"/>
    </row>
    <row r="8" spans="2:32" s="12" customFormat="1" ht="15.75" customHeight="1">
      <c r="B8" s="14" t="s">
        <v>4</v>
      </c>
      <c r="C8" s="15">
        <v>4</v>
      </c>
      <c r="D8" s="15">
        <v>3</v>
      </c>
      <c r="E8" s="15">
        <v>3</v>
      </c>
      <c r="F8" s="15">
        <v>4</v>
      </c>
      <c r="G8" s="15">
        <v>3</v>
      </c>
      <c r="H8" s="15">
        <v>3</v>
      </c>
      <c r="I8" s="15">
        <v>4</v>
      </c>
      <c r="J8" s="15">
        <v>3</v>
      </c>
      <c r="K8" s="15">
        <v>3</v>
      </c>
      <c r="L8" s="15">
        <f>SUM(C8:K8)</f>
        <v>30</v>
      </c>
      <c r="M8" s="15">
        <v>4</v>
      </c>
      <c r="N8" s="15">
        <v>3</v>
      </c>
      <c r="O8" s="15">
        <v>3</v>
      </c>
      <c r="P8" s="15">
        <v>4</v>
      </c>
      <c r="Q8" s="15">
        <v>3</v>
      </c>
      <c r="R8" s="15">
        <v>3</v>
      </c>
      <c r="S8" s="15">
        <v>4</v>
      </c>
      <c r="T8" s="15">
        <v>3</v>
      </c>
      <c r="U8" s="15">
        <v>3</v>
      </c>
      <c r="V8" s="15">
        <f>SUM(M8:U8)</f>
        <v>30</v>
      </c>
      <c r="W8" s="15">
        <f>L8+V8</f>
        <v>60</v>
      </c>
      <c r="X8" s="16" t="s">
        <v>5</v>
      </c>
      <c r="Y8" s="17"/>
      <c r="Z8" s="18"/>
      <c r="AF8" s="13"/>
    </row>
    <row r="9" spans="2:26" ht="16.5" thickBot="1">
      <c r="B9" s="19" t="s">
        <v>6</v>
      </c>
      <c r="C9" s="20">
        <v>7</v>
      </c>
      <c r="D9" s="20">
        <v>10</v>
      </c>
      <c r="E9" s="20">
        <v>4</v>
      </c>
      <c r="F9" s="20">
        <v>1</v>
      </c>
      <c r="G9" s="20">
        <v>13</v>
      </c>
      <c r="H9" s="20">
        <v>16</v>
      </c>
      <c r="I9" s="20">
        <v>8</v>
      </c>
      <c r="J9" s="20">
        <v>11</v>
      </c>
      <c r="K9" s="20">
        <v>5</v>
      </c>
      <c r="L9" s="20"/>
      <c r="M9" s="20">
        <v>2</v>
      </c>
      <c r="N9" s="20">
        <v>14</v>
      </c>
      <c r="O9" s="20">
        <v>17</v>
      </c>
      <c r="P9" s="20">
        <v>9</v>
      </c>
      <c r="Q9" s="20">
        <v>12</v>
      </c>
      <c r="R9" s="20">
        <v>6</v>
      </c>
      <c r="S9" s="20">
        <v>3</v>
      </c>
      <c r="T9" s="20">
        <v>15</v>
      </c>
      <c r="U9" s="20">
        <v>18</v>
      </c>
      <c r="V9" s="21"/>
      <c r="W9" s="22" t="s">
        <v>7</v>
      </c>
      <c r="X9" s="23" t="s">
        <v>8</v>
      </c>
      <c r="Y9" s="43" t="s">
        <v>9</v>
      </c>
      <c r="Z9" s="18"/>
    </row>
    <row r="10" spans="1:26" ht="15.75">
      <c r="A10" s="12" t="s">
        <v>53</v>
      </c>
      <c r="B10" s="24" t="s">
        <v>40</v>
      </c>
      <c r="C10" s="25">
        <v>3</v>
      </c>
      <c r="D10" s="25">
        <v>2</v>
      </c>
      <c r="E10" s="25">
        <v>2</v>
      </c>
      <c r="F10" s="48">
        <v>3</v>
      </c>
      <c r="G10" s="25">
        <v>2</v>
      </c>
      <c r="H10" s="25">
        <v>2</v>
      </c>
      <c r="I10" s="25">
        <v>3</v>
      </c>
      <c r="J10" s="25">
        <v>2</v>
      </c>
      <c r="K10" s="25">
        <v>2</v>
      </c>
      <c r="L10" s="59">
        <f>SUM(C10:K10)</f>
        <v>21</v>
      </c>
      <c r="M10" s="25">
        <v>3</v>
      </c>
      <c r="N10" s="25">
        <v>3</v>
      </c>
      <c r="O10" s="25">
        <v>2</v>
      </c>
      <c r="P10" s="25">
        <v>3</v>
      </c>
      <c r="Q10" s="25">
        <v>2</v>
      </c>
      <c r="R10" s="25">
        <v>2</v>
      </c>
      <c r="S10" s="25">
        <v>4</v>
      </c>
      <c r="T10" s="25">
        <v>2</v>
      </c>
      <c r="U10" s="25">
        <v>2</v>
      </c>
      <c r="V10" s="15">
        <f>SUM(M10:U10)</f>
        <v>23</v>
      </c>
      <c r="W10" s="15">
        <f>L10+V10</f>
        <v>44</v>
      </c>
      <c r="X10" s="16">
        <v>8.25</v>
      </c>
      <c r="Y10" s="45">
        <f>W10-X10/2</f>
        <v>39.875</v>
      </c>
      <c r="Z10" s="46">
        <v>4</v>
      </c>
    </row>
    <row r="11" spans="1:31" ht="15.75">
      <c r="A11" s="12" t="s">
        <v>54</v>
      </c>
      <c r="B11" s="24" t="s">
        <v>30</v>
      </c>
      <c r="C11" s="25">
        <v>4</v>
      </c>
      <c r="D11" s="25">
        <v>3</v>
      </c>
      <c r="E11" s="48">
        <v>3</v>
      </c>
      <c r="F11" s="25">
        <v>3</v>
      </c>
      <c r="G11" s="25">
        <v>3</v>
      </c>
      <c r="H11" s="25">
        <v>2</v>
      </c>
      <c r="I11" s="25">
        <v>5</v>
      </c>
      <c r="J11" s="25">
        <v>3</v>
      </c>
      <c r="K11" s="25">
        <v>3</v>
      </c>
      <c r="L11" s="59">
        <f>SUM(C11:K11)</f>
        <v>29</v>
      </c>
      <c r="M11" s="25">
        <v>4</v>
      </c>
      <c r="N11" s="48">
        <v>2</v>
      </c>
      <c r="O11" s="25">
        <v>2</v>
      </c>
      <c r="P11" s="25">
        <v>5</v>
      </c>
      <c r="Q11" s="25">
        <v>3</v>
      </c>
      <c r="R11" s="25">
        <v>3</v>
      </c>
      <c r="S11" s="25">
        <v>4</v>
      </c>
      <c r="T11" s="25">
        <v>2</v>
      </c>
      <c r="U11" s="48">
        <v>2</v>
      </c>
      <c r="V11" s="15">
        <f>SUM(M11:U11)</f>
        <v>27</v>
      </c>
      <c r="W11" s="15">
        <f>L11+V11</f>
        <v>56</v>
      </c>
      <c r="X11" s="16">
        <v>28.5</v>
      </c>
      <c r="Y11" s="45">
        <f>W11-X11/2</f>
        <v>41.75</v>
      </c>
      <c r="Z11" s="46">
        <v>3</v>
      </c>
      <c r="AE11" s="12" t="s">
        <v>5</v>
      </c>
    </row>
    <row r="12" spans="1:26" ht="15.75">
      <c r="A12" s="12" t="s">
        <v>55</v>
      </c>
      <c r="B12" s="24" t="s">
        <v>41</v>
      </c>
      <c r="C12" s="25">
        <v>4</v>
      </c>
      <c r="D12" s="48">
        <v>2</v>
      </c>
      <c r="E12" s="25">
        <v>2</v>
      </c>
      <c r="F12" s="48">
        <v>3</v>
      </c>
      <c r="G12" s="25">
        <v>3</v>
      </c>
      <c r="H12" s="25">
        <v>2</v>
      </c>
      <c r="I12" s="25">
        <v>3</v>
      </c>
      <c r="J12" s="25">
        <v>3</v>
      </c>
      <c r="K12" s="25">
        <v>3</v>
      </c>
      <c r="L12" s="59">
        <f>SUM(C12:K12)</f>
        <v>25</v>
      </c>
      <c r="M12" s="25">
        <v>4</v>
      </c>
      <c r="N12" s="25">
        <v>3</v>
      </c>
      <c r="O12" s="25">
        <v>2</v>
      </c>
      <c r="P12" s="25">
        <v>4</v>
      </c>
      <c r="Q12" s="25">
        <v>3</v>
      </c>
      <c r="R12" s="48">
        <v>2</v>
      </c>
      <c r="S12" s="25">
        <v>3</v>
      </c>
      <c r="T12" s="25">
        <v>3</v>
      </c>
      <c r="U12" s="25">
        <v>2</v>
      </c>
      <c r="V12" s="15">
        <f>SUM(M12:U12)</f>
        <v>26</v>
      </c>
      <c r="W12" s="15">
        <f>L12+V12</f>
        <v>51</v>
      </c>
      <c r="X12" s="16">
        <v>15</v>
      </c>
      <c r="Y12" s="44">
        <f>W12-X12/2</f>
        <v>43.5</v>
      </c>
      <c r="Z12" s="46">
        <v>4</v>
      </c>
    </row>
    <row r="13" spans="1:26" ht="15.75">
      <c r="A13" s="12" t="s">
        <v>56</v>
      </c>
      <c r="B13" s="24" t="s">
        <v>39</v>
      </c>
      <c r="C13" s="25">
        <v>4</v>
      </c>
      <c r="D13" s="25">
        <v>3</v>
      </c>
      <c r="E13" s="25">
        <v>3</v>
      </c>
      <c r="F13" s="25">
        <v>3</v>
      </c>
      <c r="G13" s="25">
        <v>3</v>
      </c>
      <c r="H13" s="48">
        <v>2</v>
      </c>
      <c r="I13" s="48">
        <v>4</v>
      </c>
      <c r="J13" s="25">
        <v>3</v>
      </c>
      <c r="K13" s="25">
        <v>3</v>
      </c>
      <c r="L13" s="59">
        <f>SUM(C13:K13)</f>
        <v>28</v>
      </c>
      <c r="M13" s="25">
        <v>4</v>
      </c>
      <c r="N13" s="25">
        <v>4</v>
      </c>
      <c r="O13" s="25">
        <v>2</v>
      </c>
      <c r="P13" s="25">
        <v>4</v>
      </c>
      <c r="Q13" s="25">
        <v>3</v>
      </c>
      <c r="R13" s="25">
        <v>3</v>
      </c>
      <c r="S13" s="48">
        <v>4</v>
      </c>
      <c r="T13" s="25">
        <v>2</v>
      </c>
      <c r="U13" s="25">
        <v>2</v>
      </c>
      <c r="V13" s="15">
        <f>SUM(M13:U13)</f>
        <v>28</v>
      </c>
      <c r="W13" s="15">
        <f>L13+V13</f>
        <v>56</v>
      </c>
      <c r="X13" s="16">
        <v>20.3</v>
      </c>
      <c r="Y13" s="45">
        <f>W13-X13/2</f>
        <v>45.85</v>
      </c>
      <c r="Z13" s="46">
        <v>4</v>
      </c>
    </row>
    <row r="14" spans="1:26" ht="15.75">
      <c r="A14" s="12" t="s">
        <v>57</v>
      </c>
      <c r="B14" s="24" t="s">
        <v>34</v>
      </c>
      <c r="C14" s="25">
        <v>5</v>
      </c>
      <c r="D14" s="25">
        <v>3</v>
      </c>
      <c r="E14" s="25">
        <v>3</v>
      </c>
      <c r="F14" s="25">
        <v>4</v>
      </c>
      <c r="G14" s="25">
        <v>2</v>
      </c>
      <c r="H14" s="25">
        <v>3</v>
      </c>
      <c r="I14" s="25">
        <v>5</v>
      </c>
      <c r="J14" s="25">
        <v>3</v>
      </c>
      <c r="K14" s="25">
        <v>3</v>
      </c>
      <c r="L14" s="59">
        <f>SUM(C14:K14)</f>
        <v>31</v>
      </c>
      <c r="M14" s="25">
        <v>4</v>
      </c>
      <c r="N14" s="48">
        <v>2</v>
      </c>
      <c r="O14" s="48">
        <v>2</v>
      </c>
      <c r="P14" s="25">
        <v>4</v>
      </c>
      <c r="Q14" s="25">
        <v>3</v>
      </c>
      <c r="R14" s="48">
        <v>3</v>
      </c>
      <c r="S14" s="25">
        <v>4</v>
      </c>
      <c r="T14" s="25">
        <v>2</v>
      </c>
      <c r="U14" s="25">
        <v>3</v>
      </c>
      <c r="V14" s="15">
        <f>SUM(M14:U14)</f>
        <v>27</v>
      </c>
      <c r="W14" s="15">
        <f>L14+V14</f>
        <v>58</v>
      </c>
      <c r="X14" s="16">
        <v>16.1</v>
      </c>
      <c r="Y14" s="45">
        <f>W14-X14/2</f>
        <v>49.95</v>
      </c>
      <c r="Z14" s="46">
        <v>2</v>
      </c>
    </row>
    <row r="15" spans="1:32" ht="15.75">
      <c r="A15" s="12" t="s">
        <v>58</v>
      </c>
      <c r="B15" s="24" t="s">
        <v>51</v>
      </c>
      <c r="C15" s="48">
        <v>4</v>
      </c>
      <c r="D15" s="48">
        <v>3</v>
      </c>
      <c r="E15" s="48">
        <v>4</v>
      </c>
      <c r="F15" s="48">
        <v>4</v>
      </c>
      <c r="G15" s="48">
        <v>3</v>
      </c>
      <c r="H15" s="48">
        <v>2</v>
      </c>
      <c r="I15" s="48">
        <v>5</v>
      </c>
      <c r="J15" s="48">
        <v>3</v>
      </c>
      <c r="K15" s="48">
        <v>3</v>
      </c>
      <c r="L15" s="15">
        <f>SUM(C15:K15)</f>
        <v>31</v>
      </c>
      <c r="M15" s="48">
        <v>3</v>
      </c>
      <c r="N15" s="48">
        <v>3</v>
      </c>
      <c r="O15" s="48">
        <v>2</v>
      </c>
      <c r="P15" s="48">
        <v>5</v>
      </c>
      <c r="Q15" s="48">
        <v>3</v>
      </c>
      <c r="R15" s="48">
        <v>3</v>
      </c>
      <c r="S15" s="48">
        <v>4</v>
      </c>
      <c r="T15" s="48">
        <v>3</v>
      </c>
      <c r="U15" s="48">
        <v>3</v>
      </c>
      <c r="V15" s="15">
        <f>SUM(M15:U15)</f>
        <v>29</v>
      </c>
      <c r="W15" s="15">
        <f>L15+V15</f>
        <v>60</v>
      </c>
      <c r="X15" s="16">
        <v>16.13</v>
      </c>
      <c r="Y15" s="45">
        <f>W15-X15/2</f>
        <v>51.935</v>
      </c>
      <c r="Z15" s="46">
        <v>1</v>
      </c>
      <c r="AF15" s="12" t="s">
        <v>5</v>
      </c>
    </row>
    <row r="16" spans="1:26" ht="15.75">
      <c r="A16" s="12" t="s">
        <v>59</v>
      </c>
      <c r="B16" s="24" t="s">
        <v>35</v>
      </c>
      <c r="C16" s="48">
        <v>4</v>
      </c>
      <c r="D16" s="26">
        <v>3</v>
      </c>
      <c r="E16" s="26">
        <v>3</v>
      </c>
      <c r="F16" s="25">
        <v>4</v>
      </c>
      <c r="G16" s="26">
        <v>3</v>
      </c>
      <c r="H16" s="48">
        <v>2</v>
      </c>
      <c r="I16" s="48">
        <v>3</v>
      </c>
      <c r="J16" s="48">
        <v>3</v>
      </c>
      <c r="K16" s="26">
        <v>3</v>
      </c>
      <c r="L16" s="15">
        <f>SUM(C16:K16)</f>
        <v>28</v>
      </c>
      <c r="M16" s="25">
        <v>4</v>
      </c>
      <c r="N16" s="26">
        <v>3</v>
      </c>
      <c r="O16" s="26">
        <v>3</v>
      </c>
      <c r="P16" s="25">
        <v>4</v>
      </c>
      <c r="Q16" s="26">
        <v>3</v>
      </c>
      <c r="R16" s="26">
        <v>3</v>
      </c>
      <c r="S16" s="25">
        <v>3</v>
      </c>
      <c r="T16" s="48">
        <v>3</v>
      </c>
      <c r="U16" s="26">
        <v>3</v>
      </c>
      <c r="V16" s="15">
        <f>SUM(M16:U16)</f>
        <v>29</v>
      </c>
      <c r="W16" s="15">
        <f>L16+V16</f>
        <v>57</v>
      </c>
      <c r="X16" s="16">
        <v>9</v>
      </c>
      <c r="Y16" s="45">
        <f>W16-X16/2</f>
        <v>52.5</v>
      </c>
      <c r="Z16" s="46">
        <v>2</v>
      </c>
    </row>
    <row r="17" spans="1:26" ht="15.75">
      <c r="A17" s="12" t="s">
        <v>60</v>
      </c>
      <c r="B17" s="24" t="s">
        <v>43</v>
      </c>
      <c r="C17" s="25">
        <v>4</v>
      </c>
      <c r="D17" s="26">
        <v>3</v>
      </c>
      <c r="E17" s="26">
        <v>3</v>
      </c>
      <c r="F17" s="25">
        <v>5</v>
      </c>
      <c r="G17" s="48">
        <v>3</v>
      </c>
      <c r="H17" s="26">
        <v>2</v>
      </c>
      <c r="I17" s="25">
        <v>4</v>
      </c>
      <c r="J17" s="26">
        <v>3</v>
      </c>
      <c r="K17" s="48">
        <v>2</v>
      </c>
      <c r="L17" s="15">
        <f>SUM(C17:K17)</f>
        <v>29</v>
      </c>
      <c r="M17" s="25">
        <v>4</v>
      </c>
      <c r="N17" s="26">
        <v>3</v>
      </c>
      <c r="O17" s="26">
        <v>3</v>
      </c>
      <c r="P17" s="25">
        <v>4</v>
      </c>
      <c r="Q17" s="26">
        <v>3</v>
      </c>
      <c r="R17" s="26">
        <v>3</v>
      </c>
      <c r="S17" s="48">
        <v>4</v>
      </c>
      <c r="T17" s="48">
        <v>2</v>
      </c>
      <c r="U17" s="26">
        <v>2</v>
      </c>
      <c r="V17" s="15">
        <f>SUM(M17:U17)</f>
        <v>28</v>
      </c>
      <c r="W17" s="15">
        <f>L17+V17</f>
        <v>57</v>
      </c>
      <c r="X17" s="16">
        <v>5.25</v>
      </c>
      <c r="Y17" s="45">
        <f>W17-X17/2</f>
        <v>54.375</v>
      </c>
      <c r="Z17" s="50">
        <v>2</v>
      </c>
    </row>
    <row r="18" spans="1:26" ht="15.75">
      <c r="A18" s="12" t="s">
        <v>61</v>
      </c>
      <c r="B18" s="24" t="s">
        <v>50</v>
      </c>
      <c r="C18" s="48">
        <v>4</v>
      </c>
      <c r="D18" s="48">
        <v>4</v>
      </c>
      <c r="E18" s="48">
        <v>3</v>
      </c>
      <c r="F18" s="48">
        <v>4</v>
      </c>
      <c r="G18" s="48">
        <v>3</v>
      </c>
      <c r="H18" s="48">
        <v>4</v>
      </c>
      <c r="I18" s="48">
        <v>4</v>
      </c>
      <c r="J18" s="48">
        <v>4</v>
      </c>
      <c r="K18" s="48">
        <v>3</v>
      </c>
      <c r="L18" s="15">
        <f>SUM(C18:K18)</f>
        <v>33</v>
      </c>
      <c r="M18" s="48">
        <v>4</v>
      </c>
      <c r="N18" s="48">
        <v>2</v>
      </c>
      <c r="O18" s="48">
        <v>2</v>
      </c>
      <c r="P18" s="48">
        <v>4</v>
      </c>
      <c r="Q18" s="48">
        <v>4</v>
      </c>
      <c r="R18" s="48">
        <v>3</v>
      </c>
      <c r="S18" s="48">
        <v>4</v>
      </c>
      <c r="T18" s="48">
        <v>3</v>
      </c>
      <c r="U18" s="48">
        <v>2</v>
      </c>
      <c r="V18" s="15">
        <f>SUM(M18:U18)</f>
        <v>28</v>
      </c>
      <c r="W18" s="15">
        <f>L18+V18</f>
        <v>61</v>
      </c>
      <c r="X18" s="16">
        <v>12.75</v>
      </c>
      <c r="Y18" s="45">
        <f>W18-X18/2</f>
        <v>54.625</v>
      </c>
      <c r="Z18" s="46">
        <v>1</v>
      </c>
    </row>
    <row r="19" spans="1:26" ht="15">
      <c r="A19" s="12" t="s">
        <v>62</v>
      </c>
      <c r="B19" s="49" t="s">
        <v>38</v>
      </c>
      <c r="C19" s="25">
        <v>4</v>
      </c>
      <c r="D19" s="25">
        <v>3</v>
      </c>
      <c r="E19" s="25">
        <v>4</v>
      </c>
      <c r="F19" s="25">
        <v>4</v>
      </c>
      <c r="G19" s="25">
        <v>3</v>
      </c>
      <c r="H19" s="25">
        <v>3</v>
      </c>
      <c r="I19" s="25">
        <v>3</v>
      </c>
      <c r="J19" s="25">
        <v>3</v>
      </c>
      <c r="K19" s="25">
        <v>3</v>
      </c>
      <c r="L19" s="59">
        <f>SUM(C19:K19)</f>
        <v>30</v>
      </c>
      <c r="M19" s="25">
        <v>4</v>
      </c>
      <c r="N19" s="25">
        <v>3</v>
      </c>
      <c r="O19" s="25">
        <v>3</v>
      </c>
      <c r="P19" s="25">
        <v>4</v>
      </c>
      <c r="Q19" s="25">
        <v>3</v>
      </c>
      <c r="R19" s="25">
        <v>3</v>
      </c>
      <c r="S19" s="25">
        <v>3</v>
      </c>
      <c r="T19" s="25">
        <v>3</v>
      </c>
      <c r="U19" s="25">
        <v>3</v>
      </c>
      <c r="V19" s="15">
        <f>SUM(M19:U19)</f>
        <v>29</v>
      </c>
      <c r="W19" s="15">
        <f>L19+V19</f>
        <v>59</v>
      </c>
      <c r="X19" s="16">
        <v>8.4</v>
      </c>
      <c r="Y19" s="45">
        <f>W19-X19/2</f>
        <v>54.8</v>
      </c>
      <c r="Z19" s="46">
        <v>1</v>
      </c>
    </row>
    <row r="20" spans="1:26" ht="15.75">
      <c r="A20" s="12" t="s">
        <v>63</v>
      </c>
      <c r="B20" s="24" t="s">
        <v>49</v>
      </c>
      <c r="C20" s="48">
        <v>5</v>
      </c>
      <c r="D20" s="48">
        <v>3</v>
      </c>
      <c r="E20" s="48">
        <v>3</v>
      </c>
      <c r="F20" s="48">
        <v>4</v>
      </c>
      <c r="G20" s="48">
        <v>3</v>
      </c>
      <c r="H20" s="48">
        <v>2</v>
      </c>
      <c r="I20" s="48">
        <v>4</v>
      </c>
      <c r="J20" s="48">
        <v>4</v>
      </c>
      <c r="K20" s="48">
        <v>3</v>
      </c>
      <c r="L20" s="15">
        <f>SUM(C20:K20)</f>
        <v>31</v>
      </c>
      <c r="M20" s="48">
        <v>4</v>
      </c>
      <c r="N20" s="48">
        <v>3</v>
      </c>
      <c r="O20" s="48">
        <v>3</v>
      </c>
      <c r="P20" s="48">
        <v>4</v>
      </c>
      <c r="Q20" s="48">
        <v>3</v>
      </c>
      <c r="R20" s="48">
        <v>4</v>
      </c>
      <c r="S20" s="48">
        <v>4</v>
      </c>
      <c r="T20" s="48">
        <v>3</v>
      </c>
      <c r="U20" s="48">
        <v>2</v>
      </c>
      <c r="V20" s="15">
        <f>SUM(M20:U20)</f>
        <v>30</v>
      </c>
      <c r="W20" s="15">
        <f>L20+V20</f>
        <v>61</v>
      </c>
      <c r="X20" s="16">
        <v>9</v>
      </c>
      <c r="Y20" s="45">
        <f>W20-X20/2</f>
        <v>56.5</v>
      </c>
      <c r="Z20" s="46">
        <v>1</v>
      </c>
    </row>
    <row r="21" spans="1:26" ht="15.75">
      <c r="A21" s="12" t="s">
        <v>64</v>
      </c>
      <c r="B21" s="24" t="s">
        <v>44</v>
      </c>
      <c r="C21" s="25">
        <v>4</v>
      </c>
      <c r="D21" s="26">
        <v>3</v>
      </c>
      <c r="E21" s="26">
        <v>4</v>
      </c>
      <c r="F21" s="25">
        <v>6</v>
      </c>
      <c r="G21" s="26">
        <v>4</v>
      </c>
      <c r="H21" s="26">
        <v>3</v>
      </c>
      <c r="I21" s="25">
        <v>6</v>
      </c>
      <c r="J21" s="26">
        <v>3</v>
      </c>
      <c r="K21" s="26">
        <v>4</v>
      </c>
      <c r="L21" s="15">
        <f>SUM(C21:K21)</f>
        <v>37</v>
      </c>
      <c r="M21" s="25">
        <v>5</v>
      </c>
      <c r="N21" s="26">
        <v>3</v>
      </c>
      <c r="O21" s="26">
        <v>3</v>
      </c>
      <c r="P21" s="25">
        <v>4</v>
      </c>
      <c r="Q21" s="26">
        <v>3</v>
      </c>
      <c r="R21" s="26">
        <v>3</v>
      </c>
      <c r="S21" s="25">
        <v>5</v>
      </c>
      <c r="T21" s="48">
        <v>3</v>
      </c>
      <c r="U21" s="26">
        <v>3</v>
      </c>
      <c r="V21" s="15">
        <f>SUM(M21:U21)</f>
        <v>32</v>
      </c>
      <c r="W21" s="15">
        <f>L21+V21</f>
        <v>69</v>
      </c>
      <c r="X21" s="16">
        <v>24.8</v>
      </c>
      <c r="Y21" s="45">
        <f>W21-X21/2</f>
        <v>56.6</v>
      </c>
      <c r="Z21" s="46">
        <v>2</v>
      </c>
    </row>
    <row r="22" spans="1:26" ht="15.75">
      <c r="A22" s="12" t="s">
        <v>65</v>
      </c>
      <c r="B22" s="24" t="s">
        <v>48</v>
      </c>
      <c r="C22" s="48">
        <v>5</v>
      </c>
      <c r="D22" s="48">
        <v>3</v>
      </c>
      <c r="E22" s="48">
        <v>5</v>
      </c>
      <c r="F22" s="48">
        <v>5</v>
      </c>
      <c r="G22" s="48">
        <v>4</v>
      </c>
      <c r="H22" s="48">
        <v>2</v>
      </c>
      <c r="I22" s="48">
        <v>6</v>
      </c>
      <c r="J22" s="48">
        <v>3</v>
      </c>
      <c r="K22" s="48">
        <v>2</v>
      </c>
      <c r="L22" s="15">
        <f>SUM(C22:K22)</f>
        <v>35</v>
      </c>
      <c r="M22" s="48">
        <v>5</v>
      </c>
      <c r="N22" s="48">
        <v>3</v>
      </c>
      <c r="O22" s="48">
        <v>2</v>
      </c>
      <c r="P22" s="48">
        <v>5</v>
      </c>
      <c r="Q22" s="48">
        <v>4</v>
      </c>
      <c r="R22" s="48">
        <v>3</v>
      </c>
      <c r="S22" s="48">
        <v>6</v>
      </c>
      <c r="T22" s="48">
        <v>3</v>
      </c>
      <c r="U22" s="48">
        <v>3</v>
      </c>
      <c r="V22" s="15">
        <f>SUM(M22:U22)</f>
        <v>34</v>
      </c>
      <c r="W22" s="15">
        <f>L22+V22</f>
        <v>69</v>
      </c>
      <c r="X22" s="16">
        <v>22.87</v>
      </c>
      <c r="Y22" s="45">
        <f>W22-X22/2</f>
        <v>57.565</v>
      </c>
      <c r="Z22" s="46">
        <v>1</v>
      </c>
    </row>
    <row r="23" spans="1:26" ht="15">
      <c r="A23" s="12" t="s">
        <v>66</v>
      </c>
      <c r="B23" s="49" t="s">
        <v>36</v>
      </c>
      <c r="C23" s="25">
        <v>5</v>
      </c>
      <c r="D23" s="26">
        <v>3</v>
      </c>
      <c r="E23" s="26">
        <v>3</v>
      </c>
      <c r="F23" s="25">
        <v>5</v>
      </c>
      <c r="G23" s="26">
        <v>3</v>
      </c>
      <c r="H23" s="26">
        <v>4</v>
      </c>
      <c r="I23" s="25">
        <v>4</v>
      </c>
      <c r="J23" s="26">
        <v>5</v>
      </c>
      <c r="K23" s="26">
        <v>3</v>
      </c>
      <c r="L23" s="15">
        <f>SUM(C23:K23)</f>
        <v>35</v>
      </c>
      <c r="M23" s="25">
        <v>4</v>
      </c>
      <c r="N23" s="26">
        <v>3</v>
      </c>
      <c r="O23" s="26">
        <v>3</v>
      </c>
      <c r="P23" s="25">
        <v>6</v>
      </c>
      <c r="Q23" s="26">
        <v>5</v>
      </c>
      <c r="R23" s="26">
        <v>4</v>
      </c>
      <c r="S23" s="25">
        <v>5</v>
      </c>
      <c r="T23" s="26">
        <v>4</v>
      </c>
      <c r="U23" s="26">
        <v>4</v>
      </c>
      <c r="V23" s="15">
        <f>SUM(M23:U23)</f>
        <v>38</v>
      </c>
      <c r="W23" s="15">
        <f>L23+V23</f>
        <v>73</v>
      </c>
      <c r="X23" s="16">
        <v>21.4</v>
      </c>
      <c r="Y23" s="45">
        <f>W23-X23/2</f>
        <v>62.3</v>
      </c>
      <c r="Z23" s="46">
        <v>1</v>
      </c>
    </row>
    <row r="24" spans="1:26" ht="15.75">
      <c r="A24" s="12" t="s">
        <v>67</v>
      </c>
      <c r="B24" s="24" t="s">
        <v>47</v>
      </c>
      <c r="C24" s="48">
        <v>5</v>
      </c>
      <c r="D24" s="48">
        <v>4</v>
      </c>
      <c r="E24" s="48">
        <v>4</v>
      </c>
      <c r="F24" s="48">
        <v>5</v>
      </c>
      <c r="G24" s="48">
        <v>3</v>
      </c>
      <c r="H24" s="48">
        <v>3</v>
      </c>
      <c r="I24" s="48">
        <v>6</v>
      </c>
      <c r="J24" s="48">
        <v>5</v>
      </c>
      <c r="K24" s="48">
        <v>6</v>
      </c>
      <c r="L24" s="15">
        <f>SUM(C24:K24)</f>
        <v>41</v>
      </c>
      <c r="M24" s="48">
        <v>4</v>
      </c>
      <c r="N24" s="48">
        <v>3</v>
      </c>
      <c r="O24" s="48">
        <v>2</v>
      </c>
      <c r="P24" s="48">
        <v>5</v>
      </c>
      <c r="Q24" s="48">
        <v>4</v>
      </c>
      <c r="R24" s="48">
        <v>3</v>
      </c>
      <c r="S24" s="48">
        <v>5</v>
      </c>
      <c r="T24" s="48">
        <v>3</v>
      </c>
      <c r="U24" s="48">
        <v>3</v>
      </c>
      <c r="V24" s="15">
        <f>SUM(M24:U24)</f>
        <v>32</v>
      </c>
      <c r="W24" s="15">
        <f>L24+V24</f>
        <v>73</v>
      </c>
      <c r="X24" s="16">
        <v>21.38</v>
      </c>
      <c r="Y24" s="45">
        <f>W24-X24/2</f>
        <v>62.31</v>
      </c>
      <c r="Z24" s="46">
        <v>1</v>
      </c>
    </row>
    <row r="25" spans="1:26" ht="15.75">
      <c r="A25" s="12" t="s">
        <v>68</v>
      </c>
      <c r="B25" s="24" t="s">
        <v>52</v>
      </c>
      <c r="C25" s="48">
        <v>4</v>
      </c>
      <c r="D25" s="48">
        <v>3</v>
      </c>
      <c r="E25" s="48">
        <v>3</v>
      </c>
      <c r="F25" s="48">
        <v>6</v>
      </c>
      <c r="G25" s="48">
        <v>3</v>
      </c>
      <c r="H25" s="48">
        <v>3</v>
      </c>
      <c r="I25" s="48">
        <v>6</v>
      </c>
      <c r="J25" s="48">
        <v>4</v>
      </c>
      <c r="K25" s="48">
        <v>5</v>
      </c>
      <c r="L25" s="15">
        <f>SUM(C25:K25)</f>
        <v>37</v>
      </c>
      <c r="M25" s="48">
        <v>4</v>
      </c>
      <c r="N25" s="48">
        <v>4</v>
      </c>
      <c r="O25" s="48">
        <v>4</v>
      </c>
      <c r="P25" s="48">
        <v>6</v>
      </c>
      <c r="Q25" s="48">
        <v>5</v>
      </c>
      <c r="R25" s="48">
        <v>6</v>
      </c>
      <c r="S25" s="48">
        <v>6</v>
      </c>
      <c r="T25" s="48">
        <v>4</v>
      </c>
      <c r="U25" s="48">
        <v>3</v>
      </c>
      <c r="V25" s="15">
        <f>SUM(M25:U25)</f>
        <v>42</v>
      </c>
      <c r="W25" s="15">
        <f>L25+V25</f>
        <v>79</v>
      </c>
      <c r="X25" s="16">
        <v>4.87</v>
      </c>
      <c r="Y25" s="45">
        <f>W25-X25/2</f>
        <v>76.565</v>
      </c>
      <c r="Z25" s="46">
        <v>1</v>
      </c>
    </row>
    <row r="28" spans="2:13" ht="12.75">
      <c r="B28" s="47" t="s">
        <v>29</v>
      </c>
      <c r="M28" t="s">
        <v>5</v>
      </c>
    </row>
    <row r="30" spans="3:14" ht="12.75">
      <c r="C30" s="57" t="s">
        <v>10</v>
      </c>
      <c r="D30" s="57"/>
      <c r="E30" s="58" t="s">
        <v>11</v>
      </c>
      <c r="F30" s="58"/>
      <c r="G30" s="56" t="s">
        <v>12</v>
      </c>
      <c r="H30" s="56"/>
      <c r="I30" s="51" t="s">
        <v>13</v>
      </c>
      <c r="J30" s="51"/>
      <c r="K30" s="52" t="s">
        <v>14</v>
      </c>
      <c r="L30" s="52"/>
      <c r="M30" s="54" t="s">
        <v>15</v>
      </c>
      <c r="N30" s="54"/>
    </row>
    <row r="31" spans="2:14" ht="12.75">
      <c r="B31" t="s">
        <v>16</v>
      </c>
      <c r="C31" s="55" t="s">
        <v>17</v>
      </c>
      <c r="D31" s="55"/>
      <c r="E31" s="55" t="s">
        <v>18</v>
      </c>
      <c r="F31" s="55"/>
      <c r="G31" s="56">
        <v>0</v>
      </c>
      <c r="H31" s="56"/>
      <c r="I31" s="55" t="s">
        <v>19</v>
      </c>
      <c r="J31" s="55"/>
      <c r="K31" s="55" t="s">
        <v>20</v>
      </c>
      <c r="L31" s="55"/>
      <c r="M31" s="56" t="s">
        <v>21</v>
      </c>
      <c r="N31" s="56"/>
    </row>
    <row r="32" ht="12.75">
      <c r="C32" t="s">
        <v>5</v>
      </c>
    </row>
    <row r="33" ht="13.5" thickBot="1">
      <c r="B33" s="28" t="s">
        <v>22</v>
      </c>
    </row>
    <row r="34" spans="2:23" ht="15">
      <c r="B34" s="29" t="s">
        <v>10</v>
      </c>
      <c r="C34" s="30">
        <f>COUNTIF(C10:C25,"=2")</f>
        <v>0</v>
      </c>
      <c r="D34" s="30">
        <f>COUNTIF(D10:D25,"=1")</f>
        <v>0</v>
      </c>
      <c r="E34" s="30">
        <f>COUNTIF(E10:E25,"=1")</f>
        <v>0</v>
      </c>
      <c r="F34" s="30">
        <f>COUNTIF(F10:F25,"=2")</f>
        <v>0</v>
      </c>
      <c r="G34" s="30">
        <f>COUNTIF(G10:G25,"=1")</f>
        <v>0</v>
      </c>
      <c r="H34" s="30">
        <f>COUNTIF(H10:H25,"=1")</f>
        <v>0</v>
      </c>
      <c r="I34" s="30">
        <f>COUNTIF(I10:I25,"=2")</f>
        <v>0</v>
      </c>
      <c r="J34" s="30">
        <f>COUNTIF(J10:J25,"=1")</f>
        <v>0</v>
      </c>
      <c r="K34" s="31">
        <f>COUNTIF(K10:K25,"=1")</f>
        <v>0</v>
      </c>
      <c r="L34" s="32">
        <f aca="true" t="shared" si="0" ref="L34:L39">SUM(C34:K34)</f>
        <v>0</v>
      </c>
      <c r="M34" s="30">
        <f>COUNTIF(M10:M25,"=2")</f>
        <v>0</v>
      </c>
      <c r="N34" s="30">
        <f>COUNTIF(N10:N25,"=1")</f>
        <v>0</v>
      </c>
      <c r="O34" s="30">
        <f>COUNTIF(O10:O25,"=1")</f>
        <v>0</v>
      </c>
      <c r="P34" s="30">
        <f>COUNTIF(P10:P25,"=2")</f>
        <v>0</v>
      </c>
      <c r="Q34" s="30">
        <f>COUNTIF(Q10:Q25,"=1")</f>
        <v>0</v>
      </c>
      <c r="R34" s="30">
        <f>COUNTIF(R10:R25,"=1")</f>
        <v>0</v>
      </c>
      <c r="S34" s="30">
        <f>COUNTIF(S10:S25,"=2")</f>
        <v>0</v>
      </c>
      <c r="T34" s="30">
        <f>COUNTIF(T10:T25,"=1")</f>
        <v>0</v>
      </c>
      <c r="U34" s="30">
        <f>COUNTIF(U10:U25,"=1")</f>
        <v>0</v>
      </c>
      <c r="V34" s="33">
        <f aca="true" t="shared" si="1" ref="V34:V39">SUM(M34:U34)</f>
        <v>0</v>
      </c>
      <c r="W34" s="32">
        <f aca="true" t="shared" si="2" ref="W34:W39">L34+V34</f>
        <v>0</v>
      </c>
    </row>
    <row r="35" spans="2:23" ht="15">
      <c r="B35" s="34" t="s">
        <v>11</v>
      </c>
      <c r="C35" s="30">
        <f>COUNTIF(C10:C25,"=3")</f>
        <v>1</v>
      </c>
      <c r="D35" s="30">
        <f>COUNTIF(D10:D25,"=2")</f>
        <v>2</v>
      </c>
      <c r="E35" s="30">
        <f>COUNTIF(E10:E25,"=2")</f>
        <v>2</v>
      </c>
      <c r="F35" s="30">
        <f>COUNTIF(F10:F25,"=3")</f>
        <v>4</v>
      </c>
      <c r="G35" s="30">
        <f>COUNTIF(G10:G25,"=2")</f>
        <v>2</v>
      </c>
      <c r="H35" s="30">
        <f>COUNTIF(H10:H25,"=2")</f>
        <v>9</v>
      </c>
      <c r="I35" s="30">
        <f>COUNTIF(I10:I25,"=3")</f>
        <v>4</v>
      </c>
      <c r="J35" s="30">
        <f>COUNTIF(J10:J25,"=2")</f>
        <v>1</v>
      </c>
      <c r="K35" s="31">
        <f>COUNTIF(K10:K25,"=2")</f>
        <v>3</v>
      </c>
      <c r="L35" s="35">
        <f t="shared" si="0"/>
        <v>28</v>
      </c>
      <c r="M35" s="30">
        <f>COUNTIF(M10:M25,"=3")</f>
        <v>2</v>
      </c>
      <c r="N35" s="30">
        <f>COUNTIF(N10:N25,"=2")</f>
        <v>3</v>
      </c>
      <c r="O35" s="30">
        <f>COUNTIF(O10:O25,"=2")</f>
        <v>9</v>
      </c>
      <c r="P35" s="30">
        <f>COUNTIF(P10:P25,"=3")</f>
        <v>1</v>
      </c>
      <c r="Q35" s="30">
        <f>COUNTIF(Q10:Q25,"=2")</f>
        <v>1</v>
      </c>
      <c r="R35" s="30">
        <f>COUNTIF(R10:R25,"=2")</f>
        <v>2</v>
      </c>
      <c r="S35" s="30">
        <f>COUNTIF(S10:S25,"=3")</f>
        <v>3</v>
      </c>
      <c r="T35" s="30">
        <f>COUNTIF(T10:T25,"=2")</f>
        <v>5</v>
      </c>
      <c r="U35" s="30">
        <f>COUNTIF(U10:U25,"=2")</f>
        <v>7</v>
      </c>
      <c r="V35" s="36">
        <f t="shared" si="1"/>
        <v>33</v>
      </c>
      <c r="W35" s="35">
        <f t="shared" si="2"/>
        <v>61</v>
      </c>
    </row>
    <row r="36" spans="2:23" ht="15">
      <c r="B36" s="27" t="s">
        <v>12</v>
      </c>
      <c r="C36" s="30">
        <f>COUNTIF(C10:C25,"=4")</f>
        <v>10</v>
      </c>
      <c r="D36" s="30">
        <f>COUNTIF(D10:D25,"=3")</f>
        <v>12</v>
      </c>
      <c r="E36" s="30">
        <f>COUNTIF(E10:E25,"=3")</f>
        <v>9</v>
      </c>
      <c r="F36" s="30">
        <f>COUNTIF(F10:F25,"=4")</f>
        <v>6</v>
      </c>
      <c r="G36" s="30">
        <f>COUNTIF(G10:G25,"=3")</f>
        <v>12</v>
      </c>
      <c r="H36" s="30">
        <f>COUNTIF(H10:H25,"=3")</f>
        <v>5</v>
      </c>
      <c r="I36" s="30">
        <f>COUNTIF(I10:I25,"=4")</f>
        <v>5</v>
      </c>
      <c r="J36" s="30">
        <f>COUNTIF(J10:J25,"=3")</f>
        <v>10</v>
      </c>
      <c r="K36" s="31">
        <f>COUNTIF(K10:K25,"=3")</f>
        <v>10</v>
      </c>
      <c r="L36" s="35">
        <f t="shared" si="0"/>
        <v>79</v>
      </c>
      <c r="M36" s="30">
        <f>COUNTIF(M10:M25,"=4")</f>
        <v>12</v>
      </c>
      <c r="N36" s="30">
        <f>COUNTIF(N10:N25,"=3")</f>
        <v>11</v>
      </c>
      <c r="O36" s="30">
        <f>COUNTIF(O10:O25,"=3")</f>
        <v>6</v>
      </c>
      <c r="P36" s="30">
        <f>COUNTIF(P10:P25,"=4")</f>
        <v>9</v>
      </c>
      <c r="Q36" s="30">
        <f>COUNTIF(Q10:Q25,"=3")</f>
        <v>10</v>
      </c>
      <c r="R36" s="30">
        <f>COUNTIF(R10:R25,"=3")</f>
        <v>11</v>
      </c>
      <c r="S36" s="30">
        <f>COUNTIF(S10:S25,"=4")</f>
        <v>8</v>
      </c>
      <c r="T36" s="30">
        <f>COUNTIF(T10:T25,"=3")</f>
        <v>9</v>
      </c>
      <c r="U36" s="30">
        <f>COUNTIF(U10:U25,"=3")</f>
        <v>8</v>
      </c>
      <c r="V36" s="36">
        <f t="shared" si="1"/>
        <v>84</v>
      </c>
      <c r="W36" s="35">
        <f t="shared" si="2"/>
        <v>163</v>
      </c>
    </row>
    <row r="37" spans="2:23" ht="15">
      <c r="B37" s="37" t="s">
        <v>13</v>
      </c>
      <c r="C37" s="30">
        <f>COUNTIF(C10:C25,"=5")</f>
        <v>5</v>
      </c>
      <c r="D37" s="30">
        <f>COUNTIF(D10:D25,"=4")</f>
        <v>2</v>
      </c>
      <c r="E37" s="30">
        <f>COUNTIF(E10:E25,"=4")</f>
        <v>4</v>
      </c>
      <c r="F37" s="30">
        <f>COUNTIF(F10:F25,"=5")</f>
        <v>4</v>
      </c>
      <c r="G37" s="30">
        <f>COUNTIF(G10:G25,"=4")</f>
        <v>2</v>
      </c>
      <c r="H37" s="30">
        <f>COUNTIF(H10:H25,"=4")</f>
        <v>2</v>
      </c>
      <c r="I37" s="30">
        <f>COUNTIF(I10:I25,"=5")</f>
        <v>3</v>
      </c>
      <c r="J37" s="30">
        <f>COUNTIF(J10:J25,"=4")</f>
        <v>3</v>
      </c>
      <c r="K37" s="31">
        <f>COUNTIF(K10:K25,"=4")</f>
        <v>1</v>
      </c>
      <c r="L37" s="35">
        <f t="shared" si="0"/>
        <v>26</v>
      </c>
      <c r="M37" s="30">
        <f>COUNTIF(M10:M25,"=5")</f>
        <v>2</v>
      </c>
      <c r="N37" s="30">
        <f>COUNTIF(N10:N25,"=4")</f>
        <v>2</v>
      </c>
      <c r="O37" s="30">
        <f>COUNTIF(O10:O25,"=4")</f>
        <v>1</v>
      </c>
      <c r="P37" s="30">
        <f>COUNTIF(P10:P25,"=5")</f>
        <v>4</v>
      </c>
      <c r="Q37" s="30">
        <f>COUNTIF(Q10:Q25,"=4")</f>
        <v>3</v>
      </c>
      <c r="R37" s="30">
        <f>COUNTIF(R10:R25,"=4")</f>
        <v>2</v>
      </c>
      <c r="S37" s="30">
        <f>COUNTIF(S10:S25,"=5")</f>
        <v>3</v>
      </c>
      <c r="T37" s="30">
        <f>COUNTIF(T10:T25,"=4")</f>
        <v>2</v>
      </c>
      <c r="U37" s="30">
        <f>COUNTIF(U10:U25,"=4")</f>
        <v>1</v>
      </c>
      <c r="V37" s="36">
        <f t="shared" si="1"/>
        <v>20</v>
      </c>
      <c r="W37" s="35">
        <f t="shared" si="2"/>
        <v>46</v>
      </c>
    </row>
    <row r="38" spans="2:23" ht="15">
      <c r="B38" s="38" t="s">
        <v>23</v>
      </c>
      <c r="C38" s="30">
        <f>COUNTIF(C10:C25,"=6")</f>
        <v>0</v>
      </c>
      <c r="D38" s="30">
        <f>COUNTIF(D10:D25,"=5")</f>
        <v>0</v>
      </c>
      <c r="E38" s="30">
        <f>COUNTIF(E10:E25,"=5")</f>
        <v>1</v>
      </c>
      <c r="F38" s="30">
        <f>COUNTIF(F10:F25,"=6")</f>
        <v>2</v>
      </c>
      <c r="G38" s="30">
        <f>COUNTIF(G10:G25,"=5")</f>
        <v>0</v>
      </c>
      <c r="H38" s="30">
        <f>COUNTIF(H10:H25,"=5")</f>
        <v>0</v>
      </c>
      <c r="I38" s="30">
        <f>COUNTIF(I10:I25,"=6")</f>
        <v>4</v>
      </c>
      <c r="J38" s="30">
        <f>COUNTIF(J10:J25,"=5")</f>
        <v>2</v>
      </c>
      <c r="K38" s="31">
        <f>COUNTIF(K10:K25,"=5")</f>
        <v>1</v>
      </c>
      <c r="L38" s="35">
        <f t="shared" si="0"/>
        <v>10</v>
      </c>
      <c r="M38" s="30">
        <f>COUNTIF(M10:M25,"=6")</f>
        <v>0</v>
      </c>
      <c r="N38" s="30">
        <f>COUNTIF(N10:N25,"=5")</f>
        <v>0</v>
      </c>
      <c r="O38" s="30">
        <f>COUNTIF(O10:O25,"=5")</f>
        <v>0</v>
      </c>
      <c r="P38" s="30">
        <f>COUNTIF(P10:P25,"=6")</f>
        <v>2</v>
      </c>
      <c r="Q38" s="30">
        <f>COUNTIF(Q10:Q25,"=5")</f>
        <v>2</v>
      </c>
      <c r="R38" s="30">
        <f>COUNTIF(R10:R25,"=5")</f>
        <v>0</v>
      </c>
      <c r="S38" s="30">
        <f>COUNTIF(S10:S25,"=6")</f>
        <v>2</v>
      </c>
      <c r="T38" s="30">
        <f>COUNTIF(T10:T25,"=5")</f>
        <v>0</v>
      </c>
      <c r="U38" s="30">
        <f>COUNTIF(U10:U25,"=5")</f>
        <v>0</v>
      </c>
      <c r="V38" s="36">
        <f t="shared" si="1"/>
        <v>6</v>
      </c>
      <c r="W38" s="35">
        <f t="shared" si="2"/>
        <v>16</v>
      </c>
    </row>
    <row r="39" spans="2:23" ht="15.75" thickBot="1">
      <c r="B39" s="39" t="s">
        <v>15</v>
      </c>
      <c r="C39" s="30">
        <f>COUNTIF(C10:C25,"&gt;6")</f>
        <v>0</v>
      </c>
      <c r="D39" s="30">
        <f>COUNTIF(D10:D25,"&gt;5")</f>
        <v>0</v>
      </c>
      <c r="E39" s="30">
        <f>COUNTIF(E10:E25,"&gt;5")</f>
        <v>0</v>
      </c>
      <c r="F39" s="30">
        <f>COUNTIF(F10:F25,"&gt;6")</f>
        <v>0</v>
      </c>
      <c r="G39" s="30">
        <f>COUNTIF(G10:G25,"&gt;5")</f>
        <v>0</v>
      </c>
      <c r="H39" s="30">
        <f>COUNTIF(H10:H25,"&gt;5")</f>
        <v>0</v>
      </c>
      <c r="I39" s="30">
        <f>COUNTIF(I10:I25,"&gt;6")</f>
        <v>0</v>
      </c>
      <c r="J39" s="30">
        <f>COUNTIF(J10:J25,"&gt;5")</f>
        <v>0</v>
      </c>
      <c r="K39" s="31">
        <f>COUNTIF(K10:K25,"&gt;5")</f>
        <v>1</v>
      </c>
      <c r="L39" s="40">
        <f t="shared" si="0"/>
        <v>1</v>
      </c>
      <c r="M39" s="30">
        <f>COUNTIF(M10:M25,"&gt;6")</f>
        <v>0</v>
      </c>
      <c r="N39" s="30">
        <f>COUNTIF(N10:N25,"&gt;5")</f>
        <v>0</v>
      </c>
      <c r="O39" s="30">
        <f>COUNTIF(O10:O25,"&gt;5")</f>
        <v>0</v>
      </c>
      <c r="P39" s="30">
        <f>COUNTIF(P10:P25,"&gt;6")</f>
        <v>0</v>
      </c>
      <c r="Q39" s="30">
        <f>COUNTIF(Q10:Q25,"&gt;5")</f>
        <v>0</v>
      </c>
      <c r="R39" s="30">
        <f>COUNTIF(R10:R25,"&gt;5")</f>
        <v>1</v>
      </c>
      <c r="S39" s="30">
        <f>COUNTIF(S10:S25,"&gt;6")</f>
        <v>0</v>
      </c>
      <c r="T39" s="30">
        <f>COUNTIF(T10:T25,"&gt;5")</f>
        <v>0</v>
      </c>
      <c r="U39" s="30">
        <f>COUNTIF(U10:U25,"&gt;5")</f>
        <v>0</v>
      </c>
      <c r="V39" s="41">
        <f t="shared" si="1"/>
        <v>1</v>
      </c>
      <c r="W39" s="40">
        <f t="shared" si="2"/>
        <v>2</v>
      </c>
    </row>
    <row r="40" spans="3:23" ht="12.75">
      <c r="C40">
        <f aca="true" t="shared" si="3" ref="C40:K40">SUM(C34:C39)</f>
        <v>16</v>
      </c>
      <c r="D40">
        <f t="shared" si="3"/>
        <v>16</v>
      </c>
      <c r="E40">
        <f t="shared" si="3"/>
        <v>16</v>
      </c>
      <c r="F40">
        <f t="shared" si="3"/>
        <v>16</v>
      </c>
      <c r="G40">
        <f t="shared" si="3"/>
        <v>16</v>
      </c>
      <c r="H40">
        <f t="shared" si="3"/>
        <v>16</v>
      </c>
      <c r="I40">
        <f t="shared" si="3"/>
        <v>16</v>
      </c>
      <c r="J40">
        <f t="shared" si="3"/>
        <v>16</v>
      </c>
      <c r="K40">
        <f t="shared" si="3"/>
        <v>16</v>
      </c>
      <c r="M40" s="42">
        <f aca="true" t="shared" si="4" ref="M40:U40">SUM(M34:M39)</f>
        <v>16</v>
      </c>
      <c r="N40" s="42">
        <f t="shared" si="4"/>
        <v>16</v>
      </c>
      <c r="O40" s="42">
        <f t="shared" si="4"/>
        <v>16</v>
      </c>
      <c r="P40" s="42">
        <f t="shared" si="4"/>
        <v>16</v>
      </c>
      <c r="Q40" s="42">
        <f t="shared" si="4"/>
        <v>16</v>
      </c>
      <c r="R40" s="42">
        <f t="shared" si="4"/>
        <v>16</v>
      </c>
      <c r="S40" s="42">
        <f t="shared" si="4"/>
        <v>16</v>
      </c>
      <c r="T40" s="42">
        <f t="shared" si="4"/>
        <v>16</v>
      </c>
      <c r="U40" s="42">
        <f t="shared" si="4"/>
        <v>16</v>
      </c>
      <c r="V40" s="42"/>
      <c r="W40" s="42">
        <f>SUM(W35:W39)</f>
        <v>288</v>
      </c>
    </row>
    <row r="42" spans="2:8" ht="12.75">
      <c r="B42" t="s">
        <v>24</v>
      </c>
      <c r="C42">
        <v>1</v>
      </c>
      <c r="D42">
        <v>2</v>
      </c>
      <c r="E42">
        <v>3</v>
      </c>
      <c r="F42">
        <v>4</v>
      </c>
      <c r="G42">
        <v>5</v>
      </c>
      <c r="H42">
        <v>6</v>
      </c>
    </row>
    <row r="43" spans="2:9" ht="12.75">
      <c r="B43" s="29" t="s">
        <v>10</v>
      </c>
      <c r="C43" s="27">
        <f aca="true" t="shared" si="5" ref="C43:E48">C34+I34+P34</f>
        <v>0</v>
      </c>
      <c r="D43" s="27">
        <f t="shared" si="5"/>
        <v>0</v>
      </c>
      <c r="E43" s="27">
        <f t="shared" si="5"/>
        <v>0</v>
      </c>
      <c r="F43" s="27">
        <f aca="true" t="shared" si="6" ref="F43:H48">F34+M34+S34</f>
        <v>0</v>
      </c>
      <c r="G43" s="27">
        <f t="shared" si="6"/>
        <v>0</v>
      </c>
      <c r="H43" s="27">
        <f t="shared" si="6"/>
        <v>0</v>
      </c>
      <c r="I43">
        <f aca="true" t="shared" si="7" ref="I43:I48">SUM(C43:H43)</f>
        <v>0</v>
      </c>
    </row>
    <row r="44" spans="2:9" ht="12.75">
      <c r="B44" s="34" t="s">
        <v>11</v>
      </c>
      <c r="C44" s="27">
        <f t="shared" si="5"/>
        <v>6</v>
      </c>
      <c r="D44" s="27">
        <f t="shared" si="5"/>
        <v>4</v>
      </c>
      <c r="E44" s="27">
        <f t="shared" si="5"/>
        <v>7</v>
      </c>
      <c r="F44" s="27">
        <f t="shared" si="6"/>
        <v>9</v>
      </c>
      <c r="G44" s="27">
        <f t="shared" si="6"/>
        <v>10</v>
      </c>
      <c r="H44" s="27">
        <f t="shared" si="6"/>
        <v>25</v>
      </c>
      <c r="I44">
        <f t="shared" si="7"/>
        <v>61</v>
      </c>
    </row>
    <row r="45" spans="2:9" ht="12.75">
      <c r="B45" s="27" t="s">
        <v>12</v>
      </c>
      <c r="C45" s="27">
        <f t="shared" si="5"/>
        <v>24</v>
      </c>
      <c r="D45" s="27">
        <f t="shared" si="5"/>
        <v>32</v>
      </c>
      <c r="E45" s="27">
        <f t="shared" si="5"/>
        <v>30</v>
      </c>
      <c r="F45" s="27">
        <f t="shared" si="6"/>
        <v>26</v>
      </c>
      <c r="G45" s="27">
        <f t="shared" si="6"/>
        <v>32</v>
      </c>
      <c r="H45" s="27">
        <f t="shared" si="6"/>
        <v>19</v>
      </c>
      <c r="I45">
        <f t="shared" si="7"/>
        <v>163</v>
      </c>
    </row>
    <row r="46" spans="2:9" ht="12.75">
      <c r="B46" s="37" t="s">
        <v>13</v>
      </c>
      <c r="C46" s="27">
        <f t="shared" si="5"/>
        <v>12</v>
      </c>
      <c r="D46" s="27">
        <f t="shared" si="5"/>
        <v>8</v>
      </c>
      <c r="E46" s="27">
        <f t="shared" si="5"/>
        <v>7</v>
      </c>
      <c r="F46" s="27">
        <f t="shared" si="6"/>
        <v>9</v>
      </c>
      <c r="G46" s="27">
        <f t="shared" si="6"/>
        <v>6</v>
      </c>
      <c r="H46" s="27">
        <f t="shared" si="6"/>
        <v>4</v>
      </c>
      <c r="I46">
        <f t="shared" si="7"/>
        <v>46</v>
      </c>
    </row>
    <row r="47" spans="2:9" ht="12.75">
      <c r="B47" s="38" t="s">
        <v>23</v>
      </c>
      <c r="C47" s="27">
        <f t="shared" si="5"/>
        <v>6</v>
      </c>
      <c r="D47" s="27">
        <f t="shared" si="5"/>
        <v>4</v>
      </c>
      <c r="E47" s="27">
        <f t="shared" si="5"/>
        <v>2</v>
      </c>
      <c r="F47" s="27">
        <f t="shared" si="6"/>
        <v>4</v>
      </c>
      <c r="G47" s="27">
        <f t="shared" si="6"/>
        <v>0</v>
      </c>
      <c r="H47" s="27">
        <f t="shared" si="6"/>
        <v>0</v>
      </c>
      <c r="I47">
        <f t="shared" si="7"/>
        <v>16</v>
      </c>
    </row>
    <row r="48" spans="2:9" ht="12.75">
      <c r="B48" s="39" t="s">
        <v>15</v>
      </c>
      <c r="C48" s="27">
        <f t="shared" si="5"/>
        <v>0</v>
      </c>
      <c r="D48" s="27">
        <f t="shared" si="5"/>
        <v>0</v>
      </c>
      <c r="E48" s="27">
        <f t="shared" si="5"/>
        <v>2</v>
      </c>
      <c r="F48" s="27">
        <f t="shared" si="6"/>
        <v>0</v>
      </c>
      <c r="G48" s="27">
        <f t="shared" si="6"/>
        <v>0</v>
      </c>
      <c r="H48" s="27">
        <f t="shared" si="6"/>
        <v>0</v>
      </c>
      <c r="I48">
        <f t="shared" si="7"/>
        <v>2</v>
      </c>
    </row>
    <row r="49" spans="2:8" ht="12.75">
      <c r="B49" t="s">
        <v>25</v>
      </c>
      <c r="C49">
        <f aca="true" t="shared" si="8" ref="C49:H49">C43*4+C44*3+C45*2+C46</f>
        <v>78</v>
      </c>
      <c r="D49">
        <f t="shared" si="8"/>
        <v>84</v>
      </c>
      <c r="E49">
        <f t="shared" si="8"/>
        <v>88</v>
      </c>
      <c r="F49">
        <f t="shared" si="8"/>
        <v>88</v>
      </c>
      <c r="G49">
        <f t="shared" si="8"/>
        <v>100</v>
      </c>
      <c r="H49">
        <f t="shared" si="8"/>
        <v>117</v>
      </c>
    </row>
  </sheetData>
  <sheetProtection/>
  <mergeCells count="12"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I31:J31"/>
    <mergeCell ref="K31:L31"/>
    <mergeCell ref="M31:N31"/>
  </mergeCells>
  <conditionalFormatting sqref="F7:F9">
    <cfRule type="cellIs" priority="114" dxfId="113" operator="lessThan" stopIfTrue="1">
      <formula>0</formula>
    </cfRule>
  </conditionalFormatting>
  <conditionalFormatting sqref="C10">
    <cfRule type="cellIs" priority="105" dxfId="4" operator="equal" stopIfTrue="1">
      <formula>1</formula>
    </cfRule>
    <cfRule type="cellIs" priority="106" dxfId="69" operator="equal" stopIfTrue="1">
      <formula>C$8-2</formula>
    </cfRule>
    <cfRule type="cellIs" priority="107" dxfId="3" operator="equal" stopIfTrue="1">
      <formula>C$8-1</formula>
    </cfRule>
    <cfRule type="cellIs" priority="108" dxfId="2" operator="equal" stopIfTrue="1">
      <formula>C$8+1</formula>
    </cfRule>
    <cfRule type="cellIs" priority="109" dxfId="1" operator="equal" stopIfTrue="1">
      <formula>C$8+2</formula>
    </cfRule>
    <cfRule type="cellIs" priority="110" dxfId="0" operator="greaterThan" stopIfTrue="1">
      <formula>C$8+2</formula>
    </cfRule>
  </conditionalFormatting>
  <conditionalFormatting sqref="C11:C25">
    <cfRule type="cellIs" priority="99" dxfId="4" operator="equal" stopIfTrue="1">
      <formula>1</formula>
    </cfRule>
    <cfRule type="cellIs" priority="100" dxfId="69" operator="equal" stopIfTrue="1">
      <formula>C$8-2</formula>
    </cfRule>
    <cfRule type="cellIs" priority="101" dxfId="3" operator="equal" stopIfTrue="1">
      <formula>C$8-1</formula>
    </cfRule>
    <cfRule type="cellIs" priority="102" dxfId="2" operator="equal" stopIfTrue="1">
      <formula>C$8+1</formula>
    </cfRule>
    <cfRule type="cellIs" priority="103" dxfId="1" operator="equal" stopIfTrue="1">
      <formula>C$8+2</formula>
    </cfRule>
    <cfRule type="cellIs" priority="104" dxfId="0" operator="greaterThan" stopIfTrue="1">
      <formula>C$8+2</formula>
    </cfRule>
  </conditionalFormatting>
  <conditionalFormatting sqref="F10">
    <cfRule type="cellIs" priority="93" dxfId="4" operator="equal" stopIfTrue="1">
      <formula>1</formula>
    </cfRule>
    <cfRule type="cellIs" priority="94" dxfId="69" operator="equal" stopIfTrue="1">
      <formula>F$8-2</formula>
    </cfRule>
    <cfRule type="cellIs" priority="95" dxfId="3" operator="equal" stopIfTrue="1">
      <formula>F$8-1</formula>
    </cfRule>
    <cfRule type="cellIs" priority="96" dxfId="2" operator="equal" stopIfTrue="1">
      <formula>F$8+1</formula>
    </cfRule>
    <cfRule type="cellIs" priority="97" dxfId="1" operator="equal" stopIfTrue="1">
      <formula>F$8+2</formula>
    </cfRule>
    <cfRule type="cellIs" priority="98" dxfId="0" operator="greaterThan" stopIfTrue="1">
      <formula>F$8+2</formula>
    </cfRule>
  </conditionalFormatting>
  <conditionalFormatting sqref="F11:F25">
    <cfRule type="cellIs" priority="87" dxfId="4" operator="equal" stopIfTrue="1">
      <formula>1</formula>
    </cfRule>
    <cfRule type="cellIs" priority="88" dxfId="69" operator="equal" stopIfTrue="1">
      <formula>F$8-2</formula>
    </cfRule>
    <cfRule type="cellIs" priority="89" dxfId="3" operator="equal" stopIfTrue="1">
      <formula>F$8-1</formula>
    </cfRule>
    <cfRule type="cellIs" priority="90" dxfId="2" operator="equal" stopIfTrue="1">
      <formula>F$8+1</formula>
    </cfRule>
    <cfRule type="cellIs" priority="91" dxfId="1" operator="equal" stopIfTrue="1">
      <formula>F$8+2</formula>
    </cfRule>
    <cfRule type="cellIs" priority="92" dxfId="0" operator="greaterThan" stopIfTrue="1">
      <formula>F$8+2</formula>
    </cfRule>
  </conditionalFormatting>
  <conditionalFormatting sqref="I10:I25">
    <cfRule type="cellIs" priority="81" dxfId="4" operator="equal" stopIfTrue="1">
      <formula>1</formula>
    </cfRule>
    <cfRule type="cellIs" priority="82" dxfId="69" operator="equal" stopIfTrue="1">
      <formula>I$8-2</formula>
    </cfRule>
    <cfRule type="cellIs" priority="83" dxfId="3" operator="equal" stopIfTrue="1">
      <formula>I$8-1</formula>
    </cfRule>
    <cfRule type="cellIs" priority="84" dxfId="2" operator="equal" stopIfTrue="1">
      <formula>I$8+1</formula>
    </cfRule>
    <cfRule type="cellIs" priority="85" dxfId="1" operator="equal" stopIfTrue="1">
      <formula>I$8+2</formula>
    </cfRule>
    <cfRule type="cellIs" priority="86" dxfId="0" operator="greaterThan" stopIfTrue="1">
      <formula>I$8+2</formula>
    </cfRule>
  </conditionalFormatting>
  <conditionalFormatting sqref="M10:M25">
    <cfRule type="cellIs" priority="75" dxfId="4" operator="equal" stopIfTrue="1">
      <formula>1</formula>
    </cfRule>
    <cfRule type="cellIs" priority="76" dxfId="69" operator="equal" stopIfTrue="1">
      <formula>M$8-2</formula>
    </cfRule>
    <cfRule type="cellIs" priority="77" dxfId="3" operator="equal" stopIfTrue="1">
      <formula>M$8-1</formula>
    </cfRule>
    <cfRule type="cellIs" priority="78" dxfId="2" operator="equal" stopIfTrue="1">
      <formula>M$8+1</formula>
    </cfRule>
    <cfRule type="cellIs" priority="79" dxfId="1" operator="equal" stopIfTrue="1">
      <formula>M$8+2</formula>
    </cfRule>
    <cfRule type="cellIs" priority="80" dxfId="0" operator="greaterThan" stopIfTrue="1">
      <formula>M$8+2</formula>
    </cfRule>
  </conditionalFormatting>
  <conditionalFormatting sqref="P10:P25">
    <cfRule type="cellIs" priority="69" dxfId="4" operator="equal" stopIfTrue="1">
      <formula>1</formula>
    </cfRule>
    <cfRule type="cellIs" priority="70" dxfId="69" operator="equal" stopIfTrue="1">
      <formula>P$8-2</formula>
    </cfRule>
    <cfRule type="cellIs" priority="71" dxfId="3" operator="equal" stopIfTrue="1">
      <formula>P$8-1</formula>
    </cfRule>
    <cfRule type="cellIs" priority="72" dxfId="2" operator="equal" stopIfTrue="1">
      <formula>P$8+1</formula>
    </cfRule>
    <cfRule type="cellIs" priority="73" dxfId="1" operator="equal" stopIfTrue="1">
      <formula>P$8+2</formula>
    </cfRule>
    <cfRule type="cellIs" priority="74" dxfId="0" operator="greaterThan" stopIfTrue="1">
      <formula>P$8+2</formula>
    </cfRule>
  </conditionalFormatting>
  <conditionalFormatting sqref="S10:S25">
    <cfRule type="cellIs" priority="63" dxfId="4" operator="equal" stopIfTrue="1">
      <formula>1</formula>
    </cfRule>
    <cfRule type="cellIs" priority="64" dxfId="69" operator="equal" stopIfTrue="1">
      <formula>S$8-2</formula>
    </cfRule>
    <cfRule type="cellIs" priority="65" dxfId="3" operator="equal" stopIfTrue="1">
      <formula>S$8-1</formula>
    </cfRule>
    <cfRule type="cellIs" priority="66" dxfId="2" operator="equal" stopIfTrue="1">
      <formula>S$8+1</formula>
    </cfRule>
    <cfRule type="cellIs" priority="67" dxfId="1" operator="equal" stopIfTrue="1">
      <formula>S$8+2</formula>
    </cfRule>
    <cfRule type="cellIs" priority="68" dxfId="0" operator="greaterThan" stopIfTrue="1">
      <formula>S$8+2</formula>
    </cfRule>
  </conditionalFormatting>
  <conditionalFormatting sqref="D10">
    <cfRule type="cellIs" priority="61" dxfId="4" operator="equal" stopIfTrue="1">
      <formula>1</formula>
    </cfRule>
    <cfRule type="cellIs" priority="62" dxfId="3" operator="equal" stopIfTrue="1">
      <formula>D$8-1</formula>
    </cfRule>
    <cfRule type="cellIs" priority="111" dxfId="2" operator="equal" stopIfTrue="1">
      <formula>D$8+1</formula>
    </cfRule>
    <cfRule type="cellIs" priority="112" dxfId="1" operator="equal" stopIfTrue="1">
      <formula>D$8+2</formula>
    </cfRule>
    <cfRule type="cellIs" priority="113" dxfId="0" operator="greaterThan" stopIfTrue="1">
      <formula>D$8+2</formula>
    </cfRule>
  </conditionalFormatting>
  <conditionalFormatting sqref="D11:D25">
    <cfRule type="cellIs" priority="56" dxfId="4" operator="equal" stopIfTrue="1">
      <formula>1</formula>
    </cfRule>
    <cfRule type="cellIs" priority="57" dxfId="3" operator="equal" stopIfTrue="1">
      <formula>D$8-1</formula>
    </cfRule>
    <cfRule type="cellIs" priority="58" dxfId="2" operator="equal" stopIfTrue="1">
      <formula>D$8+1</formula>
    </cfRule>
    <cfRule type="cellIs" priority="59" dxfId="1" operator="equal" stopIfTrue="1">
      <formula>D$8+2</formula>
    </cfRule>
    <cfRule type="cellIs" priority="60" dxfId="0" operator="greaterThan" stopIfTrue="1">
      <formula>D$8+2</formula>
    </cfRule>
  </conditionalFormatting>
  <conditionalFormatting sqref="E10:E25">
    <cfRule type="cellIs" priority="51" dxfId="4" operator="equal" stopIfTrue="1">
      <formula>1</formula>
    </cfRule>
    <cfRule type="cellIs" priority="52" dxfId="3" operator="equal" stopIfTrue="1">
      <formula>E$8-1</formula>
    </cfRule>
    <cfRule type="cellIs" priority="53" dxfId="2" operator="equal" stopIfTrue="1">
      <formula>E$8+1</formula>
    </cfRule>
    <cfRule type="cellIs" priority="54" dxfId="1" operator="equal" stopIfTrue="1">
      <formula>E$8+2</formula>
    </cfRule>
    <cfRule type="cellIs" priority="55" dxfId="0" operator="greaterThan" stopIfTrue="1">
      <formula>E$8+2</formula>
    </cfRule>
  </conditionalFormatting>
  <conditionalFormatting sqref="G10:G25">
    <cfRule type="cellIs" priority="46" dxfId="4" operator="equal" stopIfTrue="1">
      <formula>1</formula>
    </cfRule>
    <cfRule type="cellIs" priority="47" dxfId="3" operator="equal" stopIfTrue="1">
      <formula>G$8-1</formula>
    </cfRule>
    <cfRule type="cellIs" priority="48" dxfId="2" operator="equal" stopIfTrue="1">
      <formula>G$8+1</formula>
    </cfRule>
    <cfRule type="cellIs" priority="49" dxfId="1" operator="equal" stopIfTrue="1">
      <formula>G$8+2</formula>
    </cfRule>
    <cfRule type="cellIs" priority="50" dxfId="0" operator="greaterThan" stopIfTrue="1">
      <formula>G$8+2</formula>
    </cfRule>
  </conditionalFormatting>
  <conditionalFormatting sqref="H10:H25">
    <cfRule type="cellIs" priority="41" dxfId="4" operator="equal" stopIfTrue="1">
      <formula>1</formula>
    </cfRule>
    <cfRule type="cellIs" priority="42" dxfId="3" operator="equal" stopIfTrue="1">
      <formula>H$8-1</formula>
    </cfRule>
    <cfRule type="cellIs" priority="43" dxfId="2" operator="equal" stopIfTrue="1">
      <formula>H$8+1</formula>
    </cfRule>
    <cfRule type="cellIs" priority="44" dxfId="1" operator="equal" stopIfTrue="1">
      <formula>H$8+2</formula>
    </cfRule>
    <cfRule type="cellIs" priority="45" dxfId="0" operator="greaterThan" stopIfTrue="1">
      <formula>H$8+2</formula>
    </cfRule>
  </conditionalFormatting>
  <conditionalFormatting sqref="J10:J25">
    <cfRule type="cellIs" priority="36" dxfId="4" operator="equal" stopIfTrue="1">
      <formula>1</formula>
    </cfRule>
    <cfRule type="cellIs" priority="37" dxfId="3" operator="equal" stopIfTrue="1">
      <formula>J$8-1</formula>
    </cfRule>
    <cfRule type="cellIs" priority="38" dxfId="2" operator="equal" stopIfTrue="1">
      <formula>J$8+1</formula>
    </cfRule>
    <cfRule type="cellIs" priority="39" dxfId="1" operator="equal" stopIfTrue="1">
      <formula>J$8+2</formula>
    </cfRule>
    <cfRule type="cellIs" priority="40" dxfId="0" operator="greaterThan" stopIfTrue="1">
      <formula>J$8+2</formula>
    </cfRule>
  </conditionalFormatting>
  <conditionalFormatting sqref="K10:K25">
    <cfRule type="cellIs" priority="31" dxfId="4" operator="equal" stopIfTrue="1">
      <formula>1</formula>
    </cfRule>
    <cfRule type="cellIs" priority="32" dxfId="3" operator="equal" stopIfTrue="1">
      <formula>K$8-1</formula>
    </cfRule>
    <cfRule type="cellIs" priority="33" dxfId="2" operator="equal" stopIfTrue="1">
      <formula>K$8+1</formula>
    </cfRule>
    <cfRule type="cellIs" priority="34" dxfId="1" operator="equal" stopIfTrue="1">
      <formula>K$8+2</formula>
    </cfRule>
    <cfRule type="cellIs" priority="35" dxfId="0" operator="greaterThan" stopIfTrue="1">
      <formula>K$8+2</formula>
    </cfRule>
  </conditionalFormatting>
  <conditionalFormatting sqref="N10:N25">
    <cfRule type="cellIs" priority="26" dxfId="4" operator="equal" stopIfTrue="1">
      <formula>1</formula>
    </cfRule>
    <cfRule type="cellIs" priority="27" dxfId="3" operator="equal" stopIfTrue="1">
      <formula>N$8-1</formula>
    </cfRule>
    <cfRule type="cellIs" priority="28" dxfId="2" operator="equal" stopIfTrue="1">
      <formula>N$8+1</formula>
    </cfRule>
    <cfRule type="cellIs" priority="29" dxfId="1" operator="equal" stopIfTrue="1">
      <formula>N$8+2</formula>
    </cfRule>
    <cfRule type="cellIs" priority="30" dxfId="0" operator="greaterThan" stopIfTrue="1">
      <formula>N$8+2</formula>
    </cfRule>
  </conditionalFormatting>
  <conditionalFormatting sqref="O10:O25">
    <cfRule type="cellIs" priority="21" dxfId="4" operator="equal" stopIfTrue="1">
      <formula>1</formula>
    </cfRule>
    <cfRule type="cellIs" priority="22" dxfId="3" operator="equal" stopIfTrue="1">
      <formula>O$8-1</formula>
    </cfRule>
    <cfRule type="cellIs" priority="23" dxfId="2" operator="equal" stopIfTrue="1">
      <formula>O$8+1</formula>
    </cfRule>
    <cfRule type="cellIs" priority="24" dxfId="1" operator="equal" stopIfTrue="1">
      <formula>O$8+2</formula>
    </cfRule>
    <cfRule type="cellIs" priority="25" dxfId="0" operator="greaterThan" stopIfTrue="1">
      <formula>O$8+2</formula>
    </cfRule>
  </conditionalFormatting>
  <conditionalFormatting sqref="Q10:Q25">
    <cfRule type="cellIs" priority="16" dxfId="4" operator="equal" stopIfTrue="1">
      <formula>1</formula>
    </cfRule>
    <cfRule type="cellIs" priority="17" dxfId="3" operator="equal" stopIfTrue="1">
      <formula>Q$8-1</formula>
    </cfRule>
    <cfRule type="cellIs" priority="18" dxfId="2" operator="equal" stopIfTrue="1">
      <formula>Q$8+1</formula>
    </cfRule>
    <cfRule type="cellIs" priority="19" dxfId="1" operator="equal" stopIfTrue="1">
      <formula>Q$8+2</formula>
    </cfRule>
    <cfRule type="cellIs" priority="20" dxfId="0" operator="greaterThan" stopIfTrue="1">
      <formula>Q$8+2</formula>
    </cfRule>
  </conditionalFormatting>
  <conditionalFormatting sqref="R10:R25">
    <cfRule type="cellIs" priority="11" dxfId="4" operator="equal" stopIfTrue="1">
      <formula>1</formula>
    </cfRule>
    <cfRule type="cellIs" priority="12" dxfId="3" operator="equal" stopIfTrue="1">
      <formula>R$8-1</formula>
    </cfRule>
    <cfRule type="cellIs" priority="13" dxfId="2" operator="equal" stopIfTrue="1">
      <formula>R$8+1</formula>
    </cfRule>
    <cfRule type="cellIs" priority="14" dxfId="1" operator="equal" stopIfTrue="1">
      <formula>R$8+2</formula>
    </cfRule>
    <cfRule type="cellIs" priority="15" dxfId="0" operator="greaterThan" stopIfTrue="1">
      <formula>R$8+2</formula>
    </cfRule>
  </conditionalFormatting>
  <conditionalFormatting sqref="T10:T25">
    <cfRule type="cellIs" priority="6" dxfId="4" operator="equal" stopIfTrue="1">
      <formula>1</formula>
    </cfRule>
    <cfRule type="cellIs" priority="7" dxfId="3" operator="equal" stopIfTrue="1">
      <formula>T$8-1</formula>
    </cfRule>
    <cfRule type="cellIs" priority="8" dxfId="2" operator="equal" stopIfTrue="1">
      <formula>T$8+1</formula>
    </cfRule>
    <cfRule type="cellIs" priority="9" dxfId="1" operator="equal" stopIfTrue="1">
      <formula>T$8+2</formula>
    </cfRule>
    <cfRule type="cellIs" priority="10" dxfId="0" operator="greaterThan" stopIfTrue="1">
      <formula>T$8+2</formula>
    </cfRule>
  </conditionalFormatting>
  <conditionalFormatting sqref="U10:U25">
    <cfRule type="cellIs" priority="1" dxfId="4" operator="equal" stopIfTrue="1">
      <formula>1</formula>
    </cfRule>
    <cfRule type="cellIs" priority="2" dxfId="3" operator="equal" stopIfTrue="1">
      <formula>U$8-1</formula>
    </cfRule>
    <cfRule type="cellIs" priority="3" dxfId="2" operator="equal" stopIfTrue="1">
      <formula>U$8+1</formula>
    </cfRule>
    <cfRule type="cellIs" priority="4" dxfId="1" operator="equal" stopIfTrue="1">
      <formula>U$8+2</formula>
    </cfRule>
    <cfRule type="cellIs" priority="5" dxfId="0" operator="greaterThan" stopIfTrue="1">
      <formula>U$8+2</formula>
    </cfRule>
  </conditionalFormatting>
  <hyperlinks>
    <hyperlink ref="B28" r:id="rId1" display="www.golf-kg.si"/>
  </hyperlinks>
  <printOptions horizontalCentered="1"/>
  <pageMargins left="0.15748031496062992" right="0.15748031496062992" top="0.3937007874015748" bottom="0.984251968503937" header="0.11811023622047245" footer="0.5118110236220472"/>
  <pageSetup fitToHeight="0" fitToWidth="0" horizontalDpi="300" verticalDpi="300" orientation="landscape" paperSize="9" scale="110" r:id="rId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Kranjc</dc:creator>
  <cp:keywords/>
  <dc:description/>
  <cp:lastModifiedBy>Saso</cp:lastModifiedBy>
  <cp:lastPrinted>2017-05-07T07:41:24Z</cp:lastPrinted>
  <dcterms:created xsi:type="dcterms:W3CDTF">2012-04-20T21:13:17Z</dcterms:created>
  <dcterms:modified xsi:type="dcterms:W3CDTF">2018-07-14T20:24:07Z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