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showInkAnnotation="0"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C:\Golf 2026\"/>
    </mc:Choice>
  </mc:AlternateContent>
  <xr:revisionPtr revIDLastSave="0" documentId="8_{EE929722-EB3E-47CF-A72E-09EBFCB74128}" xr6:coauthVersionLast="47" xr6:coauthVersionMax="47" xr10:uidLastSave="{00000000-0000-0000-0000-000000000000}"/>
  <bookViews>
    <workbookView xWindow="-110" yWindow="-110" windowWidth="19420" windowHeight="10420" tabRatio="644" activeTab="5" xr2:uid="{00000000-000D-0000-FFFF-FFFF00000000}"/>
  </bookViews>
  <sheets>
    <sheet name="Group A" sheetId="24" r:id="rId1"/>
    <sheet name="Group B" sheetId="20" r:id="rId2"/>
    <sheet name="scoreA" sheetId="15" state="hidden" r:id="rId3"/>
    <sheet name="scoreB" sheetId="19" state="hidden" r:id="rId4"/>
    <sheet name="Grafico1" sheetId="23" state="hidden" r:id="rId5"/>
    <sheet name="results" sheetId="12" r:id="rId6"/>
  </sheets>
  <definedNames>
    <definedName name="_xlnm._FilterDatabase" localSheetId="0" hidden="1">'Group A'!$F$7:$F$46</definedName>
    <definedName name="_xlnm._FilterDatabase" localSheetId="1" hidden="1">'Group B'!$F$7:$F$46</definedName>
    <definedName name="_xlnm._FilterDatabase" localSheetId="5" hidden="1">results!$D$7:$D$126</definedName>
    <definedName name="_xlnm._FilterDatabase" localSheetId="2" hidden="1">scoreA!$H$7:$H$126</definedName>
    <definedName name="_xlnm._FilterDatabase" localSheetId="3" hidden="1">scoreB!$H$7:$H$126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4" l="1"/>
  <c r="O34" i="12"/>
  <c r="O18" i="12"/>
  <c r="O32" i="12"/>
  <c r="O12" i="12"/>
  <c r="O8" i="12"/>
  <c r="O25" i="12"/>
  <c r="O24" i="12"/>
  <c r="O26" i="12"/>
  <c r="O7" i="12"/>
  <c r="O33" i="12"/>
  <c r="O21" i="12"/>
  <c r="O13" i="12"/>
  <c r="O29" i="12"/>
  <c r="O15" i="12"/>
  <c r="O9" i="12"/>
  <c r="O11" i="12"/>
  <c r="O20" i="12"/>
  <c r="O10" i="12"/>
  <c r="O23" i="12"/>
  <c r="O30" i="12"/>
  <c r="O27" i="12"/>
  <c r="O16" i="12"/>
  <c r="O31" i="12"/>
  <c r="O14" i="12"/>
  <c r="O19" i="12"/>
  <c r="O28" i="12"/>
  <c r="O17" i="12"/>
  <c r="O35" i="12"/>
  <c r="O36" i="12"/>
  <c r="L36" i="19" s="1"/>
  <c r="O37" i="12"/>
  <c r="L37" i="19" s="1"/>
  <c r="O38" i="12"/>
  <c r="O39" i="12"/>
  <c r="O40" i="12"/>
  <c r="L40" i="19" s="1"/>
  <c r="O41" i="12"/>
  <c r="O42" i="12"/>
  <c r="O43" i="12"/>
  <c r="O44" i="12"/>
  <c r="L44" i="19" s="1"/>
  <c r="O45" i="12"/>
  <c r="O46" i="12"/>
  <c r="L46" i="19" s="1"/>
  <c r="O47" i="12"/>
  <c r="O48" i="12"/>
  <c r="O49" i="12"/>
  <c r="L49" i="19" s="1"/>
  <c r="O50" i="12"/>
  <c r="L50" i="19" s="1"/>
  <c r="O51" i="12"/>
  <c r="O52" i="12"/>
  <c r="L52" i="19" s="1"/>
  <c r="O53" i="12"/>
  <c r="O54" i="12"/>
  <c r="L54" i="19" s="1"/>
  <c r="O55" i="12"/>
  <c r="O56" i="12"/>
  <c r="O57" i="12"/>
  <c r="L57" i="19" s="1"/>
  <c r="O58" i="12"/>
  <c r="O59" i="12"/>
  <c r="O60" i="12"/>
  <c r="L60" i="19" s="1"/>
  <c r="O61" i="12"/>
  <c r="O62" i="12"/>
  <c r="O63" i="12"/>
  <c r="L63" i="19" s="1"/>
  <c r="O64" i="12"/>
  <c r="O65" i="12"/>
  <c r="O66" i="12"/>
  <c r="O67" i="12"/>
  <c r="O68" i="12"/>
  <c r="L68" i="19" s="1"/>
  <c r="O69" i="12"/>
  <c r="O70" i="12"/>
  <c r="L70" i="19" s="1"/>
  <c r="O71" i="12"/>
  <c r="L71" i="19" s="1"/>
  <c r="O72" i="12"/>
  <c r="O73" i="12"/>
  <c r="O74" i="12"/>
  <c r="O75" i="12"/>
  <c r="O76" i="12"/>
  <c r="O77" i="12"/>
  <c r="O78" i="12"/>
  <c r="O79" i="12"/>
  <c r="O80" i="12"/>
  <c r="O81" i="12"/>
  <c r="L81" i="19" s="1"/>
  <c r="O82" i="12"/>
  <c r="O83" i="12"/>
  <c r="O84" i="12"/>
  <c r="L84" i="19" s="1"/>
  <c r="O85" i="12"/>
  <c r="O86" i="12"/>
  <c r="O87" i="12"/>
  <c r="O88" i="12"/>
  <c r="L88" i="19" s="1"/>
  <c r="O89" i="12"/>
  <c r="O90" i="12"/>
  <c r="O91" i="12"/>
  <c r="O92" i="12"/>
  <c r="O93" i="12"/>
  <c r="L93" i="19" s="1"/>
  <c r="O94" i="12"/>
  <c r="O95" i="12"/>
  <c r="L95" i="19" s="1"/>
  <c r="O96" i="12"/>
  <c r="L96" i="19" s="1"/>
  <c r="O97" i="12"/>
  <c r="O98" i="12"/>
  <c r="O99" i="12"/>
  <c r="O100" i="12"/>
  <c r="O101" i="12"/>
  <c r="O102" i="12"/>
  <c r="O103" i="12"/>
  <c r="O104" i="12"/>
  <c r="O105" i="12"/>
  <c r="O106" i="12"/>
  <c r="O107" i="12"/>
  <c r="L107" i="19" s="1"/>
  <c r="O108" i="12"/>
  <c r="O109" i="12"/>
  <c r="O110" i="12"/>
  <c r="L110" i="19" s="1"/>
  <c r="O111" i="12"/>
  <c r="O112" i="12"/>
  <c r="O113" i="12"/>
  <c r="O114" i="12"/>
  <c r="O115" i="12"/>
  <c r="O116" i="12"/>
  <c r="O117" i="12"/>
  <c r="O118" i="12"/>
  <c r="O119" i="12"/>
  <c r="O120" i="12"/>
  <c r="O121" i="12"/>
  <c r="L121" i="19" s="1"/>
  <c r="O122" i="12"/>
  <c r="L122" i="19" s="1"/>
  <c r="O123" i="12"/>
  <c r="O124" i="12"/>
  <c r="L124" i="19" s="1"/>
  <c r="O125" i="12"/>
  <c r="O126" i="12"/>
  <c r="O127" i="12"/>
  <c r="O128" i="12"/>
  <c r="O129" i="12"/>
  <c r="O130" i="12"/>
  <c r="O131" i="12"/>
  <c r="O132" i="12"/>
  <c r="O133" i="12"/>
  <c r="O134" i="12"/>
  <c r="L134" i="19" s="1"/>
  <c r="O135" i="12"/>
  <c r="O136" i="12"/>
  <c r="L136" i="19" s="1"/>
  <c r="O137" i="12"/>
  <c r="L137" i="19" s="1"/>
  <c r="O138" i="12"/>
  <c r="L138" i="19" s="1"/>
  <c r="O139" i="12"/>
  <c r="O140" i="12"/>
  <c r="O141" i="12"/>
  <c r="O142" i="12"/>
  <c r="O143" i="12"/>
  <c r="O144" i="12"/>
  <c r="O145" i="12"/>
  <c r="O146" i="12"/>
  <c r="O147" i="12"/>
  <c r="O148" i="12"/>
  <c r="O149" i="12"/>
  <c r="O150" i="12"/>
  <c r="O151" i="12"/>
  <c r="O152" i="12"/>
  <c r="O153" i="12"/>
  <c r="O154" i="12"/>
  <c r="O155" i="12"/>
  <c r="O156" i="12"/>
  <c r="O157" i="12"/>
  <c r="O158" i="12"/>
  <c r="O159" i="12"/>
  <c r="O160" i="12"/>
  <c r="O161" i="12"/>
  <c r="O162" i="12"/>
  <c r="O163" i="12"/>
  <c r="O164" i="12"/>
  <c r="O165" i="12"/>
  <c r="O166" i="12"/>
  <c r="O22" i="12"/>
  <c r="L8" i="19" l="1"/>
  <c r="L10" i="19"/>
  <c r="L11" i="19"/>
  <c r="L15" i="19"/>
  <c r="L16" i="19"/>
  <c r="L19" i="19"/>
  <c r="L29" i="15"/>
  <c r="L39" i="15"/>
  <c r="L42" i="15"/>
  <c r="L59" i="15"/>
  <c r="L64" i="15"/>
  <c r="L65" i="15"/>
  <c r="L75" i="15"/>
  <c r="L76" i="15"/>
  <c r="L78" i="15"/>
  <c r="L80" i="15"/>
  <c r="L82" i="15"/>
  <c r="L83" i="15"/>
  <c r="L91" i="15"/>
  <c r="L97" i="15"/>
  <c r="L98" i="15"/>
  <c r="L99" i="15"/>
  <c r="L105" i="15"/>
  <c r="L109" i="15"/>
  <c r="L111" i="15"/>
  <c r="L112" i="15"/>
  <c r="L116" i="15"/>
  <c r="L118" i="15"/>
  <c r="L119" i="15"/>
  <c r="L120" i="15"/>
  <c r="L125" i="15"/>
  <c r="L128" i="15"/>
  <c r="L139" i="19"/>
  <c r="L139" i="15"/>
  <c r="L140" i="19"/>
  <c r="L140" i="15"/>
  <c r="L141" i="19"/>
  <c r="L141" i="15"/>
  <c r="L142" i="15"/>
  <c r="L142" i="19"/>
  <c r="L143" i="19"/>
  <c r="L143" i="15"/>
  <c r="L144" i="15"/>
  <c r="L144" i="19"/>
  <c r="L145" i="19"/>
  <c r="L145" i="15"/>
  <c r="L146" i="19"/>
  <c r="L146" i="15"/>
  <c r="L147" i="19"/>
  <c r="L147" i="15"/>
  <c r="L148" i="19"/>
  <c r="L148" i="15"/>
  <c r="L149" i="19"/>
  <c r="L149" i="15"/>
  <c r="L150" i="19"/>
  <c r="L150" i="15"/>
  <c r="L151" i="19"/>
  <c r="L151" i="15"/>
  <c r="L152" i="19"/>
  <c r="L152" i="15"/>
  <c r="L153" i="19"/>
  <c r="L153" i="15"/>
  <c r="L154" i="19"/>
  <c r="L154" i="15"/>
  <c r="L155" i="19"/>
  <c r="L155" i="15"/>
  <c r="L156" i="19"/>
  <c r="L156" i="15"/>
  <c r="L157" i="19"/>
  <c r="L157" i="15"/>
  <c r="L158" i="19"/>
  <c r="L158" i="15"/>
  <c r="L159" i="19"/>
  <c r="L159" i="15"/>
  <c r="L160" i="19"/>
  <c r="L160" i="15"/>
  <c r="H2" i="19" l="1"/>
  <c r="N32" i="12" l="1"/>
  <c r="N25" i="12"/>
  <c r="N13" i="12"/>
  <c r="N9" i="12"/>
  <c r="N14" i="12"/>
  <c r="N28" i="12"/>
  <c r="N38" i="12"/>
  <c r="N39" i="12"/>
  <c r="N40" i="12"/>
  <c r="N41" i="12"/>
  <c r="N50" i="12"/>
  <c r="N51" i="12"/>
  <c r="N52" i="12"/>
  <c r="N65" i="12"/>
  <c r="N67" i="12"/>
  <c r="N75" i="12"/>
  <c r="N78" i="12"/>
  <c r="N80" i="12"/>
  <c r="N83" i="12"/>
  <c r="N111" i="12"/>
  <c r="N112" i="12"/>
  <c r="N117" i="12"/>
  <c r="N123" i="12"/>
  <c r="N124" i="12"/>
  <c r="N125" i="12"/>
  <c r="N126" i="12"/>
  <c r="N138" i="12"/>
  <c r="N18" i="12"/>
  <c r="N8" i="12"/>
  <c r="N11" i="12"/>
  <c r="N30" i="12"/>
  <c r="N47" i="12"/>
  <c r="N66" i="12"/>
  <c r="N70" i="12"/>
  <c r="N82" i="12"/>
  <c r="N89" i="12"/>
  <c r="N93" i="12"/>
  <c r="N100" i="12"/>
  <c r="N107" i="12"/>
  <c r="N116" i="12"/>
  <c r="N118" i="12"/>
  <c r="N130" i="12"/>
  <c r="N131" i="12"/>
  <c r="N137" i="12"/>
  <c r="N94" i="12"/>
  <c r="N71" i="12"/>
  <c r="N79" i="12"/>
  <c r="N33" i="12"/>
  <c r="N24" i="12"/>
  <c r="N26" i="12"/>
  <c r="N135" i="12"/>
  <c r="N136" i="12"/>
  <c r="N46" i="12"/>
  <c r="N72" i="12"/>
  <c r="N129" i="12"/>
  <c r="N101" i="12"/>
  <c r="N102" i="12"/>
  <c r="N97" i="12"/>
  <c r="N119" i="12"/>
  <c r="N96" i="12"/>
  <c r="N114" i="12"/>
  <c r="N19" i="12"/>
  <c r="N62" i="12"/>
  <c r="N23" i="12"/>
  <c r="N48" i="12"/>
  <c r="N103" i="12"/>
  <c r="N120" i="12"/>
  <c r="N73" i="12"/>
  <c r="N84" i="12"/>
  <c r="N69" i="12"/>
  <c r="N68" i="12"/>
  <c r="N12" i="12"/>
  <c r="N21" i="12"/>
  <c r="N76" i="12"/>
  <c r="N77" i="12"/>
  <c r="N20" i="12"/>
  <c r="N10" i="12"/>
  <c r="N91" i="12"/>
  <c r="N92" i="12"/>
  <c r="N98" i="12"/>
  <c r="N34" i="12"/>
  <c r="N81" i="12"/>
  <c r="N86" i="12"/>
  <c r="N17" i="12"/>
  <c r="N7" i="12"/>
  <c r="N90" i="12"/>
  <c r="N36" i="12"/>
  <c r="N113" i="12"/>
  <c r="N42" i="12"/>
  <c r="N35" i="12"/>
  <c r="N56" i="12"/>
  <c r="N133" i="12"/>
  <c r="N99" i="12"/>
  <c r="N64" i="12"/>
  <c r="N109" i="12"/>
  <c r="N15" i="12"/>
  <c r="N87" i="12"/>
  <c r="N88" i="12"/>
  <c r="N53" i="12"/>
  <c r="N74" i="12"/>
  <c r="N134" i="12"/>
  <c r="N29" i="12"/>
  <c r="N49" i="12"/>
  <c r="N37" i="12"/>
  <c r="N61" i="12"/>
  <c r="N43" i="12"/>
  <c r="N16" i="12"/>
  <c r="N31" i="12"/>
  <c r="N55" i="12"/>
  <c r="N54" i="12"/>
  <c r="N104" i="12"/>
  <c r="N108" i="12"/>
  <c r="N127" i="12"/>
  <c r="N115" i="12"/>
  <c r="N110" i="12"/>
  <c r="N105" i="12"/>
  <c r="N106" i="12"/>
  <c r="N132" i="12"/>
  <c r="N85" i="12"/>
  <c r="N59" i="12"/>
  <c r="N60" i="12"/>
  <c r="N121" i="12"/>
  <c r="N63" i="12"/>
  <c r="N128" i="12"/>
  <c r="N27" i="12"/>
  <c r="N44" i="12"/>
  <c r="N58" i="12"/>
  <c r="N122" i="12"/>
  <c r="N95" i="12"/>
  <c r="N45" i="12"/>
  <c r="N57" i="12"/>
  <c r="N139" i="12"/>
  <c r="N140" i="12"/>
  <c r="N141" i="12"/>
  <c r="N142" i="12"/>
  <c r="N143" i="12"/>
  <c r="N144" i="12"/>
  <c r="N145" i="12"/>
  <c r="N146" i="12"/>
  <c r="N147" i="12"/>
  <c r="N148" i="12"/>
  <c r="N149" i="12"/>
  <c r="N150" i="12"/>
  <c r="N151" i="12"/>
  <c r="N152" i="12"/>
  <c r="N153" i="12"/>
  <c r="N154" i="12"/>
  <c r="N155" i="12"/>
  <c r="N156" i="12"/>
  <c r="N157" i="12"/>
  <c r="N158" i="12"/>
  <c r="N159" i="12"/>
  <c r="N160" i="12"/>
  <c r="N161" i="12"/>
  <c r="N162" i="12"/>
  <c r="N163" i="12"/>
  <c r="N164" i="12"/>
  <c r="N165" i="12"/>
  <c r="N166" i="12"/>
  <c r="N22" i="12"/>
  <c r="Q156" i="15" l="1"/>
  <c r="R156" i="15"/>
  <c r="S156" i="15"/>
  <c r="T156" i="15"/>
  <c r="U156" i="15"/>
  <c r="Q157" i="15"/>
  <c r="R157" i="15"/>
  <c r="S157" i="15"/>
  <c r="T157" i="15"/>
  <c r="U157" i="15"/>
  <c r="Q158" i="15"/>
  <c r="R158" i="15"/>
  <c r="S158" i="15"/>
  <c r="T158" i="15"/>
  <c r="U158" i="15"/>
  <c r="Q159" i="15"/>
  <c r="R159" i="15"/>
  <c r="S159" i="15"/>
  <c r="T159" i="15"/>
  <c r="U159" i="15"/>
  <c r="Q160" i="15"/>
  <c r="R160" i="15"/>
  <c r="S160" i="15"/>
  <c r="T160" i="15"/>
  <c r="U160" i="15"/>
  <c r="Q158" i="19" l="1"/>
  <c r="R158" i="19"/>
  <c r="S158" i="19"/>
  <c r="T158" i="19"/>
  <c r="U158" i="19"/>
  <c r="Q159" i="19"/>
  <c r="R159" i="19"/>
  <c r="S159" i="19"/>
  <c r="T159" i="19"/>
  <c r="U159" i="19"/>
  <c r="Q160" i="19"/>
  <c r="R160" i="19"/>
  <c r="S160" i="19"/>
  <c r="T160" i="19"/>
  <c r="U160" i="19"/>
  <c r="Q156" i="19" l="1"/>
  <c r="R156" i="19"/>
  <c r="S156" i="19"/>
  <c r="T156" i="19"/>
  <c r="U156" i="19"/>
  <c r="Q157" i="19"/>
  <c r="R157" i="19"/>
  <c r="S157" i="19"/>
  <c r="T157" i="19"/>
  <c r="U157" i="19"/>
  <c r="B3" i="12"/>
  <c r="O146" i="15" l="1"/>
  <c r="H146" i="15"/>
  <c r="M4" i="12"/>
  <c r="K4" i="12"/>
  <c r="I4" i="12"/>
  <c r="G4" i="12"/>
  <c r="E4" i="12"/>
  <c r="Q147" i="19"/>
  <c r="R147" i="19"/>
  <c r="S147" i="19"/>
  <c r="T147" i="19"/>
  <c r="U147" i="19"/>
  <c r="Q148" i="19"/>
  <c r="R148" i="19"/>
  <c r="S148" i="19"/>
  <c r="T148" i="19"/>
  <c r="U148" i="19"/>
  <c r="Q149" i="19"/>
  <c r="R149" i="19"/>
  <c r="S149" i="19"/>
  <c r="T149" i="19"/>
  <c r="U149" i="19"/>
  <c r="Q150" i="19"/>
  <c r="R150" i="19"/>
  <c r="S150" i="19"/>
  <c r="T150" i="19"/>
  <c r="U150" i="19"/>
  <c r="Q151" i="19"/>
  <c r="R151" i="19"/>
  <c r="S151" i="19"/>
  <c r="T151" i="19"/>
  <c r="U151" i="19"/>
  <c r="Q152" i="19"/>
  <c r="R152" i="19"/>
  <c r="S152" i="19"/>
  <c r="T152" i="19"/>
  <c r="U152" i="19"/>
  <c r="Q153" i="19"/>
  <c r="R153" i="19"/>
  <c r="S153" i="19"/>
  <c r="T153" i="19"/>
  <c r="U153" i="19"/>
  <c r="Q154" i="19"/>
  <c r="R154" i="19"/>
  <c r="S154" i="19"/>
  <c r="T154" i="19"/>
  <c r="U154" i="19"/>
  <c r="Q155" i="19"/>
  <c r="R155" i="19"/>
  <c r="S155" i="19"/>
  <c r="T155" i="19"/>
  <c r="U155" i="19"/>
  <c r="Q151" i="15"/>
  <c r="R151" i="15"/>
  <c r="S151" i="15"/>
  <c r="T151" i="15"/>
  <c r="U151" i="15"/>
  <c r="Q152" i="15"/>
  <c r="R152" i="15"/>
  <c r="S152" i="15"/>
  <c r="T152" i="15"/>
  <c r="U152" i="15"/>
  <c r="Q153" i="15"/>
  <c r="R153" i="15"/>
  <c r="S153" i="15"/>
  <c r="T153" i="15"/>
  <c r="U153" i="15"/>
  <c r="Q154" i="15"/>
  <c r="R154" i="15"/>
  <c r="S154" i="15"/>
  <c r="T154" i="15"/>
  <c r="U154" i="15"/>
  <c r="Q155" i="15"/>
  <c r="R155" i="15"/>
  <c r="S155" i="15"/>
  <c r="T155" i="15"/>
  <c r="U155" i="15"/>
  <c r="Q147" i="15"/>
  <c r="R147" i="15"/>
  <c r="S147" i="15"/>
  <c r="T147" i="15"/>
  <c r="U147" i="15"/>
  <c r="Q148" i="15"/>
  <c r="R148" i="15"/>
  <c r="S148" i="15"/>
  <c r="T148" i="15"/>
  <c r="U148" i="15"/>
  <c r="Q149" i="15"/>
  <c r="R149" i="15"/>
  <c r="S149" i="15"/>
  <c r="T149" i="15"/>
  <c r="U149" i="15"/>
  <c r="Q150" i="15"/>
  <c r="R150" i="15"/>
  <c r="S150" i="15"/>
  <c r="T150" i="15"/>
  <c r="U150" i="15"/>
  <c r="B1" i="12" l="1"/>
  <c r="B4" i="12"/>
  <c r="Q8" i="19"/>
  <c r="R8" i="19"/>
  <c r="S8" i="19"/>
  <c r="T8" i="19"/>
  <c r="U8" i="19"/>
  <c r="Q9" i="19"/>
  <c r="P22" i="15"/>
  <c r="R9" i="19"/>
  <c r="S9" i="19"/>
  <c r="T9" i="19"/>
  <c r="U9" i="19"/>
  <c r="L9" i="19" s="1"/>
  <c r="Q13" i="19"/>
  <c r="R13" i="19"/>
  <c r="S13" i="19"/>
  <c r="T13" i="19"/>
  <c r="U13" i="19"/>
  <c r="L13" i="19" s="1"/>
  <c r="O126" i="19"/>
  <c r="Q15" i="19"/>
  <c r="R15" i="19"/>
  <c r="S15" i="19"/>
  <c r="T15" i="19"/>
  <c r="U15" i="19"/>
  <c r="Q18" i="19"/>
  <c r="R18" i="19"/>
  <c r="S18" i="19"/>
  <c r="T18" i="19"/>
  <c r="U18" i="19"/>
  <c r="L18" i="19" s="1"/>
  <c r="Q19" i="19"/>
  <c r="R19" i="19"/>
  <c r="S19" i="19"/>
  <c r="T19" i="19"/>
  <c r="U19" i="19"/>
  <c r="Q22" i="19"/>
  <c r="R22" i="19"/>
  <c r="S22" i="19"/>
  <c r="T22" i="19"/>
  <c r="U22" i="19"/>
  <c r="L22" i="19" s="1"/>
  <c r="Q25" i="19"/>
  <c r="R25" i="19"/>
  <c r="S25" i="19"/>
  <c r="T25" i="19"/>
  <c r="U25" i="19"/>
  <c r="L25" i="19" s="1"/>
  <c r="Q27" i="19"/>
  <c r="R27" i="19"/>
  <c r="S27" i="19"/>
  <c r="T27" i="19"/>
  <c r="U27" i="19"/>
  <c r="L27" i="19" s="1"/>
  <c r="Q29" i="19"/>
  <c r="R29" i="19"/>
  <c r="S29" i="19"/>
  <c r="T29" i="19"/>
  <c r="U29" i="19"/>
  <c r="L29" i="19" s="1"/>
  <c r="Q30" i="19"/>
  <c r="R30" i="19"/>
  <c r="S30" i="19"/>
  <c r="T30" i="19"/>
  <c r="U30" i="19"/>
  <c r="L30" i="19" s="1"/>
  <c r="Q31" i="19"/>
  <c r="R31" i="19"/>
  <c r="S31" i="19"/>
  <c r="T31" i="19"/>
  <c r="U31" i="19"/>
  <c r="L31" i="19" s="1"/>
  <c r="Q33" i="19"/>
  <c r="R33" i="19"/>
  <c r="S33" i="19"/>
  <c r="T33" i="19"/>
  <c r="U33" i="19"/>
  <c r="L33" i="19" s="1"/>
  <c r="P45" i="15"/>
  <c r="Q36" i="19"/>
  <c r="R36" i="19"/>
  <c r="S36" i="19"/>
  <c r="T36" i="19"/>
  <c r="U36" i="19"/>
  <c r="Q38" i="19"/>
  <c r="R38" i="19"/>
  <c r="S38" i="19"/>
  <c r="T38" i="19"/>
  <c r="U38" i="19"/>
  <c r="L38" i="19" s="1"/>
  <c r="Q39" i="19"/>
  <c r="R39" i="19"/>
  <c r="S39" i="19"/>
  <c r="T39" i="19"/>
  <c r="U39" i="19"/>
  <c r="L39" i="19" s="1"/>
  <c r="Q41" i="19"/>
  <c r="R41" i="19"/>
  <c r="S41" i="19"/>
  <c r="T41" i="19"/>
  <c r="U41" i="19"/>
  <c r="L41" i="19" s="1"/>
  <c r="Q45" i="19"/>
  <c r="R45" i="19"/>
  <c r="S45" i="19"/>
  <c r="T45" i="19"/>
  <c r="U45" i="19"/>
  <c r="L45" i="19" s="1"/>
  <c r="Q46" i="19"/>
  <c r="R46" i="19"/>
  <c r="S46" i="19"/>
  <c r="T46" i="19"/>
  <c r="U46" i="19"/>
  <c r="Q47" i="19"/>
  <c r="R47" i="19"/>
  <c r="S47" i="19"/>
  <c r="T47" i="19"/>
  <c r="U47" i="19"/>
  <c r="L47" i="19" s="1"/>
  <c r="Q48" i="19"/>
  <c r="R48" i="19"/>
  <c r="S48" i="19"/>
  <c r="T48" i="19"/>
  <c r="U48" i="19"/>
  <c r="L48" i="19" s="1"/>
  <c r="Q49" i="19"/>
  <c r="R49" i="19"/>
  <c r="S49" i="19"/>
  <c r="T49" i="19"/>
  <c r="U49" i="19"/>
  <c r="Q50" i="19"/>
  <c r="R50" i="19"/>
  <c r="S50" i="19"/>
  <c r="T50" i="19"/>
  <c r="U50" i="19"/>
  <c r="Q51" i="19"/>
  <c r="R51" i="19"/>
  <c r="S51" i="19"/>
  <c r="T51" i="19"/>
  <c r="U51" i="19"/>
  <c r="L51" i="19" s="1"/>
  <c r="Q53" i="19"/>
  <c r="R53" i="19"/>
  <c r="S53" i="19"/>
  <c r="T53" i="19"/>
  <c r="U53" i="19"/>
  <c r="L53" i="19" s="1"/>
  <c r="Q54" i="19"/>
  <c r="O129" i="19"/>
  <c r="R54" i="19"/>
  <c r="S54" i="19"/>
  <c r="T54" i="19"/>
  <c r="U54" i="19"/>
  <c r="G72" i="15"/>
  <c r="Q57" i="19"/>
  <c r="R57" i="19"/>
  <c r="S57" i="19"/>
  <c r="T57" i="19"/>
  <c r="U57" i="19"/>
  <c r="Q58" i="19"/>
  <c r="P91" i="15"/>
  <c r="R58" i="19"/>
  <c r="S58" i="19"/>
  <c r="T58" i="19"/>
  <c r="U58" i="19"/>
  <c r="L58" i="19" s="1"/>
  <c r="Q60" i="19"/>
  <c r="R60" i="19"/>
  <c r="S60" i="19"/>
  <c r="T60" i="19"/>
  <c r="U60" i="19"/>
  <c r="Q61" i="19"/>
  <c r="R61" i="19"/>
  <c r="S61" i="19"/>
  <c r="T61" i="19"/>
  <c r="U61" i="19"/>
  <c r="L61" i="19" s="1"/>
  <c r="Q62" i="19"/>
  <c r="R62" i="19"/>
  <c r="S62" i="19"/>
  <c r="T62" i="19"/>
  <c r="U62" i="19"/>
  <c r="L62" i="19" s="1"/>
  <c r="Q63" i="19"/>
  <c r="R63" i="19"/>
  <c r="S63" i="19"/>
  <c r="T63" i="19"/>
  <c r="U63" i="19"/>
  <c r="Q66" i="19"/>
  <c r="P120" i="15"/>
  <c r="R66" i="19"/>
  <c r="S66" i="19"/>
  <c r="T66" i="19"/>
  <c r="U66" i="19"/>
  <c r="L66" i="19" s="1"/>
  <c r="Q69" i="19"/>
  <c r="R69" i="19"/>
  <c r="S69" i="19"/>
  <c r="T69" i="19"/>
  <c r="U69" i="19"/>
  <c r="L69" i="19" s="1"/>
  <c r="Q70" i="19"/>
  <c r="R70" i="19"/>
  <c r="S70" i="19"/>
  <c r="T70" i="19"/>
  <c r="U70" i="19"/>
  <c r="Q71" i="19"/>
  <c r="R71" i="19"/>
  <c r="S71" i="19"/>
  <c r="T71" i="19"/>
  <c r="U71" i="19"/>
  <c r="P18" i="19"/>
  <c r="Q75" i="19"/>
  <c r="R75" i="19"/>
  <c r="S75" i="19"/>
  <c r="T75" i="19"/>
  <c r="U75" i="19"/>
  <c r="L75" i="19" s="1"/>
  <c r="Q76" i="19"/>
  <c r="R76" i="19"/>
  <c r="S76" i="19"/>
  <c r="T76" i="19"/>
  <c r="U76" i="19"/>
  <c r="L76" i="19" s="1"/>
  <c r="Q78" i="19"/>
  <c r="R78" i="19"/>
  <c r="S78" i="19"/>
  <c r="T78" i="19"/>
  <c r="U78" i="19"/>
  <c r="L78" i="19" s="1"/>
  <c r="Q82" i="19"/>
  <c r="R82" i="19"/>
  <c r="S82" i="19"/>
  <c r="T82" i="19"/>
  <c r="U82" i="19"/>
  <c r="L82" i="19" s="1"/>
  <c r="Q83" i="19"/>
  <c r="R83" i="19"/>
  <c r="S83" i="19"/>
  <c r="T83" i="19"/>
  <c r="U83" i="19"/>
  <c r="L83" i="19" s="1"/>
  <c r="P43" i="15"/>
  <c r="Q88" i="19"/>
  <c r="R88" i="19"/>
  <c r="S88" i="19"/>
  <c r="T88" i="19"/>
  <c r="U88" i="19"/>
  <c r="Q91" i="19"/>
  <c r="R91" i="19"/>
  <c r="S91" i="19"/>
  <c r="T91" i="19"/>
  <c r="U91" i="19"/>
  <c r="L91" i="19" s="1"/>
  <c r="Q93" i="19"/>
  <c r="R93" i="19"/>
  <c r="S93" i="19"/>
  <c r="T93" i="19"/>
  <c r="U93" i="19"/>
  <c r="Q94" i="19"/>
  <c r="R94" i="19"/>
  <c r="S94" i="19"/>
  <c r="T94" i="19"/>
  <c r="U94" i="19"/>
  <c r="L94" i="19" s="1"/>
  <c r="Q95" i="19"/>
  <c r="R95" i="19"/>
  <c r="S95" i="19"/>
  <c r="T95" i="19"/>
  <c r="U95" i="19"/>
  <c r="Q98" i="19"/>
  <c r="R98" i="19"/>
  <c r="S98" i="19"/>
  <c r="T98" i="19"/>
  <c r="U98" i="19"/>
  <c r="L98" i="19" s="1"/>
  <c r="F113" i="15"/>
  <c r="P30" i="19"/>
  <c r="Q103" i="19"/>
  <c r="R103" i="19"/>
  <c r="S103" i="19"/>
  <c r="T103" i="19"/>
  <c r="U103" i="19"/>
  <c r="L103" i="19" s="1"/>
  <c r="Q106" i="19"/>
  <c r="R106" i="19"/>
  <c r="S106" i="19"/>
  <c r="T106" i="19"/>
  <c r="U106" i="19"/>
  <c r="L106" i="19" s="1"/>
  <c r="Q111" i="19"/>
  <c r="R111" i="19"/>
  <c r="S111" i="19"/>
  <c r="T111" i="19"/>
  <c r="U111" i="19"/>
  <c r="L111" i="19" s="1"/>
  <c r="P132" i="15"/>
  <c r="Q113" i="19"/>
  <c r="R113" i="19"/>
  <c r="S113" i="19"/>
  <c r="T113" i="19"/>
  <c r="U113" i="19"/>
  <c r="L113" i="19" s="1"/>
  <c r="P135" i="15"/>
  <c r="Q120" i="19"/>
  <c r="R120" i="19"/>
  <c r="S120" i="19"/>
  <c r="T120" i="19"/>
  <c r="U120" i="19"/>
  <c r="L120" i="19" s="1"/>
  <c r="Q121" i="19"/>
  <c r="O138" i="19"/>
  <c r="R121" i="19"/>
  <c r="S121" i="19"/>
  <c r="T121" i="19"/>
  <c r="U121" i="19"/>
  <c r="Q122" i="19"/>
  <c r="P139" i="15"/>
  <c r="R122" i="19"/>
  <c r="S122" i="19"/>
  <c r="T122" i="19"/>
  <c r="U122" i="19"/>
  <c r="F140" i="15"/>
  <c r="M140" i="15" s="1"/>
  <c r="Q124" i="19"/>
  <c r="R124" i="19"/>
  <c r="S124" i="19"/>
  <c r="T124" i="19"/>
  <c r="U124" i="19"/>
  <c r="Q125" i="19"/>
  <c r="R125" i="19"/>
  <c r="S125" i="19"/>
  <c r="T125" i="19"/>
  <c r="U125" i="19"/>
  <c r="L125" i="19" s="1"/>
  <c r="Q126" i="19"/>
  <c r="R126" i="19"/>
  <c r="S126" i="19"/>
  <c r="T126" i="19"/>
  <c r="U126" i="19"/>
  <c r="L126" i="19" s="1"/>
  <c r="P145" i="15"/>
  <c r="Q129" i="19"/>
  <c r="R129" i="19"/>
  <c r="S129" i="19"/>
  <c r="T129" i="19"/>
  <c r="U129" i="19"/>
  <c r="L129" i="19" s="1"/>
  <c r="Q131" i="19"/>
  <c r="R131" i="19"/>
  <c r="S131" i="19"/>
  <c r="T131" i="19"/>
  <c r="U131" i="19"/>
  <c r="L131" i="19" s="1"/>
  <c r="Q133" i="19"/>
  <c r="R133" i="19"/>
  <c r="S133" i="19"/>
  <c r="T133" i="19"/>
  <c r="U133" i="19"/>
  <c r="L133" i="19" s="1"/>
  <c r="Q135" i="19"/>
  <c r="R135" i="19"/>
  <c r="S135" i="19"/>
  <c r="T135" i="19"/>
  <c r="U135" i="19"/>
  <c r="L135" i="19" s="1"/>
  <c r="Q136" i="19"/>
  <c r="R136" i="19"/>
  <c r="S136" i="19"/>
  <c r="T136" i="19"/>
  <c r="U136" i="19"/>
  <c r="Q137" i="19"/>
  <c r="R137" i="19"/>
  <c r="S137" i="19"/>
  <c r="T137" i="19"/>
  <c r="U137" i="19"/>
  <c r="G15" i="15"/>
  <c r="U146" i="19"/>
  <c r="T146" i="19"/>
  <c r="S146" i="19"/>
  <c r="R146" i="19"/>
  <c r="Q146" i="19"/>
  <c r="U145" i="19"/>
  <c r="T145" i="19"/>
  <c r="S145" i="19"/>
  <c r="R145" i="19"/>
  <c r="Q145" i="19"/>
  <c r="U144" i="19"/>
  <c r="T144" i="19"/>
  <c r="S144" i="19"/>
  <c r="R144" i="19"/>
  <c r="Q144" i="19"/>
  <c r="U143" i="19"/>
  <c r="T143" i="19"/>
  <c r="S143" i="19"/>
  <c r="R143" i="19"/>
  <c r="Q143" i="19"/>
  <c r="U142" i="19"/>
  <c r="T142" i="19"/>
  <c r="S142" i="19"/>
  <c r="R142" i="19"/>
  <c r="Q142" i="19"/>
  <c r="U141" i="19"/>
  <c r="T141" i="19"/>
  <c r="S141" i="19"/>
  <c r="R141" i="19"/>
  <c r="Q141" i="19"/>
  <c r="U140" i="19"/>
  <c r="T140" i="19"/>
  <c r="S140" i="19"/>
  <c r="R140" i="19"/>
  <c r="Q140" i="19"/>
  <c r="U139" i="19"/>
  <c r="T139" i="19"/>
  <c r="S139" i="19"/>
  <c r="R139" i="19"/>
  <c r="Q139" i="19"/>
  <c r="U138" i="19"/>
  <c r="T138" i="19"/>
  <c r="S138" i="19"/>
  <c r="R138" i="19"/>
  <c r="Q138" i="19"/>
  <c r="U134" i="19"/>
  <c r="T134" i="19"/>
  <c r="S134" i="19"/>
  <c r="R134" i="19"/>
  <c r="Q134" i="19"/>
  <c r="U132" i="19"/>
  <c r="L132" i="19" s="1"/>
  <c r="T132" i="19"/>
  <c r="S132" i="19"/>
  <c r="R132" i="19"/>
  <c r="Q132" i="19"/>
  <c r="U130" i="19"/>
  <c r="L130" i="19" s="1"/>
  <c r="T130" i="19"/>
  <c r="S130" i="19"/>
  <c r="R130" i="19"/>
  <c r="Q130" i="19"/>
  <c r="U128" i="19"/>
  <c r="L128" i="19" s="1"/>
  <c r="T128" i="19"/>
  <c r="S128" i="19"/>
  <c r="R128" i="19"/>
  <c r="Q128" i="19"/>
  <c r="U127" i="19"/>
  <c r="L127" i="19" s="1"/>
  <c r="T127" i="19"/>
  <c r="S127" i="19"/>
  <c r="R127" i="19"/>
  <c r="Q127" i="19"/>
  <c r="U123" i="19"/>
  <c r="L123" i="19" s="1"/>
  <c r="T123" i="19"/>
  <c r="S123" i="19"/>
  <c r="R123" i="19"/>
  <c r="Q123" i="19"/>
  <c r="U119" i="19"/>
  <c r="L119" i="19" s="1"/>
  <c r="T119" i="19"/>
  <c r="S119" i="19"/>
  <c r="R119" i="19"/>
  <c r="Q119" i="19"/>
  <c r="U118" i="19"/>
  <c r="L118" i="19" s="1"/>
  <c r="T118" i="19"/>
  <c r="S118" i="19"/>
  <c r="R118" i="19"/>
  <c r="Q118" i="19"/>
  <c r="U117" i="19"/>
  <c r="L117" i="19" s="1"/>
  <c r="T117" i="19"/>
  <c r="S117" i="19"/>
  <c r="R117" i="19"/>
  <c r="Q117" i="19"/>
  <c r="U116" i="19"/>
  <c r="L116" i="19" s="1"/>
  <c r="T116" i="19"/>
  <c r="S116" i="19"/>
  <c r="R116" i="19"/>
  <c r="Q116" i="19"/>
  <c r="U115" i="19"/>
  <c r="L115" i="19" s="1"/>
  <c r="T115" i="19"/>
  <c r="S115" i="19"/>
  <c r="R115" i="19"/>
  <c r="Q115" i="19"/>
  <c r="U114" i="19"/>
  <c r="L114" i="19" s="1"/>
  <c r="T114" i="19"/>
  <c r="S114" i="19"/>
  <c r="R114" i="19"/>
  <c r="Q114" i="19"/>
  <c r="U112" i="19"/>
  <c r="L112" i="19" s="1"/>
  <c r="T112" i="19"/>
  <c r="S112" i="19"/>
  <c r="R112" i="19"/>
  <c r="Q112" i="19"/>
  <c r="U110" i="19"/>
  <c r="T110" i="19"/>
  <c r="S110" i="19"/>
  <c r="R110" i="19"/>
  <c r="Q110" i="19"/>
  <c r="U109" i="19"/>
  <c r="L109" i="19" s="1"/>
  <c r="T109" i="19"/>
  <c r="S109" i="19"/>
  <c r="R109" i="19"/>
  <c r="Q109" i="19"/>
  <c r="U108" i="19"/>
  <c r="L108" i="19" s="1"/>
  <c r="T108" i="19"/>
  <c r="S108" i="19"/>
  <c r="R108" i="19"/>
  <c r="Q108" i="19"/>
  <c r="U107" i="19"/>
  <c r="T107" i="19"/>
  <c r="S107" i="19"/>
  <c r="R107" i="19"/>
  <c r="Q107" i="19"/>
  <c r="U105" i="19"/>
  <c r="L105" i="19" s="1"/>
  <c r="T105" i="19"/>
  <c r="S105" i="19"/>
  <c r="R105" i="19"/>
  <c r="Q105" i="19"/>
  <c r="U104" i="19"/>
  <c r="L104" i="19" s="1"/>
  <c r="T104" i="19"/>
  <c r="S104" i="19"/>
  <c r="R104" i="19"/>
  <c r="Q104" i="19"/>
  <c r="U102" i="19"/>
  <c r="L102" i="19" s="1"/>
  <c r="T102" i="19"/>
  <c r="S102" i="19"/>
  <c r="R102" i="19"/>
  <c r="Q102" i="19"/>
  <c r="U101" i="19"/>
  <c r="L101" i="19" s="1"/>
  <c r="T101" i="19"/>
  <c r="S101" i="19"/>
  <c r="R101" i="19"/>
  <c r="Q101" i="19"/>
  <c r="U100" i="19"/>
  <c r="L100" i="19" s="1"/>
  <c r="T100" i="19"/>
  <c r="S100" i="19"/>
  <c r="R100" i="19"/>
  <c r="Q100" i="19"/>
  <c r="U99" i="19"/>
  <c r="L99" i="19" s="1"/>
  <c r="T99" i="19"/>
  <c r="S99" i="19"/>
  <c r="R99" i="19"/>
  <c r="Q99" i="19"/>
  <c r="U97" i="19"/>
  <c r="L97" i="19" s="1"/>
  <c r="T97" i="19"/>
  <c r="S97" i="19"/>
  <c r="R97" i="19"/>
  <c r="Q97" i="19"/>
  <c r="U96" i="19"/>
  <c r="T96" i="19"/>
  <c r="S96" i="19"/>
  <c r="R96" i="19"/>
  <c r="Q96" i="19"/>
  <c r="U92" i="19"/>
  <c r="L92" i="19" s="1"/>
  <c r="T92" i="19"/>
  <c r="S92" i="19"/>
  <c r="R92" i="19"/>
  <c r="Q92" i="19"/>
  <c r="U90" i="19"/>
  <c r="L90" i="19" s="1"/>
  <c r="T90" i="19"/>
  <c r="S90" i="19"/>
  <c r="R90" i="19"/>
  <c r="Q90" i="19"/>
  <c r="U89" i="19"/>
  <c r="L89" i="19" s="1"/>
  <c r="T89" i="19"/>
  <c r="S89" i="19"/>
  <c r="R89" i="19"/>
  <c r="Q89" i="19"/>
  <c r="U87" i="19"/>
  <c r="L87" i="19" s="1"/>
  <c r="T87" i="19"/>
  <c r="S87" i="19"/>
  <c r="R87" i="19"/>
  <c r="Q87" i="19"/>
  <c r="U86" i="19"/>
  <c r="L86" i="19" s="1"/>
  <c r="T86" i="19"/>
  <c r="S86" i="19"/>
  <c r="R86" i="19"/>
  <c r="Q86" i="19"/>
  <c r="U85" i="19"/>
  <c r="L85" i="19" s="1"/>
  <c r="T85" i="19"/>
  <c r="S85" i="19"/>
  <c r="R85" i="19"/>
  <c r="Q85" i="19"/>
  <c r="U84" i="19"/>
  <c r="T84" i="19"/>
  <c r="S84" i="19"/>
  <c r="R84" i="19"/>
  <c r="Q84" i="19"/>
  <c r="U81" i="19"/>
  <c r="T81" i="19"/>
  <c r="S81" i="19"/>
  <c r="R81" i="19"/>
  <c r="Q81" i="19"/>
  <c r="U80" i="19"/>
  <c r="L80" i="19" s="1"/>
  <c r="T80" i="19"/>
  <c r="S80" i="19"/>
  <c r="R80" i="19"/>
  <c r="Q80" i="19"/>
  <c r="U79" i="19"/>
  <c r="L79" i="19" s="1"/>
  <c r="T79" i="19"/>
  <c r="S79" i="19"/>
  <c r="R79" i="19"/>
  <c r="Q79" i="19"/>
  <c r="U77" i="19"/>
  <c r="L77" i="19" s="1"/>
  <c r="T77" i="19"/>
  <c r="S77" i="19"/>
  <c r="R77" i="19"/>
  <c r="Q77" i="19"/>
  <c r="U74" i="19"/>
  <c r="L74" i="19" s="1"/>
  <c r="T74" i="19"/>
  <c r="S74" i="19"/>
  <c r="R74" i="19"/>
  <c r="Q74" i="19"/>
  <c r="U73" i="19"/>
  <c r="L73" i="19" s="1"/>
  <c r="T73" i="19"/>
  <c r="S73" i="19"/>
  <c r="R73" i="19"/>
  <c r="Q73" i="19"/>
  <c r="U72" i="19"/>
  <c r="L72" i="19" s="1"/>
  <c r="T72" i="19"/>
  <c r="S72" i="19"/>
  <c r="R72" i="19"/>
  <c r="Q72" i="19"/>
  <c r="U68" i="19"/>
  <c r="T68" i="19"/>
  <c r="S68" i="19"/>
  <c r="R68" i="19"/>
  <c r="Q68" i="19"/>
  <c r="U67" i="19"/>
  <c r="L67" i="19" s="1"/>
  <c r="T67" i="19"/>
  <c r="S67" i="19"/>
  <c r="R67" i="19"/>
  <c r="Q67" i="19"/>
  <c r="U65" i="19"/>
  <c r="L65" i="19" s="1"/>
  <c r="T65" i="19"/>
  <c r="S65" i="19"/>
  <c r="R65" i="19"/>
  <c r="Q65" i="19"/>
  <c r="U64" i="19"/>
  <c r="L64" i="19" s="1"/>
  <c r="T64" i="19"/>
  <c r="S64" i="19"/>
  <c r="R64" i="19"/>
  <c r="Q64" i="19"/>
  <c r="U59" i="19"/>
  <c r="L59" i="19" s="1"/>
  <c r="T59" i="19"/>
  <c r="S59" i="19"/>
  <c r="R59" i="19"/>
  <c r="Q59" i="19"/>
  <c r="U56" i="19"/>
  <c r="L56" i="19" s="1"/>
  <c r="T56" i="19"/>
  <c r="S56" i="19"/>
  <c r="R56" i="19"/>
  <c r="Q56" i="19"/>
  <c r="U55" i="19"/>
  <c r="L55" i="19" s="1"/>
  <c r="T55" i="19"/>
  <c r="S55" i="19"/>
  <c r="R55" i="19"/>
  <c r="Q55" i="19"/>
  <c r="U52" i="19"/>
  <c r="T52" i="19"/>
  <c r="S52" i="19"/>
  <c r="R52" i="19"/>
  <c r="Q52" i="19"/>
  <c r="U44" i="19"/>
  <c r="T44" i="19"/>
  <c r="S44" i="19"/>
  <c r="R44" i="19"/>
  <c r="Q44" i="19"/>
  <c r="U43" i="19"/>
  <c r="L43" i="19" s="1"/>
  <c r="T43" i="19"/>
  <c r="S43" i="19"/>
  <c r="R43" i="19"/>
  <c r="Q43" i="19"/>
  <c r="U42" i="19"/>
  <c r="L42" i="19" s="1"/>
  <c r="T42" i="19"/>
  <c r="S42" i="19"/>
  <c r="R42" i="19"/>
  <c r="Q42" i="19"/>
  <c r="U40" i="19"/>
  <c r="T40" i="19"/>
  <c r="S40" i="19"/>
  <c r="R40" i="19"/>
  <c r="Q40" i="19"/>
  <c r="U37" i="19"/>
  <c r="T37" i="19"/>
  <c r="S37" i="19"/>
  <c r="R37" i="19"/>
  <c r="Q37" i="19"/>
  <c r="U35" i="19"/>
  <c r="L35" i="19" s="1"/>
  <c r="T35" i="19"/>
  <c r="S35" i="19"/>
  <c r="R35" i="19"/>
  <c r="Q35" i="19"/>
  <c r="U34" i="19"/>
  <c r="L34" i="19" s="1"/>
  <c r="T34" i="19"/>
  <c r="S34" i="19"/>
  <c r="R34" i="19"/>
  <c r="Q34" i="19"/>
  <c r="U32" i="19"/>
  <c r="L32" i="19" s="1"/>
  <c r="T32" i="19"/>
  <c r="S32" i="19"/>
  <c r="R32" i="19"/>
  <c r="Q32" i="19"/>
  <c r="U28" i="19"/>
  <c r="L28" i="19" s="1"/>
  <c r="T28" i="19"/>
  <c r="S28" i="19"/>
  <c r="R28" i="19"/>
  <c r="Q28" i="19"/>
  <c r="U26" i="19"/>
  <c r="L26" i="19" s="1"/>
  <c r="T26" i="19"/>
  <c r="S26" i="19"/>
  <c r="R26" i="19"/>
  <c r="Q26" i="19"/>
  <c r="U24" i="19"/>
  <c r="L24" i="19" s="1"/>
  <c r="T24" i="19"/>
  <c r="S24" i="19"/>
  <c r="R24" i="19"/>
  <c r="Q24" i="19"/>
  <c r="U23" i="19"/>
  <c r="L23" i="19" s="1"/>
  <c r="T23" i="19"/>
  <c r="S23" i="19"/>
  <c r="R23" i="19"/>
  <c r="Q23" i="19"/>
  <c r="U21" i="19"/>
  <c r="L21" i="19" s="1"/>
  <c r="T21" i="19"/>
  <c r="S21" i="19"/>
  <c r="R21" i="19"/>
  <c r="Q21" i="19"/>
  <c r="U20" i="19"/>
  <c r="L20" i="19" s="1"/>
  <c r="T20" i="19"/>
  <c r="S20" i="19"/>
  <c r="R20" i="19"/>
  <c r="Q20" i="19"/>
  <c r="U17" i="19"/>
  <c r="L17" i="19" s="1"/>
  <c r="T17" i="19"/>
  <c r="S17" i="19"/>
  <c r="R17" i="19"/>
  <c r="Q17" i="19"/>
  <c r="U16" i="19"/>
  <c r="T16" i="19"/>
  <c r="S16" i="19"/>
  <c r="R16" i="19"/>
  <c r="Q16" i="19"/>
  <c r="U14" i="19"/>
  <c r="L14" i="19" s="1"/>
  <c r="T14" i="19"/>
  <c r="S14" i="19"/>
  <c r="R14" i="19"/>
  <c r="Q14" i="19"/>
  <c r="U12" i="19"/>
  <c r="L12" i="19" s="1"/>
  <c r="T12" i="19"/>
  <c r="S12" i="19"/>
  <c r="R12" i="19"/>
  <c r="Q12" i="19"/>
  <c r="U11" i="19"/>
  <c r="T11" i="19"/>
  <c r="S11" i="19"/>
  <c r="R11" i="19"/>
  <c r="Q11" i="19"/>
  <c r="U10" i="19"/>
  <c r="T10" i="19"/>
  <c r="S10" i="19"/>
  <c r="R10" i="19"/>
  <c r="Q10" i="19"/>
  <c r="U7" i="19"/>
  <c r="L7" i="19" s="1"/>
  <c r="T7" i="19"/>
  <c r="S7" i="19"/>
  <c r="R7" i="19"/>
  <c r="Q7" i="19"/>
  <c r="Q11" i="15"/>
  <c r="R11" i="15"/>
  <c r="S11" i="15"/>
  <c r="T11" i="15"/>
  <c r="U11" i="15"/>
  <c r="L11" i="15" s="1"/>
  <c r="Q12" i="15"/>
  <c r="R12" i="15"/>
  <c r="S12" i="15"/>
  <c r="T12" i="15"/>
  <c r="U12" i="15"/>
  <c r="L12" i="15" s="1"/>
  <c r="Q21" i="15"/>
  <c r="R21" i="15"/>
  <c r="S21" i="15"/>
  <c r="T21" i="15"/>
  <c r="U21" i="15"/>
  <c r="L21" i="15" s="1"/>
  <c r="Q23" i="15"/>
  <c r="R23" i="15"/>
  <c r="S23" i="15"/>
  <c r="T23" i="15"/>
  <c r="U23" i="15"/>
  <c r="L23" i="15" s="1"/>
  <c r="Q24" i="15"/>
  <c r="R24" i="15"/>
  <c r="S24" i="15"/>
  <c r="T24" i="15"/>
  <c r="U24" i="15"/>
  <c r="L24" i="15" s="1"/>
  <c r="Q34" i="15"/>
  <c r="R34" i="15"/>
  <c r="S34" i="15"/>
  <c r="T34" i="15"/>
  <c r="U34" i="15"/>
  <c r="L34" i="15" s="1"/>
  <c r="Q35" i="15"/>
  <c r="R35" i="15"/>
  <c r="S35" i="15"/>
  <c r="T35" i="15"/>
  <c r="U35" i="15"/>
  <c r="L35" i="15" s="1"/>
  <c r="Q42" i="15"/>
  <c r="R42" i="15"/>
  <c r="S42" i="15"/>
  <c r="T42" i="15"/>
  <c r="U42" i="15"/>
  <c r="Q43" i="15"/>
  <c r="R43" i="15"/>
  <c r="S43" i="15"/>
  <c r="T43" i="15"/>
  <c r="U43" i="15"/>
  <c r="L43" i="15" s="1"/>
  <c r="Q44" i="15"/>
  <c r="R44" i="15"/>
  <c r="S44" i="15"/>
  <c r="T44" i="15"/>
  <c r="U44" i="15"/>
  <c r="L44" i="15" s="1"/>
  <c r="Q55" i="15"/>
  <c r="R55" i="15"/>
  <c r="S55" i="15"/>
  <c r="T55" i="15"/>
  <c r="U55" i="15"/>
  <c r="L55" i="15" s="1"/>
  <c r="Q56" i="15"/>
  <c r="R56" i="15"/>
  <c r="S56" i="15"/>
  <c r="T56" i="15"/>
  <c r="U56" i="15"/>
  <c r="L56" i="15" s="1"/>
  <c r="Q59" i="15"/>
  <c r="R59" i="15"/>
  <c r="S59" i="15"/>
  <c r="T59" i="15"/>
  <c r="U59" i="15"/>
  <c r="Q68" i="15"/>
  <c r="R68" i="15"/>
  <c r="S68" i="15"/>
  <c r="T68" i="15"/>
  <c r="U68" i="15"/>
  <c r="L68" i="15" s="1"/>
  <c r="Q73" i="15"/>
  <c r="R73" i="15"/>
  <c r="S73" i="15"/>
  <c r="T73" i="15"/>
  <c r="U73" i="15"/>
  <c r="L73" i="15" s="1"/>
  <c r="Q74" i="15"/>
  <c r="R74" i="15"/>
  <c r="S74" i="15"/>
  <c r="T74" i="15"/>
  <c r="U74" i="15"/>
  <c r="L74" i="15" s="1"/>
  <c r="Q80" i="15"/>
  <c r="R80" i="15"/>
  <c r="S80" i="15"/>
  <c r="T80" i="15"/>
  <c r="U80" i="15"/>
  <c r="Q81" i="15"/>
  <c r="R81" i="15"/>
  <c r="S81" i="15"/>
  <c r="T81" i="15"/>
  <c r="U81" i="15"/>
  <c r="L81" i="15" s="1"/>
  <c r="Q84" i="15"/>
  <c r="R84" i="15"/>
  <c r="S84" i="15"/>
  <c r="T84" i="15"/>
  <c r="U84" i="15"/>
  <c r="L84" i="15" s="1"/>
  <c r="Q87" i="15"/>
  <c r="R87" i="15"/>
  <c r="S87" i="15"/>
  <c r="T87" i="15"/>
  <c r="U87" i="15"/>
  <c r="L87" i="15" s="1"/>
  <c r="Q89" i="15"/>
  <c r="R89" i="15"/>
  <c r="S89" i="15"/>
  <c r="T89" i="15"/>
  <c r="U89" i="15"/>
  <c r="L89" i="15" s="1"/>
  <c r="Q90" i="15"/>
  <c r="R90" i="15"/>
  <c r="S90" i="15"/>
  <c r="T90" i="15"/>
  <c r="U90" i="15"/>
  <c r="L90" i="15" s="1"/>
  <c r="Q92" i="15"/>
  <c r="R92" i="15"/>
  <c r="S92" i="15"/>
  <c r="T92" i="15"/>
  <c r="U92" i="15"/>
  <c r="L92" i="15" s="1"/>
  <c r="Q97" i="15"/>
  <c r="R97" i="15"/>
  <c r="S97" i="15"/>
  <c r="T97" i="15"/>
  <c r="U97" i="15"/>
  <c r="Q100" i="15"/>
  <c r="R100" i="15"/>
  <c r="S100" i="15"/>
  <c r="T100" i="15"/>
  <c r="U100" i="15"/>
  <c r="L100" i="15" s="1"/>
  <c r="Q101" i="15"/>
  <c r="R101" i="15"/>
  <c r="S101" i="15"/>
  <c r="T101" i="15"/>
  <c r="U101" i="15"/>
  <c r="L101" i="15" s="1"/>
  <c r="Q102" i="15"/>
  <c r="R102" i="15"/>
  <c r="S102" i="15"/>
  <c r="T102" i="15"/>
  <c r="U102" i="15"/>
  <c r="L102" i="15" s="1"/>
  <c r="Q107" i="15"/>
  <c r="R107" i="15"/>
  <c r="S107" i="15"/>
  <c r="T107" i="15"/>
  <c r="U107" i="15"/>
  <c r="L107" i="15" s="1"/>
  <c r="Q108" i="15"/>
  <c r="R108" i="15"/>
  <c r="S108" i="15"/>
  <c r="T108" i="15"/>
  <c r="U108" i="15"/>
  <c r="L108" i="15" s="1"/>
  <c r="Q115" i="15"/>
  <c r="R115" i="15"/>
  <c r="S115" i="15"/>
  <c r="T115" i="15"/>
  <c r="U115" i="15"/>
  <c r="L115" i="15" s="1"/>
  <c r="Q116" i="15"/>
  <c r="R116" i="15"/>
  <c r="S116" i="15"/>
  <c r="T116" i="15"/>
  <c r="U116" i="15"/>
  <c r="Q117" i="15"/>
  <c r="R117" i="15"/>
  <c r="S117" i="15"/>
  <c r="T117" i="15"/>
  <c r="U117" i="15"/>
  <c r="L117" i="15" s="1"/>
  <c r="F128" i="15"/>
  <c r="M128" i="15" s="1"/>
  <c r="F146" i="15"/>
  <c r="M146" i="15" s="1"/>
  <c r="J146" i="15"/>
  <c r="K146" i="15"/>
  <c r="J118" i="15"/>
  <c r="O15" i="19"/>
  <c r="P45" i="19"/>
  <c r="P110" i="19"/>
  <c r="O113" i="19"/>
  <c r="O128" i="19"/>
  <c r="P128" i="19"/>
  <c r="O140" i="19"/>
  <c r="Q60" i="15"/>
  <c r="R60" i="15"/>
  <c r="S60" i="15"/>
  <c r="T60" i="15"/>
  <c r="U60" i="15"/>
  <c r="L60" i="15" s="1"/>
  <c r="Q61" i="15"/>
  <c r="R61" i="15"/>
  <c r="S61" i="15"/>
  <c r="T61" i="15"/>
  <c r="U61" i="15"/>
  <c r="L61" i="15" s="1"/>
  <c r="Q62" i="15"/>
  <c r="R62" i="15"/>
  <c r="S62" i="15"/>
  <c r="T62" i="15"/>
  <c r="U62" i="15"/>
  <c r="L62" i="15" s="1"/>
  <c r="Q63" i="15"/>
  <c r="R63" i="15"/>
  <c r="S63" i="15"/>
  <c r="T63" i="15"/>
  <c r="U63" i="15"/>
  <c r="L63" i="15" s="1"/>
  <c r="Q64" i="15"/>
  <c r="R64" i="15"/>
  <c r="S64" i="15"/>
  <c r="T64" i="15"/>
  <c r="U64" i="15"/>
  <c r="Q65" i="15"/>
  <c r="R65" i="15"/>
  <c r="S65" i="15"/>
  <c r="T65" i="15"/>
  <c r="U65" i="15"/>
  <c r="Q66" i="15"/>
  <c r="R66" i="15"/>
  <c r="S66" i="15"/>
  <c r="T66" i="15"/>
  <c r="U66" i="15"/>
  <c r="L66" i="15" s="1"/>
  <c r="Q67" i="15"/>
  <c r="R67" i="15"/>
  <c r="S67" i="15"/>
  <c r="T67" i="15"/>
  <c r="U67" i="15"/>
  <c r="L67" i="15" s="1"/>
  <c r="Q69" i="15"/>
  <c r="R69" i="15"/>
  <c r="S69" i="15"/>
  <c r="T69" i="15"/>
  <c r="U69" i="15"/>
  <c r="L69" i="15" s="1"/>
  <c r="Q70" i="15"/>
  <c r="R70" i="15"/>
  <c r="S70" i="15"/>
  <c r="T70" i="15"/>
  <c r="U70" i="15"/>
  <c r="L70" i="15" s="1"/>
  <c r="Q71" i="15"/>
  <c r="R71" i="15"/>
  <c r="S71" i="15"/>
  <c r="T71" i="15"/>
  <c r="U71" i="15"/>
  <c r="L71" i="15" s="1"/>
  <c r="Q72" i="15"/>
  <c r="R72" i="15"/>
  <c r="S72" i="15"/>
  <c r="T72" i="15"/>
  <c r="U72" i="15"/>
  <c r="L72" i="15" s="1"/>
  <c r="Q75" i="15"/>
  <c r="R75" i="15"/>
  <c r="S75" i="15"/>
  <c r="T75" i="15"/>
  <c r="U75" i="15"/>
  <c r="Q76" i="15"/>
  <c r="R76" i="15"/>
  <c r="S76" i="15"/>
  <c r="T76" i="15"/>
  <c r="U76" i="15"/>
  <c r="Q77" i="15"/>
  <c r="R77" i="15"/>
  <c r="S77" i="15"/>
  <c r="T77" i="15"/>
  <c r="U77" i="15"/>
  <c r="L77" i="15" s="1"/>
  <c r="Q78" i="15"/>
  <c r="R78" i="15"/>
  <c r="S78" i="15"/>
  <c r="T78" i="15"/>
  <c r="U78" i="15"/>
  <c r="Q79" i="15"/>
  <c r="R79" i="15"/>
  <c r="S79" i="15"/>
  <c r="T79" i="15"/>
  <c r="U79" i="15"/>
  <c r="L79" i="15" s="1"/>
  <c r="Q82" i="15"/>
  <c r="R82" i="15"/>
  <c r="S82" i="15"/>
  <c r="T82" i="15"/>
  <c r="U82" i="15"/>
  <c r="Q83" i="15"/>
  <c r="R83" i="15"/>
  <c r="S83" i="15"/>
  <c r="T83" i="15"/>
  <c r="U83" i="15"/>
  <c r="Q85" i="15"/>
  <c r="R85" i="15"/>
  <c r="I85" i="15" s="1"/>
  <c r="S85" i="15"/>
  <c r="T85" i="15"/>
  <c r="U85" i="15"/>
  <c r="L85" i="15" s="1"/>
  <c r="Q86" i="15"/>
  <c r="R86" i="15"/>
  <c r="S86" i="15"/>
  <c r="T86" i="15"/>
  <c r="U86" i="15"/>
  <c r="L86" i="15" s="1"/>
  <c r="Q88" i="15"/>
  <c r="R88" i="15"/>
  <c r="S88" i="15"/>
  <c r="T88" i="15"/>
  <c r="U88" i="15"/>
  <c r="L88" i="15" s="1"/>
  <c r="Q91" i="15"/>
  <c r="R91" i="15"/>
  <c r="S91" i="15"/>
  <c r="T91" i="15"/>
  <c r="U91" i="15"/>
  <c r="Q93" i="15"/>
  <c r="R93" i="15"/>
  <c r="S93" i="15"/>
  <c r="T93" i="15"/>
  <c r="U93" i="15"/>
  <c r="L93" i="15" s="1"/>
  <c r="Q94" i="15"/>
  <c r="R94" i="15"/>
  <c r="S94" i="15"/>
  <c r="T94" i="15"/>
  <c r="U94" i="15"/>
  <c r="L94" i="15" s="1"/>
  <c r="Q95" i="15"/>
  <c r="R95" i="15"/>
  <c r="S95" i="15"/>
  <c r="T95" i="15"/>
  <c r="U95" i="15"/>
  <c r="L95" i="15" s="1"/>
  <c r="Q96" i="15"/>
  <c r="R96" i="15"/>
  <c r="S96" i="15"/>
  <c r="T96" i="15"/>
  <c r="U96" i="15"/>
  <c r="L96" i="15" s="1"/>
  <c r="Q98" i="15"/>
  <c r="R98" i="15"/>
  <c r="S98" i="15"/>
  <c r="T98" i="15"/>
  <c r="U98" i="15"/>
  <c r="Q99" i="15"/>
  <c r="R99" i="15"/>
  <c r="S99" i="15"/>
  <c r="T99" i="15"/>
  <c r="U99" i="15"/>
  <c r="Q103" i="15"/>
  <c r="R103" i="15"/>
  <c r="S103" i="15"/>
  <c r="T103" i="15"/>
  <c r="U103" i="15"/>
  <c r="L103" i="15" s="1"/>
  <c r="Q104" i="15"/>
  <c r="R104" i="15"/>
  <c r="S104" i="15"/>
  <c r="T104" i="15"/>
  <c r="U104" i="15"/>
  <c r="L104" i="15" s="1"/>
  <c r="Q105" i="15"/>
  <c r="R105" i="15"/>
  <c r="S105" i="15"/>
  <c r="T105" i="15"/>
  <c r="U105" i="15"/>
  <c r="Q106" i="15"/>
  <c r="R106" i="15"/>
  <c r="S106" i="15"/>
  <c r="T106" i="15"/>
  <c r="U106" i="15"/>
  <c r="L106" i="15" s="1"/>
  <c r="Q109" i="15"/>
  <c r="R109" i="15"/>
  <c r="S109" i="15"/>
  <c r="T109" i="15"/>
  <c r="U109" i="15"/>
  <c r="Q110" i="15"/>
  <c r="R110" i="15"/>
  <c r="S110" i="15"/>
  <c r="T110" i="15"/>
  <c r="U110" i="15"/>
  <c r="L110" i="15" s="1"/>
  <c r="Q111" i="15"/>
  <c r="R111" i="15"/>
  <c r="S111" i="15"/>
  <c r="T111" i="15"/>
  <c r="U111" i="15"/>
  <c r="Q112" i="15"/>
  <c r="R112" i="15"/>
  <c r="S112" i="15"/>
  <c r="T112" i="15"/>
  <c r="U112" i="15"/>
  <c r="Q113" i="15"/>
  <c r="R113" i="15"/>
  <c r="S113" i="15"/>
  <c r="T113" i="15"/>
  <c r="U113" i="15"/>
  <c r="L113" i="15" s="1"/>
  <c r="Q114" i="15"/>
  <c r="R114" i="15"/>
  <c r="S114" i="15"/>
  <c r="T114" i="15"/>
  <c r="U114" i="15"/>
  <c r="L114" i="15" s="1"/>
  <c r="Q118" i="15"/>
  <c r="R118" i="15"/>
  <c r="S118" i="15"/>
  <c r="T118" i="15"/>
  <c r="U118" i="15"/>
  <c r="Q119" i="15"/>
  <c r="R119" i="15"/>
  <c r="S119" i="15"/>
  <c r="T119" i="15"/>
  <c r="U119" i="15"/>
  <c r="Q120" i="15"/>
  <c r="R120" i="15"/>
  <c r="S120" i="15"/>
  <c r="T120" i="15"/>
  <c r="U120" i="15"/>
  <c r="Q121" i="15"/>
  <c r="R121" i="15"/>
  <c r="S121" i="15"/>
  <c r="T121" i="15"/>
  <c r="U121" i="15"/>
  <c r="L121" i="15" s="1"/>
  <c r="Q122" i="15"/>
  <c r="R122" i="15"/>
  <c r="S122" i="15"/>
  <c r="T122" i="15"/>
  <c r="U122" i="15"/>
  <c r="L122" i="15" s="1"/>
  <c r="Q123" i="15"/>
  <c r="R123" i="15"/>
  <c r="S123" i="15"/>
  <c r="T123" i="15"/>
  <c r="U123" i="15"/>
  <c r="L123" i="15" s="1"/>
  <c r="Q124" i="15"/>
  <c r="R124" i="15"/>
  <c r="S124" i="15"/>
  <c r="T124" i="15"/>
  <c r="U124" i="15"/>
  <c r="L124" i="15" s="1"/>
  <c r="Q125" i="15"/>
  <c r="R125" i="15"/>
  <c r="S125" i="15"/>
  <c r="T125" i="15"/>
  <c r="U125" i="15"/>
  <c r="Q126" i="15"/>
  <c r="R126" i="15"/>
  <c r="S126" i="15"/>
  <c r="T126" i="15"/>
  <c r="U126" i="15"/>
  <c r="L126" i="15" s="1"/>
  <c r="Q127" i="15"/>
  <c r="R127" i="15"/>
  <c r="S127" i="15"/>
  <c r="T127" i="15"/>
  <c r="U127" i="15"/>
  <c r="L127" i="15" s="1"/>
  <c r="Q128" i="15"/>
  <c r="R128" i="15"/>
  <c r="I128" i="15" s="1"/>
  <c r="S128" i="15"/>
  <c r="T128" i="15"/>
  <c r="U128" i="15"/>
  <c r="Q129" i="15"/>
  <c r="R129" i="15"/>
  <c r="S129" i="15"/>
  <c r="T129" i="15"/>
  <c r="U129" i="15"/>
  <c r="L129" i="15" s="1"/>
  <c r="Q130" i="15"/>
  <c r="R130" i="15"/>
  <c r="S130" i="15"/>
  <c r="T130" i="15"/>
  <c r="U130" i="15"/>
  <c r="L130" i="15" s="1"/>
  <c r="Q131" i="15"/>
  <c r="R131" i="15"/>
  <c r="S131" i="15"/>
  <c r="J131" i="15" s="1"/>
  <c r="T131" i="15"/>
  <c r="U131" i="15"/>
  <c r="L131" i="15" s="1"/>
  <c r="Q132" i="15"/>
  <c r="R132" i="15"/>
  <c r="S132" i="15"/>
  <c r="T132" i="15"/>
  <c r="U132" i="15"/>
  <c r="L132" i="15" s="1"/>
  <c r="Q133" i="15"/>
  <c r="R133" i="15"/>
  <c r="S133" i="15"/>
  <c r="T133" i="15"/>
  <c r="U133" i="15"/>
  <c r="L133" i="15" s="1"/>
  <c r="Q134" i="15"/>
  <c r="R134" i="15"/>
  <c r="S134" i="15"/>
  <c r="T134" i="15"/>
  <c r="U134" i="15"/>
  <c r="L134" i="15" s="1"/>
  <c r="Q135" i="15"/>
  <c r="R135" i="15"/>
  <c r="S135" i="15"/>
  <c r="T135" i="15"/>
  <c r="U135" i="15"/>
  <c r="L135" i="15" s="1"/>
  <c r="Q136" i="15"/>
  <c r="R136" i="15"/>
  <c r="S136" i="15"/>
  <c r="T136" i="15"/>
  <c r="U136" i="15"/>
  <c r="L136" i="15" s="1"/>
  <c r="Q137" i="15"/>
  <c r="R137" i="15"/>
  <c r="S137" i="15"/>
  <c r="T137" i="15"/>
  <c r="U137" i="15"/>
  <c r="L137" i="15" s="1"/>
  <c r="Q138" i="15"/>
  <c r="R138" i="15"/>
  <c r="S138" i="15"/>
  <c r="T138" i="15"/>
  <c r="U138" i="15"/>
  <c r="L138" i="15" s="1"/>
  <c r="Q139" i="15"/>
  <c r="R139" i="15"/>
  <c r="S139" i="15"/>
  <c r="T139" i="15"/>
  <c r="U139" i="15"/>
  <c r="Q140" i="15"/>
  <c r="R140" i="15"/>
  <c r="S140" i="15"/>
  <c r="T140" i="15"/>
  <c r="U140" i="15"/>
  <c r="Q141" i="15"/>
  <c r="R141" i="15"/>
  <c r="S141" i="15"/>
  <c r="T141" i="15"/>
  <c r="U141" i="15"/>
  <c r="Q142" i="15"/>
  <c r="R142" i="15"/>
  <c r="S142" i="15"/>
  <c r="T142" i="15"/>
  <c r="U142" i="15"/>
  <c r="Q143" i="15"/>
  <c r="R143" i="15"/>
  <c r="S143" i="15"/>
  <c r="T143" i="15"/>
  <c r="U143" i="15"/>
  <c r="Q144" i="15"/>
  <c r="R144" i="15"/>
  <c r="S144" i="15"/>
  <c r="T144" i="15"/>
  <c r="U144" i="15"/>
  <c r="Q145" i="15"/>
  <c r="R145" i="15"/>
  <c r="S145" i="15"/>
  <c r="T145" i="15"/>
  <c r="U145" i="15"/>
  <c r="Q146" i="15"/>
  <c r="R146" i="15"/>
  <c r="S146" i="15"/>
  <c r="T146" i="15"/>
  <c r="U146" i="15"/>
  <c r="Q8" i="15"/>
  <c r="R8" i="15"/>
  <c r="S8" i="15"/>
  <c r="T8" i="15"/>
  <c r="U8" i="15"/>
  <c r="L8" i="15" s="1"/>
  <c r="Q9" i="15"/>
  <c r="R9" i="15"/>
  <c r="S9" i="15"/>
  <c r="T9" i="15"/>
  <c r="U9" i="15"/>
  <c r="L9" i="15" s="1"/>
  <c r="Q10" i="15"/>
  <c r="R10" i="15"/>
  <c r="S10" i="15"/>
  <c r="T10" i="15"/>
  <c r="U10" i="15"/>
  <c r="L10" i="15" s="1"/>
  <c r="Q13" i="15"/>
  <c r="R13" i="15"/>
  <c r="S13" i="15"/>
  <c r="T13" i="15"/>
  <c r="U13" i="15"/>
  <c r="L13" i="15" s="1"/>
  <c r="Q14" i="15"/>
  <c r="R14" i="15"/>
  <c r="S14" i="15"/>
  <c r="T14" i="15"/>
  <c r="U14" i="15"/>
  <c r="L14" i="15" s="1"/>
  <c r="Q15" i="15"/>
  <c r="R15" i="15"/>
  <c r="S15" i="15"/>
  <c r="T15" i="15"/>
  <c r="U15" i="15"/>
  <c r="L15" i="15" s="1"/>
  <c r="Q16" i="15"/>
  <c r="R16" i="15"/>
  <c r="S16" i="15"/>
  <c r="T16" i="15"/>
  <c r="U16" i="15"/>
  <c r="L16" i="15" s="1"/>
  <c r="Q17" i="15"/>
  <c r="R17" i="15"/>
  <c r="S17" i="15"/>
  <c r="T17" i="15"/>
  <c r="U17" i="15"/>
  <c r="L17" i="15" s="1"/>
  <c r="Q18" i="15"/>
  <c r="R18" i="15"/>
  <c r="S18" i="15"/>
  <c r="T18" i="15"/>
  <c r="U18" i="15"/>
  <c r="L18" i="15" s="1"/>
  <c r="Q19" i="15"/>
  <c r="R19" i="15"/>
  <c r="S19" i="15"/>
  <c r="T19" i="15"/>
  <c r="U19" i="15"/>
  <c r="L19" i="15" s="1"/>
  <c r="Q20" i="15"/>
  <c r="R20" i="15"/>
  <c r="S20" i="15"/>
  <c r="T20" i="15"/>
  <c r="U20" i="15"/>
  <c r="L20" i="15" s="1"/>
  <c r="Q22" i="15"/>
  <c r="R22" i="15"/>
  <c r="S22" i="15"/>
  <c r="T22" i="15"/>
  <c r="U22" i="15"/>
  <c r="L22" i="15" s="1"/>
  <c r="Q25" i="15"/>
  <c r="R25" i="15"/>
  <c r="S25" i="15"/>
  <c r="T25" i="15"/>
  <c r="U25" i="15"/>
  <c r="L25" i="15" s="1"/>
  <c r="Q26" i="15"/>
  <c r="R26" i="15"/>
  <c r="S26" i="15"/>
  <c r="T26" i="15"/>
  <c r="U26" i="15"/>
  <c r="L26" i="15" s="1"/>
  <c r="Q27" i="15"/>
  <c r="R27" i="15"/>
  <c r="S27" i="15"/>
  <c r="T27" i="15"/>
  <c r="U27" i="15"/>
  <c r="L27" i="15" s="1"/>
  <c r="Q28" i="15"/>
  <c r="R28" i="15"/>
  <c r="S28" i="15"/>
  <c r="T28" i="15"/>
  <c r="U28" i="15"/>
  <c r="L28" i="15" s="1"/>
  <c r="Q29" i="15"/>
  <c r="R29" i="15"/>
  <c r="S29" i="15"/>
  <c r="T29" i="15"/>
  <c r="U29" i="15"/>
  <c r="Q30" i="15"/>
  <c r="R30" i="15"/>
  <c r="S30" i="15"/>
  <c r="T30" i="15"/>
  <c r="U30" i="15"/>
  <c r="L30" i="15" s="1"/>
  <c r="Q31" i="15"/>
  <c r="R31" i="15"/>
  <c r="S31" i="15"/>
  <c r="T31" i="15"/>
  <c r="U31" i="15"/>
  <c r="L31" i="15" s="1"/>
  <c r="Q32" i="15"/>
  <c r="R32" i="15"/>
  <c r="S32" i="15"/>
  <c r="T32" i="15"/>
  <c r="U32" i="15"/>
  <c r="L32" i="15" s="1"/>
  <c r="Q33" i="15"/>
  <c r="R33" i="15"/>
  <c r="S33" i="15"/>
  <c r="T33" i="15"/>
  <c r="U33" i="15"/>
  <c r="L33" i="15" s="1"/>
  <c r="Q36" i="15"/>
  <c r="R36" i="15"/>
  <c r="S36" i="15"/>
  <c r="T36" i="15"/>
  <c r="U36" i="15"/>
  <c r="L36" i="15" s="1"/>
  <c r="Q37" i="15"/>
  <c r="R37" i="15"/>
  <c r="S37" i="15"/>
  <c r="T37" i="15"/>
  <c r="U37" i="15"/>
  <c r="L37" i="15" s="1"/>
  <c r="Q38" i="15"/>
  <c r="R38" i="15"/>
  <c r="S38" i="15"/>
  <c r="T38" i="15"/>
  <c r="U38" i="15"/>
  <c r="L38" i="15" s="1"/>
  <c r="Q39" i="15"/>
  <c r="R39" i="15"/>
  <c r="S39" i="15"/>
  <c r="T39" i="15"/>
  <c r="U39" i="15"/>
  <c r="Q40" i="15"/>
  <c r="R40" i="15"/>
  <c r="S40" i="15"/>
  <c r="T40" i="15"/>
  <c r="U40" i="15"/>
  <c r="L40" i="15" s="1"/>
  <c r="Q41" i="15"/>
  <c r="R41" i="15"/>
  <c r="S41" i="15"/>
  <c r="T41" i="15"/>
  <c r="U41" i="15"/>
  <c r="L41" i="15" s="1"/>
  <c r="Q45" i="15"/>
  <c r="R45" i="15"/>
  <c r="S45" i="15"/>
  <c r="T45" i="15"/>
  <c r="U45" i="15"/>
  <c r="L45" i="15" s="1"/>
  <c r="Q46" i="15"/>
  <c r="R46" i="15"/>
  <c r="S46" i="15"/>
  <c r="T46" i="15"/>
  <c r="U46" i="15"/>
  <c r="L46" i="15" s="1"/>
  <c r="Q47" i="15"/>
  <c r="R47" i="15"/>
  <c r="S47" i="15"/>
  <c r="T47" i="15"/>
  <c r="U47" i="15"/>
  <c r="L47" i="15" s="1"/>
  <c r="Q48" i="15"/>
  <c r="R48" i="15"/>
  <c r="S48" i="15"/>
  <c r="T48" i="15"/>
  <c r="U48" i="15"/>
  <c r="L48" i="15" s="1"/>
  <c r="Q49" i="15"/>
  <c r="R49" i="15"/>
  <c r="S49" i="15"/>
  <c r="T49" i="15"/>
  <c r="U49" i="15"/>
  <c r="L49" i="15" s="1"/>
  <c r="Q50" i="15"/>
  <c r="R50" i="15"/>
  <c r="S50" i="15"/>
  <c r="T50" i="15"/>
  <c r="U50" i="15"/>
  <c r="L50" i="15" s="1"/>
  <c r="Q51" i="15"/>
  <c r="R51" i="15"/>
  <c r="S51" i="15"/>
  <c r="T51" i="15"/>
  <c r="U51" i="15"/>
  <c r="L51" i="15" s="1"/>
  <c r="Q52" i="15"/>
  <c r="R52" i="15"/>
  <c r="S52" i="15"/>
  <c r="T52" i="15"/>
  <c r="U52" i="15"/>
  <c r="L52" i="15" s="1"/>
  <c r="Q53" i="15"/>
  <c r="R53" i="15"/>
  <c r="S53" i="15"/>
  <c r="T53" i="15"/>
  <c r="U53" i="15"/>
  <c r="L53" i="15" s="1"/>
  <c r="Q54" i="15"/>
  <c r="R54" i="15"/>
  <c r="S54" i="15"/>
  <c r="T54" i="15"/>
  <c r="U54" i="15"/>
  <c r="L54" i="15" s="1"/>
  <c r="Q57" i="15"/>
  <c r="R57" i="15"/>
  <c r="S57" i="15"/>
  <c r="T57" i="15"/>
  <c r="U57" i="15"/>
  <c r="L57" i="15" s="1"/>
  <c r="Q58" i="15"/>
  <c r="R58" i="15"/>
  <c r="S58" i="15"/>
  <c r="T58" i="15"/>
  <c r="U58" i="15"/>
  <c r="L58" i="15" s="1"/>
  <c r="U7" i="15"/>
  <c r="L7" i="15" s="1"/>
  <c r="T7" i="15"/>
  <c r="S7" i="15"/>
  <c r="R7" i="15"/>
  <c r="Q7" i="15"/>
  <c r="G110" i="15"/>
  <c r="G19" i="15"/>
  <c r="G52" i="15"/>
  <c r="G118" i="15"/>
  <c r="G137" i="15"/>
  <c r="B2" i="12"/>
  <c r="C2" i="20"/>
  <c r="P113" i="15"/>
  <c r="P140" i="15"/>
  <c r="P128" i="15"/>
  <c r="P52" i="15"/>
  <c r="P8" i="15"/>
  <c r="P15" i="15"/>
  <c r="P137" i="15"/>
  <c r="P146" i="15"/>
  <c r="P130" i="15"/>
  <c r="P118" i="15"/>
  <c r="P110" i="15"/>
  <c r="I128" i="19" l="1"/>
  <c r="I7" i="15"/>
  <c r="H7" i="15"/>
  <c r="K7" i="15"/>
  <c r="J7" i="15"/>
  <c r="G70" i="15"/>
  <c r="J126" i="15"/>
  <c r="O142" i="19"/>
  <c r="F142" i="15"/>
  <c r="M142" i="15" s="1"/>
  <c r="P70" i="15"/>
  <c r="P140" i="19"/>
  <c r="F126" i="15"/>
  <c r="P51" i="15"/>
  <c r="F70" i="15"/>
  <c r="P126" i="19"/>
  <c r="P70" i="19"/>
  <c r="O19" i="19"/>
  <c r="F119" i="15"/>
  <c r="P58" i="15"/>
  <c r="G48" i="15"/>
  <c r="F79" i="15"/>
  <c r="P126" i="15"/>
  <c r="P19" i="15"/>
  <c r="P104" i="15"/>
  <c r="G126" i="15"/>
  <c r="G51" i="15"/>
  <c r="O70" i="19"/>
  <c r="P103" i="15"/>
  <c r="P79" i="15"/>
  <c r="O37" i="19"/>
  <c r="P79" i="19"/>
  <c r="G79" i="15"/>
  <c r="O79" i="19"/>
  <c r="J128" i="19"/>
  <c r="P129" i="19"/>
  <c r="P65" i="15"/>
  <c r="H128" i="15"/>
  <c r="O128" i="15"/>
  <c r="F30" i="15"/>
  <c r="I126" i="15"/>
  <c r="K126" i="15"/>
  <c r="O122" i="19"/>
  <c r="G121" i="19"/>
  <c r="F129" i="15"/>
  <c r="G65" i="15"/>
  <c r="P78" i="15"/>
  <c r="P68" i="15"/>
  <c r="P48" i="19"/>
  <c r="P48" i="15"/>
  <c r="P90" i="15"/>
  <c r="P92" i="15"/>
  <c r="O32" i="19"/>
  <c r="G89" i="15"/>
  <c r="O96" i="19"/>
  <c r="O58" i="19"/>
  <c r="G89" i="19"/>
  <c r="P114" i="15"/>
  <c r="I58" i="15"/>
  <c r="O91" i="19"/>
  <c r="P96" i="15"/>
  <c r="I51" i="15"/>
  <c r="I63" i="15"/>
  <c r="P20" i="15"/>
  <c r="P129" i="15"/>
  <c r="P89" i="19"/>
  <c r="O94" i="19"/>
  <c r="P81" i="15"/>
  <c r="P32" i="15"/>
  <c r="P81" i="19"/>
  <c r="P142" i="15"/>
  <c r="P85" i="15"/>
  <c r="P142" i="19"/>
  <c r="P32" i="19"/>
  <c r="F32" i="15"/>
  <c r="G139" i="19"/>
  <c r="P88" i="15"/>
  <c r="P66" i="15"/>
  <c r="K93" i="15"/>
  <c r="G43" i="15"/>
  <c r="P34" i="15"/>
  <c r="P63" i="15"/>
  <c r="P116" i="15"/>
  <c r="P89" i="15"/>
  <c r="O89" i="19"/>
  <c r="O43" i="19"/>
  <c r="F63" i="15"/>
  <c r="G43" i="19"/>
  <c r="P43" i="19"/>
  <c r="P102" i="15"/>
  <c r="G50" i="15"/>
  <c r="J50" i="15"/>
  <c r="P50" i="19"/>
  <c r="F89" i="15"/>
  <c r="F50" i="15"/>
  <c r="F43" i="15"/>
  <c r="H21" i="15"/>
  <c r="J85" i="15"/>
  <c r="P50" i="15"/>
  <c r="P35" i="15"/>
  <c r="P67" i="15"/>
  <c r="G45" i="15"/>
  <c r="O50" i="19"/>
  <c r="F91" i="15"/>
  <c r="M91" i="15" s="1"/>
  <c r="F45" i="15"/>
  <c r="P72" i="15"/>
  <c r="P112" i="15"/>
  <c r="P122" i="15"/>
  <c r="P91" i="19"/>
  <c r="F98" i="15"/>
  <c r="M98" i="15" s="1"/>
  <c r="G90" i="19"/>
  <c r="G75" i="15"/>
  <c r="O74" i="19"/>
  <c r="F37" i="15"/>
  <c r="I79" i="15"/>
  <c r="G67" i="15"/>
  <c r="G30" i="15"/>
  <c r="P112" i="19"/>
  <c r="O30" i="19"/>
  <c r="P46" i="15"/>
  <c r="P98" i="15"/>
  <c r="P98" i="19"/>
  <c r="I122" i="15"/>
  <c r="P30" i="15"/>
  <c r="G122" i="15"/>
  <c r="I50" i="15"/>
  <c r="P94" i="15"/>
  <c r="P93" i="15"/>
  <c r="O93" i="19"/>
  <c r="P54" i="15"/>
  <c r="G54" i="15"/>
  <c r="P67" i="19"/>
  <c r="G8" i="15"/>
  <c r="J54" i="15"/>
  <c r="J8" i="15"/>
  <c r="P116" i="19"/>
  <c r="O65" i="19"/>
  <c r="O8" i="19"/>
  <c r="I37" i="15"/>
  <c r="G37" i="15"/>
  <c r="O59" i="19"/>
  <c r="G73" i="19"/>
  <c r="P60" i="15"/>
  <c r="P37" i="15"/>
  <c r="G121" i="15"/>
  <c r="P37" i="19"/>
  <c r="H65" i="19"/>
  <c r="J32" i="15"/>
  <c r="F59" i="15"/>
  <c r="M59" i="15" s="1"/>
  <c r="F51" i="15"/>
  <c r="F42" i="15"/>
  <c r="M42" i="15" s="1"/>
  <c r="O24" i="19"/>
  <c r="H14" i="19"/>
  <c r="O70" i="15"/>
  <c r="H70" i="15"/>
  <c r="P11" i="15"/>
  <c r="H59" i="15"/>
  <c r="G41" i="15"/>
  <c r="P38" i="15"/>
  <c r="P59" i="15"/>
  <c r="P51" i="19"/>
  <c r="P42" i="19"/>
  <c r="K51" i="15"/>
  <c r="K50" i="15"/>
  <c r="O59" i="15"/>
  <c r="P59" i="19"/>
  <c r="O51" i="19"/>
  <c r="J51" i="15"/>
  <c r="P75" i="15"/>
  <c r="P73" i="19"/>
  <c r="P73" i="15"/>
  <c r="O73" i="19"/>
  <c r="G73" i="15"/>
  <c r="F73" i="15"/>
  <c r="J52" i="15"/>
  <c r="G113" i="19"/>
  <c r="P62" i="15"/>
  <c r="G49" i="15"/>
  <c r="G42" i="15"/>
  <c r="O42" i="19"/>
  <c r="I42" i="15"/>
  <c r="P42" i="15"/>
  <c r="J42" i="15"/>
  <c r="P138" i="15"/>
  <c r="P57" i="15"/>
  <c r="P55" i="15"/>
  <c r="G57" i="15"/>
  <c r="G104" i="15"/>
  <c r="P49" i="15"/>
  <c r="F104" i="15"/>
  <c r="I30" i="15"/>
  <c r="P104" i="19"/>
  <c r="P57" i="19"/>
  <c r="O49" i="19"/>
  <c r="O102" i="19"/>
  <c r="O55" i="19"/>
  <c r="I20" i="19"/>
  <c r="P113" i="19"/>
  <c r="O62" i="19"/>
  <c r="G22" i="15"/>
  <c r="P25" i="15"/>
  <c r="G24" i="15"/>
  <c r="K30" i="15"/>
  <c r="O7" i="19"/>
  <c r="P17" i="15"/>
  <c r="J30" i="15"/>
  <c r="G28" i="15"/>
  <c r="K32" i="15"/>
  <c r="K28" i="15"/>
  <c r="P28" i="15"/>
  <c r="J24" i="15"/>
  <c r="G24" i="19"/>
  <c r="F24" i="15"/>
  <c r="P24" i="15"/>
  <c r="P24" i="19"/>
  <c r="I24" i="15"/>
  <c r="P18" i="15"/>
  <c r="J75" i="19"/>
  <c r="I7" i="19"/>
  <c r="G7" i="15"/>
  <c r="O14" i="19"/>
  <c r="J14" i="15"/>
  <c r="P14" i="15"/>
  <c r="H12" i="15"/>
  <c r="H11" i="15"/>
  <c r="F7" i="15"/>
  <c r="M7" i="15" s="1"/>
  <c r="J7" i="19"/>
  <c r="P7" i="15"/>
  <c r="O111" i="15"/>
  <c r="H111" i="15"/>
  <c r="O29" i="15"/>
  <c r="H29" i="15"/>
  <c r="P71" i="19"/>
  <c r="O71" i="15"/>
  <c r="H71" i="15"/>
  <c r="O157" i="15"/>
  <c r="G157" i="15"/>
  <c r="I157" i="15"/>
  <c r="J157" i="15"/>
  <c r="H157" i="15"/>
  <c r="F157" i="15"/>
  <c r="M157" i="15" s="1"/>
  <c r="K157" i="15"/>
  <c r="P157" i="15"/>
  <c r="O154" i="15"/>
  <c r="H154" i="15"/>
  <c r="O150" i="15"/>
  <c r="H150" i="15"/>
  <c r="H148" i="15"/>
  <c r="O148" i="15"/>
  <c r="H143" i="15"/>
  <c r="O143" i="15"/>
  <c r="O133" i="15"/>
  <c r="H133" i="15"/>
  <c r="H127" i="15"/>
  <c r="O127" i="15"/>
  <c r="O125" i="15"/>
  <c r="H125" i="15"/>
  <c r="O123" i="15"/>
  <c r="H123" i="15"/>
  <c r="O117" i="15"/>
  <c r="H117" i="15"/>
  <c r="O115" i="15"/>
  <c r="H115" i="15"/>
  <c r="O108" i="15"/>
  <c r="H108" i="15"/>
  <c r="O105" i="15"/>
  <c r="H105" i="15"/>
  <c r="O103" i="15"/>
  <c r="H103" i="15"/>
  <c r="O97" i="15"/>
  <c r="H97" i="15"/>
  <c r="O94" i="15"/>
  <c r="H94" i="15"/>
  <c r="H84" i="15"/>
  <c r="O84" i="15"/>
  <c r="O80" i="15"/>
  <c r="H80" i="15"/>
  <c r="F77" i="15"/>
  <c r="O77" i="15"/>
  <c r="H77" i="15"/>
  <c r="O69" i="15"/>
  <c r="H69" i="15"/>
  <c r="O66" i="15"/>
  <c r="H66" i="15"/>
  <c r="O61" i="15"/>
  <c r="H61" i="15"/>
  <c r="O56" i="15"/>
  <c r="H56" i="15"/>
  <c r="O53" i="15"/>
  <c r="H53" i="15"/>
  <c r="O49" i="15"/>
  <c r="H49" i="15"/>
  <c r="O46" i="15"/>
  <c r="H46" i="15"/>
  <c r="O44" i="15"/>
  <c r="H44" i="15"/>
  <c r="O38" i="15"/>
  <c r="H38" i="15"/>
  <c r="H36" i="15"/>
  <c r="O36" i="15"/>
  <c r="O33" i="15"/>
  <c r="H33" i="15"/>
  <c r="H31" i="15"/>
  <c r="O31" i="15"/>
  <c r="O28" i="15"/>
  <c r="H28" i="15"/>
  <c r="H20" i="15"/>
  <c r="O20" i="15"/>
  <c r="O16" i="15"/>
  <c r="H16" i="15"/>
  <c r="O14" i="15"/>
  <c r="H14" i="15"/>
  <c r="O12" i="15"/>
  <c r="H9" i="15"/>
  <c r="O9" i="15"/>
  <c r="P117" i="15"/>
  <c r="P9" i="15"/>
  <c r="P69" i="15"/>
  <c r="O26" i="15"/>
  <c r="H26" i="15"/>
  <c r="O134" i="15"/>
  <c r="H134" i="15"/>
  <c r="O136" i="15"/>
  <c r="H136" i="15"/>
  <c r="O152" i="15"/>
  <c r="H152" i="15"/>
  <c r="O87" i="15"/>
  <c r="H87" i="15"/>
  <c r="G9" i="15"/>
  <c r="G56" i="15"/>
  <c r="O123" i="19"/>
  <c r="O56" i="19"/>
  <c r="K49" i="15"/>
  <c r="J28" i="15"/>
  <c r="K20" i="15"/>
  <c r="I14" i="15"/>
  <c r="F66" i="15"/>
  <c r="F49" i="15"/>
  <c r="H20" i="19"/>
  <c r="O72" i="15"/>
  <c r="H72" i="15"/>
  <c r="O131" i="15"/>
  <c r="H131" i="15"/>
  <c r="G159" i="15"/>
  <c r="O159" i="15"/>
  <c r="H159" i="15"/>
  <c r="I159" i="15"/>
  <c r="J159" i="15"/>
  <c r="P159" i="15"/>
  <c r="K159" i="15"/>
  <c r="F159" i="15"/>
  <c r="M159" i="15" s="1"/>
  <c r="O144" i="15"/>
  <c r="H144" i="15"/>
  <c r="O140" i="15"/>
  <c r="H140" i="15"/>
  <c r="O137" i="15"/>
  <c r="H137" i="15"/>
  <c r="O132" i="15"/>
  <c r="H132" i="15"/>
  <c r="O122" i="15"/>
  <c r="H122" i="15"/>
  <c r="O119" i="15"/>
  <c r="H119" i="15"/>
  <c r="O114" i="15"/>
  <c r="H114" i="15"/>
  <c r="O110" i="15"/>
  <c r="H110" i="15"/>
  <c r="O106" i="15"/>
  <c r="H106" i="15"/>
  <c r="O99" i="15"/>
  <c r="H99" i="15"/>
  <c r="O96" i="15"/>
  <c r="H96" i="15"/>
  <c r="P92" i="19"/>
  <c r="O92" i="15"/>
  <c r="H92" i="15"/>
  <c r="O89" i="15"/>
  <c r="H89" i="15"/>
  <c r="O85" i="15"/>
  <c r="H85" i="15"/>
  <c r="O78" i="15"/>
  <c r="H78" i="15"/>
  <c r="O74" i="15"/>
  <c r="H74" i="15"/>
  <c r="O67" i="15"/>
  <c r="H67" i="15"/>
  <c r="F64" i="15"/>
  <c r="M64" i="15" s="1"/>
  <c r="O64" i="15"/>
  <c r="H64" i="15"/>
  <c r="O60" i="15"/>
  <c r="H60" i="15"/>
  <c r="O54" i="15"/>
  <c r="H54" i="15"/>
  <c r="O50" i="15"/>
  <c r="H50" i="15"/>
  <c r="O42" i="15"/>
  <c r="H42" i="15"/>
  <c r="O40" i="15"/>
  <c r="H40" i="15"/>
  <c r="O34" i="15"/>
  <c r="H34" i="15"/>
  <c r="O22" i="15"/>
  <c r="H22" i="15"/>
  <c r="O18" i="15"/>
  <c r="H18" i="15"/>
  <c r="O11" i="15"/>
  <c r="O7" i="15"/>
  <c r="P33" i="15"/>
  <c r="G20" i="15"/>
  <c r="P46" i="19"/>
  <c r="P20" i="19"/>
  <c r="J49" i="15"/>
  <c r="J20" i="15"/>
  <c r="F46" i="15"/>
  <c r="F20" i="15"/>
  <c r="K20" i="19"/>
  <c r="G20" i="19"/>
  <c r="O24" i="15"/>
  <c r="H24" i="15"/>
  <c r="O88" i="15"/>
  <c r="H88" i="15"/>
  <c r="O160" i="15"/>
  <c r="I160" i="15"/>
  <c r="J160" i="15"/>
  <c r="P160" i="15"/>
  <c r="H160" i="15"/>
  <c r="F160" i="15"/>
  <c r="M160" i="15" s="1"/>
  <c r="K160" i="15"/>
  <c r="G160" i="15"/>
  <c r="O156" i="15"/>
  <c r="J156" i="15"/>
  <c r="P156" i="15"/>
  <c r="F156" i="15"/>
  <c r="M156" i="15" s="1"/>
  <c r="K156" i="15"/>
  <c r="H156" i="15"/>
  <c r="G156" i="15"/>
  <c r="I156" i="15"/>
  <c r="O151" i="15"/>
  <c r="H151" i="15"/>
  <c r="O149" i="15"/>
  <c r="H149" i="15"/>
  <c r="O147" i="15"/>
  <c r="H147" i="15"/>
  <c r="O138" i="15"/>
  <c r="H138" i="15"/>
  <c r="O130" i="15"/>
  <c r="H130" i="15"/>
  <c r="O126" i="15"/>
  <c r="H126" i="15"/>
  <c r="O124" i="15"/>
  <c r="H124" i="15"/>
  <c r="F121" i="15"/>
  <c r="O121" i="15"/>
  <c r="H121" i="15"/>
  <c r="O116" i="15"/>
  <c r="H116" i="15"/>
  <c r="O113" i="15"/>
  <c r="H113" i="15"/>
  <c r="O107" i="15"/>
  <c r="H107" i="15"/>
  <c r="O104" i="15"/>
  <c r="H104" i="15"/>
  <c r="O102" i="15"/>
  <c r="H102" i="15"/>
  <c r="O95" i="15"/>
  <c r="H95" i="15"/>
  <c r="O91" i="15"/>
  <c r="H91" i="15"/>
  <c r="O82" i="15"/>
  <c r="H82" i="15"/>
  <c r="H79" i="15"/>
  <c r="O79" i="15"/>
  <c r="O76" i="15"/>
  <c r="H76" i="15"/>
  <c r="O68" i="15"/>
  <c r="H68" i="15"/>
  <c r="O62" i="15"/>
  <c r="H62" i="15"/>
  <c r="H57" i="15"/>
  <c r="O57" i="15"/>
  <c r="O55" i="15"/>
  <c r="H55" i="15"/>
  <c r="O51" i="15"/>
  <c r="H51" i="15"/>
  <c r="O48" i="15"/>
  <c r="H48" i="15"/>
  <c r="O45" i="15"/>
  <c r="H45" i="15"/>
  <c r="O43" i="15"/>
  <c r="H43" i="15"/>
  <c r="O37" i="15"/>
  <c r="H37" i="15"/>
  <c r="O35" i="15"/>
  <c r="H35" i="15"/>
  <c r="O32" i="15"/>
  <c r="H32" i="15"/>
  <c r="O30" i="15"/>
  <c r="H30" i="15"/>
  <c r="O25" i="15"/>
  <c r="H25" i="15"/>
  <c r="O19" i="15"/>
  <c r="H19" i="15"/>
  <c r="H15" i="15"/>
  <c r="O15" i="15"/>
  <c r="H13" i="15"/>
  <c r="O13" i="15"/>
  <c r="O10" i="15"/>
  <c r="H10" i="15"/>
  <c r="O153" i="15"/>
  <c r="H153" i="15"/>
  <c r="O155" i="15"/>
  <c r="H155" i="15"/>
  <c r="O100" i="15"/>
  <c r="H100" i="15"/>
  <c r="O27" i="15"/>
  <c r="H27" i="15"/>
  <c r="O83" i="15"/>
  <c r="H83" i="15"/>
  <c r="P49" i="19"/>
  <c r="O46" i="19"/>
  <c r="P28" i="19"/>
  <c r="O20" i="19"/>
  <c r="P14" i="19"/>
  <c r="K69" i="15"/>
  <c r="I49" i="15"/>
  <c r="I20" i="15"/>
  <c r="J20" i="19"/>
  <c r="O158" i="15"/>
  <c r="H158" i="15"/>
  <c r="P158" i="15"/>
  <c r="F158" i="15"/>
  <c r="M158" i="15" s="1"/>
  <c r="G158" i="15"/>
  <c r="K158" i="15"/>
  <c r="I158" i="15"/>
  <c r="J158" i="15"/>
  <c r="O142" i="15"/>
  <c r="H142" i="15"/>
  <c r="O145" i="15"/>
  <c r="H145" i="15"/>
  <c r="O141" i="15"/>
  <c r="H141" i="15"/>
  <c r="O139" i="15"/>
  <c r="H139" i="15"/>
  <c r="O135" i="15"/>
  <c r="H135" i="15"/>
  <c r="O129" i="15"/>
  <c r="H129" i="15"/>
  <c r="O120" i="15"/>
  <c r="H120" i="15"/>
  <c r="O118" i="15"/>
  <c r="H118" i="15"/>
  <c r="O112" i="15"/>
  <c r="H112" i="15"/>
  <c r="O109" i="15"/>
  <c r="H109" i="15"/>
  <c r="P101" i="19"/>
  <c r="O101" i="15"/>
  <c r="H101" i="15"/>
  <c r="O98" i="15"/>
  <c r="H98" i="15"/>
  <c r="O93" i="15"/>
  <c r="H93" i="15"/>
  <c r="O90" i="15"/>
  <c r="H90" i="15"/>
  <c r="O86" i="15"/>
  <c r="H86" i="15"/>
  <c r="O81" i="15"/>
  <c r="H81" i="15"/>
  <c r="O75" i="15"/>
  <c r="H75" i="15"/>
  <c r="O73" i="15"/>
  <c r="H73" i="15"/>
  <c r="O65" i="15"/>
  <c r="H65" i="15"/>
  <c r="H63" i="15"/>
  <c r="O63" i="15"/>
  <c r="O58" i="15"/>
  <c r="H58" i="15"/>
  <c r="H52" i="15"/>
  <c r="O52" i="15"/>
  <c r="O47" i="15"/>
  <c r="H47" i="15"/>
  <c r="H41" i="15"/>
  <c r="O41" i="15"/>
  <c r="O39" i="15"/>
  <c r="H39" i="15"/>
  <c r="O23" i="15"/>
  <c r="H23" i="15"/>
  <c r="O21" i="15"/>
  <c r="H17" i="15"/>
  <c r="O17" i="15"/>
  <c r="H8" i="15"/>
  <c r="O8" i="15"/>
  <c r="F56" i="15"/>
  <c r="I56" i="15"/>
  <c r="F39" i="15"/>
  <c r="M39" i="15" s="1"/>
  <c r="F23" i="15"/>
  <c r="G94" i="19"/>
  <c r="H17" i="19"/>
  <c r="P131" i="15"/>
  <c r="P119" i="19"/>
  <c r="G56" i="19"/>
  <c r="G40" i="15"/>
  <c r="G7" i="19"/>
  <c r="P39" i="15"/>
  <c r="P47" i="15"/>
  <c r="P21" i="15"/>
  <c r="P56" i="15"/>
  <c r="P108" i="15"/>
  <c r="O108" i="19"/>
  <c r="P97" i="19"/>
  <c r="P77" i="19"/>
  <c r="P39" i="19"/>
  <c r="O29" i="19"/>
  <c r="P21" i="19"/>
  <c r="P41" i="15"/>
  <c r="P123" i="15"/>
  <c r="G125" i="15"/>
  <c r="G103" i="15"/>
  <c r="G66" i="15"/>
  <c r="G53" i="15"/>
  <c r="G17" i="15"/>
  <c r="P117" i="19"/>
  <c r="O61" i="19"/>
  <c r="O53" i="19"/>
  <c r="O39" i="19"/>
  <c r="O17" i="19"/>
  <c r="J66" i="15"/>
  <c r="F117" i="15"/>
  <c r="F108" i="15"/>
  <c r="F94" i="15"/>
  <c r="K56" i="15"/>
  <c r="J56" i="15"/>
  <c r="P61" i="15"/>
  <c r="P97" i="15"/>
  <c r="P53" i="15"/>
  <c r="P77" i="15"/>
  <c r="P125" i="15"/>
  <c r="G123" i="15"/>
  <c r="G94" i="15"/>
  <c r="O117" i="19"/>
  <c r="P94" i="19"/>
  <c r="P56" i="19"/>
  <c r="F97" i="15"/>
  <c r="M97" i="15" s="1"/>
  <c r="F17" i="15"/>
  <c r="F75" i="15"/>
  <c r="M75" i="15" s="1"/>
  <c r="H51" i="19"/>
  <c r="K13" i="15"/>
  <c r="P10" i="19"/>
  <c r="G143" i="19"/>
  <c r="G109" i="15"/>
  <c r="P107" i="15"/>
  <c r="P124" i="15"/>
  <c r="G32" i="15"/>
  <c r="G14" i="15"/>
  <c r="I139" i="15"/>
  <c r="O127" i="19"/>
  <c r="P103" i="19"/>
  <c r="O28" i="19"/>
  <c r="K57" i="15"/>
  <c r="I32" i="15"/>
  <c r="I28" i="15"/>
  <c r="H7" i="19"/>
  <c r="P95" i="15"/>
  <c r="P115" i="15"/>
  <c r="P101" i="15"/>
  <c r="G141" i="19"/>
  <c r="I143" i="15"/>
  <c r="G23" i="15"/>
  <c r="O119" i="19"/>
  <c r="P115" i="19"/>
  <c r="P75" i="19"/>
  <c r="P64" i="19"/>
  <c r="P7" i="19"/>
  <c r="I19" i="15"/>
  <c r="K14" i="15"/>
  <c r="F28" i="15"/>
  <c r="F14" i="15"/>
  <c r="K7" i="19"/>
  <c r="P29" i="15"/>
  <c r="P121" i="15"/>
  <c r="P143" i="15"/>
  <c r="P44" i="15"/>
  <c r="P76" i="15"/>
  <c r="P13" i="15"/>
  <c r="G119" i="15"/>
  <c r="J141" i="15"/>
  <c r="G74" i="15"/>
  <c r="P143" i="19"/>
  <c r="P141" i="19"/>
  <c r="P121" i="19"/>
  <c r="O115" i="19"/>
  <c r="P107" i="19"/>
  <c r="O64" i="19"/>
  <c r="P31" i="19"/>
  <c r="F143" i="15"/>
  <c r="M143" i="15" s="1"/>
  <c r="F127" i="15"/>
  <c r="F115" i="15"/>
  <c r="F109" i="15"/>
  <c r="M109" i="15" s="1"/>
  <c r="F107" i="15"/>
  <c r="J74" i="15"/>
  <c r="I74" i="15"/>
  <c r="G119" i="19"/>
  <c r="P119" i="15"/>
  <c r="P127" i="15"/>
  <c r="P133" i="15"/>
  <c r="P109" i="15"/>
  <c r="P141" i="15"/>
  <c r="G143" i="15"/>
  <c r="O143" i="19"/>
  <c r="O141" i="19"/>
  <c r="O121" i="19"/>
  <c r="P109" i="19"/>
  <c r="O105" i="19"/>
  <c r="P36" i="19"/>
  <c r="K133" i="15"/>
  <c r="F74" i="15"/>
  <c r="P111" i="15"/>
  <c r="P74" i="15"/>
  <c r="P106" i="15"/>
  <c r="P105" i="15"/>
  <c r="P71" i="15"/>
  <c r="P64" i="15"/>
  <c r="P144" i="15"/>
  <c r="G16" i="15"/>
  <c r="I142" i="15"/>
  <c r="P127" i="19"/>
  <c r="O109" i="19"/>
  <c r="P74" i="19"/>
  <c r="P16" i="19"/>
  <c r="F141" i="15"/>
  <c r="M141" i="15" s="1"/>
  <c r="I107" i="15"/>
  <c r="H74" i="19"/>
  <c r="I127" i="19"/>
  <c r="P136" i="15"/>
  <c r="K40" i="15"/>
  <c r="O40" i="19"/>
  <c r="F40" i="15"/>
  <c r="P40" i="19"/>
  <c r="I40" i="15"/>
  <c r="F36" i="19"/>
  <c r="M36" i="19" s="1"/>
  <c r="N36" i="19" s="1"/>
  <c r="I36" i="15"/>
  <c r="F36" i="15"/>
  <c r="J36" i="15"/>
  <c r="F31" i="15"/>
  <c r="K31" i="15"/>
  <c r="I31" i="15"/>
  <c r="O23" i="19"/>
  <c r="F16" i="15"/>
  <c r="I16" i="15"/>
  <c r="O16" i="19"/>
  <c r="J16" i="15"/>
  <c r="F13" i="19"/>
  <c r="O13" i="19"/>
  <c r="I13" i="15"/>
  <c r="P13" i="19"/>
  <c r="G13" i="15"/>
  <c r="F13" i="15"/>
  <c r="J13" i="15"/>
  <c r="I10" i="15"/>
  <c r="F10" i="15"/>
  <c r="J10" i="15"/>
  <c r="H10" i="19"/>
  <c r="K10" i="15"/>
  <c r="P23" i="15"/>
  <c r="P83" i="15"/>
  <c r="P16" i="15"/>
  <c r="P40" i="15"/>
  <c r="G31" i="15"/>
  <c r="G139" i="15"/>
  <c r="G142" i="15"/>
  <c r="O36" i="19"/>
  <c r="O31" i="19"/>
  <c r="P23" i="19"/>
  <c r="O10" i="19"/>
  <c r="J40" i="15"/>
  <c r="K16" i="15"/>
  <c r="J72" i="15"/>
  <c r="O139" i="19"/>
  <c r="P139" i="19"/>
  <c r="F139" i="15"/>
  <c r="M139" i="15" s="1"/>
  <c r="F125" i="15"/>
  <c r="M125" i="15" s="1"/>
  <c r="O125" i="19"/>
  <c r="P125" i="19"/>
  <c r="F120" i="15"/>
  <c r="M120" i="15" s="1"/>
  <c r="O103" i="19"/>
  <c r="F103" i="15"/>
  <c r="O98" i="19"/>
  <c r="F92" i="15"/>
  <c r="O75" i="19"/>
  <c r="P61" i="19"/>
  <c r="F61" i="15"/>
  <c r="P58" i="19"/>
  <c r="F58" i="15"/>
  <c r="I57" i="15"/>
  <c r="F57" i="15"/>
  <c r="J57" i="15"/>
  <c r="O57" i="19"/>
  <c r="F48" i="15"/>
  <c r="O48" i="19"/>
  <c r="P86" i="19"/>
  <c r="P10" i="15"/>
  <c r="P31" i="15"/>
  <c r="P87" i="15"/>
  <c r="P36" i="15"/>
  <c r="P100" i="15"/>
  <c r="G76" i="15"/>
  <c r="G36" i="15"/>
  <c r="G10" i="15"/>
  <c r="K36" i="15"/>
  <c r="J31" i="15"/>
  <c r="J23" i="19"/>
  <c r="F24" i="19"/>
  <c r="K67" i="15"/>
  <c r="P55" i="19"/>
  <c r="F53" i="19"/>
  <c r="F52" i="15"/>
  <c r="I47" i="19"/>
  <c r="F7" i="19"/>
  <c r="G98" i="15"/>
  <c r="G115" i="15"/>
  <c r="H128" i="19"/>
  <c r="I94" i="19"/>
  <c r="F39" i="19"/>
  <c r="F20" i="19"/>
  <c r="I138" i="15"/>
  <c r="G131" i="15"/>
  <c r="J115" i="15"/>
  <c r="I79" i="19"/>
  <c r="I119" i="19"/>
  <c r="G123" i="19"/>
  <c r="K118" i="15"/>
  <c r="H94" i="19"/>
  <c r="K44" i="15"/>
  <c r="F35" i="15"/>
  <c r="F22" i="19"/>
  <c r="F17" i="19"/>
  <c r="F15" i="19"/>
  <c r="M15" i="19" s="1"/>
  <c r="N15" i="19" s="1"/>
  <c r="F9" i="19"/>
  <c r="G129" i="15"/>
  <c r="I129" i="15"/>
  <c r="I121" i="15"/>
  <c r="K82" i="15"/>
  <c r="P136" i="19"/>
  <c r="P100" i="19"/>
  <c r="P83" i="19"/>
  <c r="F100" i="15"/>
  <c r="K119" i="19"/>
  <c r="K100" i="19"/>
  <c r="F100" i="19"/>
  <c r="K94" i="19"/>
  <c r="F91" i="19"/>
  <c r="G83" i="15"/>
  <c r="O100" i="19"/>
  <c r="O83" i="19"/>
  <c r="K104" i="15"/>
  <c r="K83" i="15"/>
  <c r="K142" i="15"/>
  <c r="J87" i="15"/>
  <c r="K116" i="19"/>
  <c r="G100" i="19"/>
  <c r="I158" i="19"/>
  <c r="P158" i="19"/>
  <c r="F158" i="19"/>
  <c r="M158" i="19" s="1"/>
  <c r="N158" i="19" s="1"/>
  <c r="G158" i="19"/>
  <c r="O158" i="19"/>
  <c r="H158" i="19"/>
  <c r="J158" i="19"/>
  <c r="K158" i="19"/>
  <c r="F160" i="19"/>
  <c r="M160" i="19" s="1"/>
  <c r="N160" i="19" s="1"/>
  <c r="P160" i="19"/>
  <c r="G160" i="19"/>
  <c r="I160" i="19"/>
  <c r="O160" i="19"/>
  <c r="J160" i="19"/>
  <c r="K160" i="19"/>
  <c r="H160" i="19"/>
  <c r="F159" i="19"/>
  <c r="M159" i="19" s="1"/>
  <c r="N159" i="19" s="1"/>
  <c r="P159" i="19"/>
  <c r="G159" i="19"/>
  <c r="I159" i="19"/>
  <c r="O159" i="19"/>
  <c r="H159" i="19"/>
  <c r="J159" i="19"/>
  <c r="K159" i="19"/>
  <c r="J134" i="15"/>
  <c r="J121" i="19"/>
  <c r="P87" i="19"/>
  <c r="K121" i="15"/>
  <c r="J83" i="15"/>
  <c r="J142" i="15"/>
  <c r="F136" i="15"/>
  <c r="I102" i="15"/>
  <c r="F87" i="15"/>
  <c r="J116" i="19"/>
  <c r="O111" i="19"/>
  <c r="F83" i="15"/>
  <c r="M83" i="15" s="1"/>
  <c r="I39" i="19"/>
  <c r="G87" i="15"/>
  <c r="O87" i="19"/>
  <c r="J121" i="15"/>
  <c r="I83" i="15"/>
  <c r="K87" i="15"/>
  <c r="I87" i="15"/>
  <c r="I71" i="15"/>
  <c r="G144" i="19"/>
  <c r="H119" i="19"/>
  <c r="G59" i="15"/>
  <c r="G61" i="15"/>
  <c r="G62" i="15"/>
  <c r="G64" i="15"/>
  <c r="I109" i="19"/>
  <c r="K47" i="19"/>
  <c r="O47" i="19"/>
  <c r="P47" i="19"/>
  <c r="F47" i="15"/>
  <c r="F45" i="19"/>
  <c r="O45" i="19"/>
  <c r="O38" i="19"/>
  <c r="F34" i="19"/>
  <c r="O34" i="19"/>
  <c r="F33" i="19"/>
  <c r="G33" i="15"/>
  <c r="I21" i="19"/>
  <c r="O21" i="19"/>
  <c r="F19" i="19"/>
  <c r="K19" i="15"/>
  <c r="J19" i="15"/>
  <c r="P19" i="19"/>
  <c r="F18" i="15"/>
  <c r="I18" i="15"/>
  <c r="J18" i="15"/>
  <c r="K18" i="15"/>
  <c r="O18" i="19"/>
  <c r="G18" i="15"/>
  <c r="O133" i="19"/>
  <c r="F121" i="19"/>
  <c r="M121" i="19" s="1"/>
  <c r="F124" i="15"/>
  <c r="G116" i="19"/>
  <c r="H116" i="19"/>
  <c r="I116" i="19"/>
  <c r="F116" i="15"/>
  <c r="M116" i="15" s="1"/>
  <c r="O116" i="19"/>
  <c r="J108" i="19"/>
  <c r="H108" i="19"/>
  <c r="I108" i="19"/>
  <c r="K108" i="19"/>
  <c r="G108" i="19"/>
  <c r="P108" i="19"/>
  <c r="F106" i="15"/>
  <c r="J106" i="15"/>
  <c r="O106" i="19"/>
  <c r="K106" i="15"/>
  <c r="P106" i="19"/>
  <c r="I106" i="15"/>
  <c r="G106" i="15"/>
  <c r="F105" i="15"/>
  <c r="M105" i="15" s="1"/>
  <c r="P105" i="19"/>
  <c r="I104" i="15"/>
  <c r="J104" i="15"/>
  <c r="O104" i="19"/>
  <c r="G96" i="19"/>
  <c r="G96" i="15"/>
  <c r="F85" i="15"/>
  <c r="O85" i="19"/>
  <c r="P85" i="19"/>
  <c r="K85" i="15"/>
  <c r="G85" i="15"/>
  <c r="J29" i="19"/>
  <c r="I29" i="15"/>
  <c r="F29" i="15"/>
  <c r="J29" i="15"/>
  <c r="G29" i="15"/>
  <c r="K29" i="15"/>
  <c r="P29" i="19"/>
  <c r="O146" i="19"/>
  <c r="I146" i="15"/>
  <c r="P146" i="19"/>
  <c r="G146" i="15"/>
  <c r="K122" i="15"/>
  <c r="F122" i="15"/>
  <c r="J122" i="15"/>
  <c r="P122" i="19"/>
  <c r="H114" i="19"/>
  <c r="I114" i="19"/>
  <c r="K107" i="15"/>
  <c r="O107" i="19"/>
  <c r="F102" i="19"/>
  <c r="F102" i="15"/>
  <c r="P102" i="19"/>
  <c r="F95" i="15"/>
  <c r="P95" i="19"/>
  <c r="F93" i="19"/>
  <c r="M93" i="19" s="1"/>
  <c r="N93" i="19" s="1"/>
  <c r="F93" i="15"/>
  <c r="G93" i="15"/>
  <c r="I93" i="15"/>
  <c r="J93" i="15"/>
  <c r="P93" i="19"/>
  <c r="O92" i="19"/>
  <c r="O81" i="19"/>
  <c r="F81" i="15"/>
  <c r="O69" i="19"/>
  <c r="I69" i="15"/>
  <c r="P69" i="19"/>
  <c r="J69" i="15"/>
  <c r="F69" i="15"/>
  <c r="G69" i="15"/>
  <c r="K63" i="15"/>
  <c r="O63" i="19"/>
  <c r="G63" i="15"/>
  <c r="P63" i="19"/>
  <c r="J63" i="15"/>
  <c r="F62" i="15"/>
  <c r="P62" i="19"/>
  <c r="F47" i="19"/>
  <c r="J73" i="19"/>
  <c r="H102" i="19"/>
  <c r="F146" i="19"/>
  <c r="M146" i="19" s="1"/>
  <c r="N146" i="19" s="1"/>
  <c r="G107" i="15"/>
  <c r="J24" i="19"/>
  <c r="K131" i="15"/>
  <c r="I141" i="15"/>
  <c r="H34" i="19"/>
  <c r="G106" i="19"/>
  <c r="G18" i="19"/>
  <c r="K141" i="15"/>
  <c r="G95" i="15"/>
  <c r="G21" i="15"/>
  <c r="G11" i="15"/>
  <c r="H104" i="19"/>
  <c r="G47" i="19"/>
  <c r="H47" i="19"/>
  <c r="J144" i="15"/>
  <c r="J138" i="15"/>
  <c r="I135" i="15"/>
  <c r="G55" i="15"/>
  <c r="G78" i="15"/>
  <c r="G128" i="15"/>
  <c r="G138" i="19"/>
  <c r="O136" i="19"/>
  <c r="P131" i="19"/>
  <c r="P124" i="19"/>
  <c r="P120" i="19"/>
  <c r="P118" i="19"/>
  <c r="P114" i="19"/>
  <c r="O77" i="19"/>
  <c r="O71" i="19"/>
  <c r="P66" i="19"/>
  <c r="P60" i="19"/>
  <c r="P54" i="19"/>
  <c r="P52" i="19"/>
  <c r="P44" i="19"/>
  <c r="P35" i="19"/>
  <c r="P33" i="19"/>
  <c r="P22" i="19"/>
  <c r="P11" i="19"/>
  <c r="P9" i="19"/>
  <c r="K137" i="15"/>
  <c r="J133" i="15"/>
  <c r="I131" i="15"/>
  <c r="K129" i="15"/>
  <c r="K123" i="15"/>
  <c r="I118" i="15"/>
  <c r="K96" i="15"/>
  <c r="K77" i="15"/>
  <c r="I72" i="15"/>
  <c r="K71" i="15"/>
  <c r="I66" i="15"/>
  <c r="K65" i="15"/>
  <c r="I54" i="15"/>
  <c r="K53" i="15"/>
  <c r="I52" i="15"/>
  <c r="K33" i="15"/>
  <c r="K22" i="15"/>
  <c r="K17" i="15"/>
  <c r="K15" i="15"/>
  <c r="K9" i="15"/>
  <c r="I8" i="15"/>
  <c r="K76" i="15"/>
  <c r="G77" i="15"/>
  <c r="F133" i="15"/>
  <c r="F123" i="15"/>
  <c r="F111" i="15"/>
  <c r="M111" i="15" s="1"/>
  <c r="F96" i="15"/>
  <c r="F78" i="15"/>
  <c r="M78" i="15" s="1"/>
  <c r="F71" i="15"/>
  <c r="F68" i="15"/>
  <c r="F65" i="15"/>
  <c r="M65" i="15" s="1"/>
  <c r="F54" i="15"/>
  <c r="F44" i="15"/>
  <c r="F11" i="15"/>
  <c r="F9" i="15"/>
  <c r="I55" i="19"/>
  <c r="K90" i="19"/>
  <c r="G136" i="19"/>
  <c r="G114" i="19"/>
  <c r="G102" i="19"/>
  <c r="G60" i="19"/>
  <c r="G55" i="19"/>
  <c r="G53" i="19"/>
  <c r="G128" i="19"/>
  <c r="H60" i="19"/>
  <c r="G135" i="15"/>
  <c r="G114" i="15"/>
  <c r="I120" i="15"/>
  <c r="I113" i="15"/>
  <c r="I103" i="15"/>
  <c r="J94" i="15"/>
  <c r="J75" i="15"/>
  <c r="I70" i="15"/>
  <c r="J64" i="15"/>
  <c r="I61" i="15"/>
  <c r="G138" i="15"/>
  <c r="G88" i="15"/>
  <c r="P137" i="19"/>
  <c r="P135" i="19"/>
  <c r="O131" i="19"/>
  <c r="O124" i="19"/>
  <c r="O120" i="19"/>
  <c r="O118" i="19"/>
  <c r="O114" i="19"/>
  <c r="P111" i="19"/>
  <c r="P90" i="19"/>
  <c r="P88" i="19"/>
  <c r="P78" i="19"/>
  <c r="P76" i="19"/>
  <c r="P72" i="19"/>
  <c r="P68" i="19"/>
  <c r="O66" i="19"/>
  <c r="O60" i="19"/>
  <c r="O54" i="19"/>
  <c r="O52" i="19"/>
  <c r="O44" i="19"/>
  <c r="O35" i="19"/>
  <c r="O33" i="19"/>
  <c r="O22" i="19"/>
  <c r="O11" i="19"/>
  <c r="O9" i="19"/>
  <c r="J137" i="15"/>
  <c r="I133" i="15"/>
  <c r="J129" i="15"/>
  <c r="J123" i="15"/>
  <c r="J96" i="15"/>
  <c r="J77" i="15"/>
  <c r="J71" i="15"/>
  <c r="J65" i="15"/>
  <c r="J53" i="15"/>
  <c r="J33" i="15"/>
  <c r="J22" i="15"/>
  <c r="J17" i="15"/>
  <c r="J15" i="15"/>
  <c r="J9" i="15"/>
  <c r="J76" i="15"/>
  <c r="F138" i="15"/>
  <c r="F131" i="15"/>
  <c r="M131" i="15" s="1"/>
  <c r="F118" i="15"/>
  <c r="F88" i="15"/>
  <c r="F76" i="15"/>
  <c r="M76" i="15" s="1"/>
  <c r="F60" i="15"/>
  <c r="F55" i="15"/>
  <c r="F53" i="15"/>
  <c r="I44" i="15"/>
  <c r="F38" i="15"/>
  <c r="J34" i="15"/>
  <c r="I34" i="15"/>
  <c r="F22" i="15"/>
  <c r="F15" i="15"/>
  <c r="F8" i="15"/>
  <c r="H44" i="19"/>
  <c r="G9" i="19"/>
  <c r="P156" i="19"/>
  <c r="F156" i="19"/>
  <c r="M156" i="19" s="1"/>
  <c r="N156" i="19" s="1"/>
  <c r="I156" i="19"/>
  <c r="G156" i="19"/>
  <c r="O156" i="19"/>
  <c r="J156" i="19"/>
  <c r="H156" i="19"/>
  <c r="K156" i="19"/>
  <c r="G157" i="19"/>
  <c r="P157" i="19"/>
  <c r="F157" i="19"/>
  <c r="M157" i="19" s="1"/>
  <c r="N157" i="19" s="1"/>
  <c r="I157" i="19"/>
  <c r="O157" i="19"/>
  <c r="K157" i="19"/>
  <c r="H157" i="19"/>
  <c r="J157" i="19"/>
  <c r="G133" i="19"/>
  <c r="F111" i="19"/>
  <c r="J62" i="19"/>
  <c r="G133" i="15"/>
  <c r="G120" i="15"/>
  <c r="G112" i="15"/>
  <c r="G71" i="15"/>
  <c r="G90" i="15"/>
  <c r="I114" i="15"/>
  <c r="G141" i="15"/>
  <c r="G34" i="15"/>
  <c r="G25" i="15"/>
  <c r="G35" i="15"/>
  <c r="G68" i="15"/>
  <c r="P138" i="19"/>
  <c r="O137" i="19"/>
  <c r="P133" i="19"/>
  <c r="P123" i="19"/>
  <c r="P96" i="19"/>
  <c r="O90" i="19"/>
  <c r="O88" i="19"/>
  <c r="O78" i="19"/>
  <c r="O76" i="19"/>
  <c r="O72" i="19"/>
  <c r="O68" i="19"/>
  <c r="P65" i="19"/>
  <c r="P53" i="19"/>
  <c r="P38" i="19"/>
  <c r="P34" i="19"/>
  <c r="P17" i="19"/>
  <c r="P15" i="19"/>
  <c r="P8" i="19"/>
  <c r="I137" i="15"/>
  <c r="I123" i="15"/>
  <c r="I96" i="15"/>
  <c r="I77" i="15"/>
  <c r="K72" i="15"/>
  <c r="K66" i="15"/>
  <c r="I65" i="15"/>
  <c r="K54" i="15"/>
  <c r="I53" i="15"/>
  <c r="K52" i="15"/>
  <c r="I33" i="15"/>
  <c r="I22" i="15"/>
  <c r="I17" i="15"/>
  <c r="I15" i="15"/>
  <c r="I9" i="15"/>
  <c r="K8" i="15"/>
  <c r="I76" i="15"/>
  <c r="F137" i="15"/>
  <c r="F114" i="15"/>
  <c r="F90" i="15"/>
  <c r="J44" i="15"/>
  <c r="F34" i="15"/>
  <c r="F33" i="15"/>
  <c r="I44" i="19"/>
  <c r="H96" i="19"/>
  <c r="G44" i="19"/>
  <c r="J17" i="19"/>
  <c r="G8" i="19"/>
  <c r="G140" i="15"/>
  <c r="O132" i="19"/>
  <c r="J132" i="15"/>
  <c r="G60" i="15"/>
  <c r="P86" i="15"/>
  <c r="P134" i="15"/>
  <c r="K91" i="15"/>
  <c r="O134" i="19"/>
  <c r="I81" i="15"/>
  <c r="G92" i="19"/>
  <c r="F92" i="19"/>
  <c r="K89" i="19"/>
  <c r="F51" i="19"/>
  <c r="G134" i="15"/>
  <c r="G113" i="15"/>
  <c r="I48" i="15"/>
  <c r="I127" i="15"/>
  <c r="J120" i="15"/>
  <c r="I94" i="15"/>
  <c r="I75" i="15"/>
  <c r="I64" i="15"/>
  <c r="I60" i="15"/>
  <c r="G46" i="15"/>
  <c r="G81" i="15"/>
  <c r="G127" i="19"/>
  <c r="H127" i="19"/>
  <c r="K127" i="19"/>
  <c r="I115" i="15"/>
  <c r="K115" i="15"/>
  <c r="J107" i="15"/>
  <c r="I102" i="19"/>
  <c r="J104" i="19"/>
  <c r="I118" i="19"/>
  <c r="K114" i="19"/>
  <c r="G70" i="19"/>
  <c r="G52" i="19"/>
  <c r="K24" i="19"/>
  <c r="K17" i="19"/>
  <c r="G17" i="19"/>
  <c r="G11" i="19"/>
  <c r="F136" i="19"/>
  <c r="M136" i="19" s="1"/>
  <c r="I70" i="19"/>
  <c r="I34" i="19"/>
  <c r="I42" i="19"/>
  <c r="I65" i="19"/>
  <c r="I73" i="19"/>
  <c r="I92" i="19"/>
  <c r="I105" i="19"/>
  <c r="I123" i="19"/>
  <c r="K139" i="19"/>
  <c r="K128" i="19"/>
  <c r="G111" i="19"/>
  <c r="G115" i="19"/>
  <c r="I24" i="19"/>
  <c r="G22" i="19"/>
  <c r="I17" i="19"/>
  <c r="G58" i="19"/>
  <c r="F55" i="19"/>
  <c r="P26" i="15"/>
  <c r="F27" i="19"/>
  <c r="K27" i="15"/>
  <c r="F27" i="15"/>
  <c r="I27" i="15"/>
  <c r="J27" i="15"/>
  <c r="J140" i="15"/>
  <c r="K140" i="15"/>
  <c r="G38" i="15"/>
  <c r="F132" i="15"/>
  <c r="F134" i="15"/>
  <c r="O84" i="19"/>
  <c r="F86" i="15"/>
  <c r="J86" i="15"/>
  <c r="K86" i="15"/>
  <c r="G132" i="15"/>
  <c r="G86" i="15"/>
  <c r="G39" i="15"/>
  <c r="G27" i="15"/>
  <c r="G101" i="15"/>
  <c r="I39" i="15"/>
  <c r="J103" i="15"/>
  <c r="I91" i="15"/>
  <c r="J70" i="15"/>
  <c r="K70" i="15"/>
  <c r="K61" i="15"/>
  <c r="P82" i="19"/>
  <c r="J128" i="15"/>
  <c r="J119" i="15"/>
  <c r="J114" i="15"/>
  <c r="K39" i="15"/>
  <c r="J39" i="15"/>
  <c r="I140" i="15"/>
  <c r="P134" i="19"/>
  <c r="P132" i="19"/>
  <c r="O82" i="19"/>
  <c r="P27" i="19"/>
  <c r="K134" i="15"/>
  <c r="K132" i="15"/>
  <c r="K120" i="15"/>
  <c r="I119" i="15"/>
  <c r="K113" i="15"/>
  <c r="K103" i="15"/>
  <c r="K94" i="15"/>
  <c r="J91" i="15"/>
  <c r="F99" i="15"/>
  <c r="M99" i="15" s="1"/>
  <c r="I99" i="15"/>
  <c r="G99" i="15"/>
  <c r="P99" i="19"/>
  <c r="O27" i="19"/>
  <c r="J113" i="15"/>
  <c r="K99" i="15"/>
  <c r="I86" i="15"/>
  <c r="J61" i="15"/>
  <c r="F82" i="19"/>
  <c r="I82" i="15"/>
  <c r="F82" i="15"/>
  <c r="M82" i="15" s="1"/>
  <c r="P82" i="15"/>
  <c r="P27" i="15"/>
  <c r="P99" i="15"/>
  <c r="G91" i="15"/>
  <c r="G82" i="15"/>
  <c r="J48" i="15"/>
  <c r="K48" i="15"/>
  <c r="K75" i="15"/>
  <c r="K64" i="15"/>
  <c r="J60" i="15"/>
  <c r="K60" i="15"/>
  <c r="G127" i="15"/>
  <c r="O99" i="19"/>
  <c r="O86" i="19"/>
  <c r="I134" i="15"/>
  <c r="I132" i="15"/>
  <c r="K128" i="15"/>
  <c r="K119" i="15"/>
  <c r="K114" i="15"/>
  <c r="J99" i="15"/>
  <c r="J82" i="15"/>
  <c r="J35" i="19"/>
  <c r="H35" i="19"/>
  <c r="K43" i="19"/>
  <c r="J87" i="19"/>
  <c r="J38" i="19"/>
  <c r="F38" i="19"/>
  <c r="G38" i="19"/>
  <c r="I37" i="19"/>
  <c r="J37" i="19"/>
  <c r="G37" i="19"/>
  <c r="K37" i="19"/>
  <c r="H37" i="19"/>
  <c r="K81" i="15"/>
  <c r="J81" i="15"/>
  <c r="K105" i="19"/>
  <c r="J83" i="19"/>
  <c r="H83" i="19"/>
  <c r="J79" i="19"/>
  <c r="H79" i="19"/>
  <c r="F48" i="19"/>
  <c r="G48" i="19"/>
  <c r="J40" i="19"/>
  <c r="I69" i="19"/>
  <c r="F71" i="19"/>
  <c r="M71" i="19" s="1"/>
  <c r="N71" i="19" s="1"/>
  <c r="F126" i="19"/>
  <c r="M126" i="19" s="1"/>
  <c r="N126" i="19" s="1"/>
  <c r="F134" i="19"/>
  <c r="M134" i="19" s="1"/>
  <c r="J77" i="19"/>
  <c r="I35" i="19"/>
  <c r="H55" i="19"/>
  <c r="J55" i="19"/>
  <c r="K73" i="19"/>
  <c r="H92" i="19"/>
  <c r="J92" i="19"/>
  <c r="H123" i="19"/>
  <c r="G129" i="19"/>
  <c r="K123" i="19"/>
  <c r="K92" i="19"/>
  <c r="H73" i="19"/>
  <c r="J68" i="19"/>
  <c r="J114" i="19"/>
  <c r="F99" i="19"/>
  <c r="J59" i="19"/>
  <c r="F61" i="19"/>
  <c r="F37" i="19"/>
  <c r="M37" i="19" s="1"/>
  <c r="G40" i="19"/>
  <c r="K40" i="19"/>
  <c r="H40" i="19"/>
  <c r="I40" i="19"/>
  <c r="I86" i="19"/>
  <c r="H99" i="19"/>
  <c r="H109" i="19"/>
  <c r="J123" i="19"/>
  <c r="J109" i="19"/>
  <c r="H68" i="19"/>
  <c r="G29" i="19"/>
  <c r="J119" i="19"/>
  <c r="J105" i="19"/>
  <c r="J88" i="19"/>
  <c r="K23" i="19"/>
  <c r="I23" i="19"/>
  <c r="I16" i="19"/>
  <c r="F10" i="19"/>
  <c r="I10" i="19"/>
  <c r="J10" i="19"/>
  <c r="G10" i="19"/>
  <c r="K10" i="19"/>
  <c r="I104" i="19"/>
  <c r="J118" i="19"/>
  <c r="K118" i="19"/>
  <c r="G71" i="19"/>
  <c r="K55" i="19"/>
  <c r="K129" i="19"/>
  <c r="F133" i="19"/>
  <c r="I124" i="19"/>
  <c r="J127" i="19"/>
  <c r="H76" i="19"/>
  <c r="I78" i="19"/>
  <c r="F75" i="19"/>
  <c r="G68" i="19"/>
  <c r="K68" i="19"/>
  <c r="I68" i="19"/>
  <c r="G93" i="19"/>
  <c r="G99" i="19"/>
  <c r="F143" i="19"/>
  <c r="M143" i="19" s="1"/>
  <c r="N143" i="19" s="1"/>
  <c r="H136" i="19"/>
  <c r="F114" i="19"/>
  <c r="M114" i="19" s="1"/>
  <c r="N114" i="19" s="1"/>
  <c r="I110" i="19"/>
  <c r="F94" i="19"/>
  <c r="I93" i="19"/>
  <c r="I83" i="19"/>
  <c r="H71" i="19"/>
  <c r="I51" i="19"/>
  <c r="F49" i="19"/>
  <c r="M49" i="19" s="1"/>
  <c r="H18" i="19"/>
  <c r="H8" i="19"/>
  <c r="G45" i="19"/>
  <c r="G27" i="19"/>
  <c r="H88" i="19"/>
  <c r="K45" i="19"/>
  <c r="H38" i="19"/>
  <c r="G88" i="19"/>
  <c r="G65" i="19"/>
  <c r="G51" i="19"/>
  <c r="G33" i="19"/>
  <c r="G13" i="19"/>
  <c r="I122" i="19"/>
  <c r="K125" i="19"/>
  <c r="F106" i="19"/>
  <c r="F60" i="19"/>
  <c r="M60" i="19" s="1"/>
  <c r="F54" i="19"/>
  <c r="M54" i="19" s="1"/>
  <c r="N54" i="19" s="1"/>
  <c r="H50" i="19"/>
  <c r="H45" i="19"/>
  <c r="J31" i="19"/>
  <c r="I27" i="19"/>
  <c r="F8" i="19"/>
  <c r="H24" i="19"/>
  <c r="I133" i="19"/>
  <c r="I54" i="19"/>
  <c r="I146" i="19"/>
  <c r="F129" i="19"/>
  <c r="I129" i="19"/>
  <c r="I8" i="19"/>
  <c r="G58" i="15"/>
  <c r="K138" i="19"/>
  <c r="H121" i="19"/>
  <c r="J64" i="19"/>
  <c r="J143" i="19"/>
  <c r="H133" i="19"/>
  <c r="K121" i="19"/>
  <c r="F76" i="19"/>
  <c r="G136" i="15"/>
  <c r="I136" i="15"/>
  <c r="J138" i="19"/>
  <c r="G61" i="19"/>
  <c r="H129" i="19"/>
  <c r="I47" i="15"/>
  <c r="G92" i="15"/>
  <c r="O145" i="19"/>
  <c r="K136" i="15"/>
  <c r="I130" i="15"/>
  <c r="I143" i="19"/>
  <c r="J136" i="15"/>
  <c r="H143" i="19"/>
  <c r="G130" i="19"/>
  <c r="G32" i="19"/>
  <c r="K133" i="19"/>
  <c r="H106" i="19"/>
  <c r="F83" i="19"/>
  <c r="K76" i="19"/>
  <c r="I75" i="19"/>
  <c r="F58" i="19"/>
  <c r="K58" i="19"/>
  <c r="F52" i="19"/>
  <c r="M52" i="19" s="1"/>
  <c r="N52" i="19" s="1"/>
  <c r="J50" i="19"/>
  <c r="I45" i="19"/>
  <c r="F44" i="19"/>
  <c r="M44" i="19" s="1"/>
  <c r="N44" i="19" s="1"/>
  <c r="H39" i="19"/>
  <c r="I38" i="19"/>
  <c r="G145" i="15"/>
  <c r="P130" i="19"/>
  <c r="K130" i="15"/>
  <c r="J145" i="15"/>
  <c r="K143" i="19"/>
  <c r="J107" i="19"/>
  <c r="K83" i="19"/>
  <c r="K38" i="19"/>
  <c r="F18" i="19"/>
  <c r="G130" i="15"/>
  <c r="I46" i="15"/>
  <c r="I125" i="15"/>
  <c r="I110" i="15"/>
  <c r="K79" i="15"/>
  <c r="I62" i="15"/>
  <c r="O130" i="19"/>
  <c r="J130" i="15"/>
  <c r="F130" i="15"/>
  <c r="M130" i="15" s="1"/>
  <c r="G132" i="19"/>
  <c r="G76" i="19"/>
  <c r="J60" i="19"/>
  <c r="I18" i="19"/>
  <c r="G153" i="19"/>
  <c r="I153" i="15"/>
  <c r="P153" i="15"/>
  <c r="H153" i="19"/>
  <c r="I153" i="19"/>
  <c r="O153" i="19"/>
  <c r="K153" i="15"/>
  <c r="F153" i="15"/>
  <c r="M153" i="15" s="1"/>
  <c r="J153" i="19"/>
  <c r="P153" i="19"/>
  <c r="K153" i="19"/>
  <c r="G153" i="15"/>
  <c r="F153" i="19"/>
  <c r="M153" i="19" s="1"/>
  <c r="N153" i="19" s="1"/>
  <c r="J153" i="15"/>
  <c r="K62" i="15"/>
  <c r="J117" i="15"/>
  <c r="K117" i="15"/>
  <c r="P80" i="15"/>
  <c r="K155" i="19"/>
  <c r="I155" i="15"/>
  <c r="F155" i="19"/>
  <c r="M155" i="19" s="1"/>
  <c r="N155" i="19" s="1"/>
  <c r="G155" i="19"/>
  <c r="K155" i="15"/>
  <c r="F155" i="15"/>
  <c r="M155" i="15" s="1"/>
  <c r="H155" i="19"/>
  <c r="I155" i="19"/>
  <c r="O155" i="19"/>
  <c r="G155" i="15"/>
  <c r="J155" i="15"/>
  <c r="J155" i="19"/>
  <c r="P155" i="19"/>
  <c r="P155" i="15"/>
  <c r="K152" i="19"/>
  <c r="G152" i="15"/>
  <c r="F152" i="19"/>
  <c r="M152" i="19" s="1"/>
  <c r="N152" i="19" s="1"/>
  <c r="G152" i="19"/>
  <c r="I152" i="15"/>
  <c r="J152" i="15"/>
  <c r="P152" i="15"/>
  <c r="H152" i="19"/>
  <c r="I152" i="19"/>
  <c r="O152" i="19"/>
  <c r="K152" i="15"/>
  <c r="F152" i="15"/>
  <c r="M152" i="15" s="1"/>
  <c r="J152" i="19"/>
  <c r="P152" i="19"/>
  <c r="P144" i="19"/>
  <c r="K127" i="15"/>
  <c r="G108" i="15"/>
  <c r="G117" i="15"/>
  <c r="P12" i="19"/>
  <c r="F12" i="15"/>
  <c r="I12" i="19"/>
  <c r="G124" i="15"/>
  <c r="G100" i="15"/>
  <c r="G84" i="19"/>
  <c r="P84" i="19"/>
  <c r="P12" i="15"/>
  <c r="P84" i="15"/>
  <c r="I154" i="19"/>
  <c r="O154" i="19"/>
  <c r="F154" i="15"/>
  <c r="M154" i="15" s="1"/>
  <c r="J154" i="19"/>
  <c r="P154" i="19"/>
  <c r="K154" i="19"/>
  <c r="P154" i="15"/>
  <c r="I154" i="15"/>
  <c r="F154" i="19"/>
  <c r="M154" i="19" s="1"/>
  <c r="N154" i="19" s="1"/>
  <c r="G154" i="19"/>
  <c r="J154" i="15"/>
  <c r="K154" i="15"/>
  <c r="H154" i="19"/>
  <c r="G154" i="15"/>
  <c r="I151" i="19"/>
  <c r="O151" i="19"/>
  <c r="K151" i="15"/>
  <c r="J151" i="19"/>
  <c r="P151" i="19"/>
  <c r="K151" i="19"/>
  <c r="G151" i="15"/>
  <c r="F151" i="19"/>
  <c r="M151" i="19" s="1"/>
  <c r="N151" i="19" s="1"/>
  <c r="G151" i="19"/>
  <c r="I151" i="15"/>
  <c r="J151" i="15"/>
  <c r="P151" i="15"/>
  <c r="H151" i="19"/>
  <c r="F151" i="15"/>
  <c r="M151" i="15" s="1"/>
  <c r="G12" i="15"/>
  <c r="O12" i="19"/>
  <c r="I105" i="15"/>
  <c r="O144" i="19"/>
  <c r="F144" i="15"/>
  <c r="M144" i="15" s="1"/>
  <c r="I117" i="15"/>
  <c r="I56" i="19"/>
  <c r="I23" i="15"/>
  <c r="K12" i="15"/>
  <c r="K28" i="19"/>
  <c r="J52" i="19"/>
  <c r="I140" i="19"/>
  <c r="K117" i="19"/>
  <c r="G69" i="19"/>
  <c r="G74" i="19"/>
  <c r="K96" i="19"/>
  <c r="H89" i="19"/>
  <c r="I89" i="19"/>
  <c r="J89" i="19"/>
  <c r="F74" i="19"/>
  <c r="K79" i="19"/>
  <c r="G79" i="19"/>
  <c r="F11" i="19"/>
  <c r="M11" i="19" s="1"/>
  <c r="H11" i="19"/>
  <c r="I11" i="19"/>
  <c r="J11" i="19"/>
  <c r="K11" i="19"/>
  <c r="I73" i="15"/>
  <c r="K68" i="15"/>
  <c r="F21" i="15"/>
  <c r="I52" i="19"/>
  <c r="J86" i="19"/>
  <c r="I99" i="19"/>
  <c r="I107" i="19"/>
  <c r="G117" i="19"/>
  <c r="K102" i="19"/>
  <c r="G31" i="19"/>
  <c r="G34" i="19"/>
  <c r="K122" i="19"/>
  <c r="G122" i="19"/>
  <c r="G118" i="19"/>
  <c r="H118" i="19"/>
  <c r="I112" i="19"/>
  <c r="K109" i="19"/>
  <c r="G109" i="19"/>
  <c r="K75" i="19"/>
  <c r="F73" i="19"/>
  <c r="M73" i="19" s="1"/>
  <c r="N73" i="19" s="1"/>
  <c r="F78" i="19"/>
  <c r="K78" i="19"/>
  <c r="F32" i="19"/>
  <c r="K35" i="19"/>
  <c r="G35" i="19"/>
  <c r="F35" i="19"/>
  <c r="M35" i="19" s="1"/>
  <c r="F23" i="19"/>
  <c r="M23" i="19" s="1"/>
  <c r="G23" i="19"/>
  <c r="H23" i="19"/>
  <c r="H85" i="19"/>
  <c r="H139" i="19"/>
  <c r="K137" i="19"/>
  <c r="G137" i="19"/>
  <c r="I137" i="19"/>
  <c r="F104" i="19"/>
  <c r="H113" i="19"/>
  <c r="K113" i="19"/>
  <c r="F113" i="19"/>
  <c r="I113" i="19"/>
  <c r="H91" i="19"/>
  <c r="K91" i="19"/>
  <c r="I91" i="19"/>
  <c r="I76" i="19"/>
  <c r="I72" i="19"/>
  <c r="F21" i="19"/>
  <c r="G21" i="19"/>
  <c r="H21" i="19"/>
  <c r="F16" i="19"/>
  <c r="G16" i="19"/>
  <c r="H16" i="19"/>
  <c r="F72" i="15"/>
  <c r="F19" i="15"/>
  <c r="I32" i="19"/>
  <c r="J42" i="19"/>
  <c r="I64" i="19"/>
  <c r="I74" i="19"/>
  <c r="I85" i="19"/>
  <c r="K132" i="19"/>
  <c r="I134" i="19"/>
  <c r="J139" i="19"/>
  <c r="K21" i="19"/>
  <c r="K16" i="19"/>
  <c r="F127" i="19"/>
  <c r="H138" i="19"/>
  <c r="I138" i="19"/>
  <c r="G105" i="19"/>
  <c r="H105" i="19"/>
  <c r="F103" i="19"/>
  <c r="G103" i="19"/>
  <c r="F98" i="19"/>
  <c r="H98" i="19"/>
  <c r="F65" i="19"/>
  <c r="F70" i="19"/>
  <c r="M70" i="19" s="1"/>
  <c r="N70" i="19" s="1"/>
  <c r="K70" i="19"/>
  <c r="G66" i="19"/>
  <c r="H48" i="19"/>
  <c r="F40" i="19"/>
  <c r="M40" i="19" s="1"/>
  <c r="H43" i="19"/>
  <c r="I43" i="19"/>
  <c r="J43" i="19"/>
  <c r="F31" i="19"/>
  <c r="H31" i="19"/>
  <c r="I21" i="15"/>
  <c r="K44" i="19"/>
  <c r="K74" i="19"/>
  <c r="H81" i="19"/>
  <c r="K130" i="19"/>
  <c r="I139" i="19"/>
  <c r="H132" i="19"/>
  <c r="G83" i="19"/>
  <c r="G91" i="19"/>
  <c r="G63" i="19"/>
  <c r="J21" i="19"/>
  <c r="J16" i="19"/>
  <c r="F137" i="19"/>
  <c r="M137" i="19" s="1"/>
  <c r="J145" i="19"/>
  <c r="H131" i="19"/>
  <c r="F131" i="19"/>
  <c r="G131" i="19"/>
  <c r="F115" i="19"/>
  <c r="F124" i="19"/>
  <c r="M124" i="19" s="1"/>
  <c r="N124" i="19" s="1"/>
  <c r="K124" i="19"/>
  <c r="J113" i="19"/>
  <c r="K98" i="19"/>
  <c r="K104" i="19"/>
  <c r="G104" i="19"/>
  <c r="H100" i="19"/>
  <c r="I100" i="19"/>
  <c r="J100" i="19"/>
  <c r="J91" i="19"/>
  <c r="H82" i="19"/>
  <c r="K61" i="19"/>
  <c r="H62" i="19"/>
  <c r="K62" i="19"/>
  <c r="F62" i="19"/>
  <c r="I62" i="19"/>
  <c r="K48" i="19"/>
  <c r="K136" i="19"/>
  <c r="H126" i="19"/>
  <c r="I98" i="19"/>
  <c r="J82" i="19"/>
  <c r="J48" i="19"/>
  <c r="K33" i="19"/>
  <c r="G98" i="19"/>
  <c r="G62" i="19"/>
  <c r="F132" i="19"/>
  <c r="H124" i="19"/>
  <c r="I88" i="19"/>
  <c r="F86" i="19"/>
  <c r="I82" i="19"/>
  <c r="H78" i="19"/>
  <c r="J76" i="19"/>
  <c r="H75" i="19"/>
  <c r="H70" i="19"/>
  <c r="I58" i="19"/>
  <c r="I48" i="19"/>
  <c r="I13" i="19"/>
  <c r="G36" i="19"/>
  <c r="G19" i="19"/>
  <c r="I136" i="19"/>
  <c r="I121" i="19"/>
  <c r="F118" i="19"/>
  <c r="F88" i="19"/>
  <c r="M88" i="19" s="1"/>
  <c r="N88" i="19" s="1"/>
  <c r="K66" i="19"/>
  <c r="K39" i="19"/>
  <c r="H13" i="19"/>
  <c r="G15" i="19"/>
  <c r="F130" i="19"/>
  <c r="F105" i="19"/>
  <c r="K88" i="19"/>
  <c r="K69" i="19"/>
  <c r="I60" i="19"/>
  <c r="K51" i="19"/>
  <c r="F42" i="19"/>
  <c r="I26" i="19"/>
  <c r="J26" i="19"/>
  <c r="G26" i="19"/>
  <c r="K26" i="19"/>
  <c r="J26" i="15"/>
  <c r="G26" i="15"/>
  <c r="H26" i="19"/>
  <c r="K26" i="15"/>
  <c r="F26" i="15"/>
  <c r="O26" i="19"/>
  <c r="H80" i="19"/>
  <c r="I80" i="19"/>
  <c r="J80" i="19"/>
  <c r="K80" i="19"/>
  <c r="O80" i="19"/>
  <c r="J45" i="15"/>
  <c r="K45" i="15"/>
  <c r="K38" i="15"/>
  <c r="K124" i="15"/>
  <c r="I109" i="15"/>
  <c r="J109" i="15"/>
  <c r="J88" i="15"/>
  <c r="K88" i="15"/>
  <c r="G116" i="15"/>
  <c r="G80" i="15"/>
  <c r="J124" i="15"/>
  <c r="K109" i="15"/>
  <c r="J98" i="15"/>
  <c r="K95" i="15"/>
  <c r="I89" i="15"/>
  <c r="F139" i="19"/>
  <c r="M139" i="19" s="1"/>
  <c r="N139" i="19" s="1"/>
  <c r="I135" i="19"/>
  <c r="K135" i="19"/>
  <c r="F135" i="19"/>
  <c r="F135" i="15"/>
  <c r="J135" i="15"/>
  <c r="O135" i="19"/>
  <c r="K135" i="15"/>
  <c r="J135" i="19"/>
  <c r="F41" i="19"/>
  <c r="G41" i="19"/>
  <c r="H41" i="19"/>
  <c r="J41" i="19"/>
  <c r="I41" i="15"/>
  <c r="O41" i="19"/>
  <c r="J41" i="15"/>
  <c r="P41" i="19"/>
  <c r="K41" i="19"/>
  <c r="F41" i="15"/>
  <c r="K41" i="15"/>
  <c r="I25" i="15"/>
  <c r="O25" i="19"/>
  <c r="F25" i="15"/>
  <c r="J25" i="15"/>
  <c r="P25" i="19"/>
  <c r="K25" i="15"/>
  <c r="G146" i="19"/>
  <c r="G107" i="19"/>
  <c r="G142" i="19"/>
  <c r="G28" i="19"/>
  <c r="J46" i="15"/>
  <c r="J125" i="15"/>
  <c r="I111" i="15"/>
  <c r="I98" i="15"/>
  <c r="I78" i="15"/>
  <c r="K125" i="15"/>
  <c r="I88" i="15"/>
  <c r="J89" i="15"/>
  <c r="K89" i="15"/>
  <c r="F80" i="15"/>
  <c r="M80" i="15" s="1"/>
  <c r="G80" i="19"/>
  <c r="G78" i="19"/>
  <c r="G86" i="19"/>
  <c r="H135" i="19"/>
  <c r="K145" i="19"/>
  <c r="F145" i="19"/>
  <c r="M145" i="19" s="1"/>
  <c r="N145" i="19" s="1"/>
  <c r="H145" i="19"/>
  <c r="I145" i="19"/>
  <c r="G145" i="19"/>
  <c r="I145" i="15"/>
  <c r="K145" i="15"/>
  <c r="F145" i="15"/>
  <c r="M145" i="15" s="1"/>
  <c r="P145" i="19"/>
  <c r="F64" i="19"/>
  <c r="G67" i="19"/>
  <c r="K67" i="19"/>
  <c r="H67" i="19"/>
  <c r="I67" i="19"/>
  <c r="O67" i="19"/>
  <c r="I67" i="15"/>
  <c r="J67" i="19"/>
  <c r="F67" i="15"/>
  <c r="J67" i="15"/>
  <c r="I41" i="19"/>
  <c r="J47" i="15"/>
  <c r="K47" i="15"/>
  <c r="K111" i="15"/>
  <c r="J105" i="15"/>
  <c r="K105" i="15"/>
  <c r="K98" i="15"/>
  <c r="J78" i="15"/>
  <c r="K78" i="15"/>
  <c r="I45" i="15"/>
  <c r="I26" i="15"/>
  <c r="G140" i="19"/>
  <c r="G85" i="19"/>
  <c r="J58" i="15"/>
  <c r="I38" i="15"/>
  <c r="J37" i="15"/>
  <c r="I124" i="15"/>
  <c r="G44" i="15"/>
  <c r="G47" i="15"/>
  <c r="G84" i="15"/>
  <c r="G102" i="15"/>
  <c r="G111" i="15"/>
  <c r="P80" i="19"/>
  <c r="P26" i="19"/>
  <c r="J111" i="15"/>
  <c r="J62" i="15"/>
  <c r="K46" i="15"/>
  <c r="J38" i="15"/>
  <c r="J68" i="15"/>
  <c r="I68" i="15"/>
  <c r="J12" i="15"/>
  <c r="I12" i="15"/>
  <c r="J112" i="19"/>
  <c r="G112" i="19"/>
  <c r="K112" i="19"/>
  <c r="H112" i="19"/>
  <c r="I112" i="15"/>
  <c r="F112" i="15"/>
  <c r="M112" i="15" s="1"/>
  <c r="J112" i="15"/>
  <c r="K112" i="15"/>
  <c r="O112" i="19"/>
  <c r="F101" i="19"/>
  <c r="J110" i="19"/>
  <c r="G110" i="19"/>
  <c r="K110" i="19"/>
  <c r="H110" i="19"/>
  <c r="J110" i="15"/>
  <c r="K110" i="15"/>
  <c r="F110" i="15"/>
  <c r="O110" i="19"/>
  <c r="G101" i="19"/>
  <c r="K101" i="19"/>
  <c r="H101" i="19"/>
  <c r="I101" i="19"/>
  <c r="J101" i="19"/>
  <c r="I101" i="15"/>
  <c r="K101" i="15"/>
  <c r="O101" i="19"/>
  <c r="F101" i="15"/>
  <c r="J101" i="15"/>
  <c r="F89" i="19"/>
  <c r="I97" i="19"/>
  <c r="J97" i="19"/>
  <c r="G97" i="19"/>
  <c r="K97" i="19"/>
  <c r="J97" i="15"/>
  <c r="O97" i="19"/>
  <c r="H97" i="19"/>
  <c r="I97" i="15"/>
  <c r="K97" i="15"/>
  <c r="F87" i="19"/>
  <c r="F95" i="19"/>
  <c r="M95" i="19" s="1"/>
  <c r="N95" i="19" s="1"/>
  <c r="O95" i="19"/>
  <c r="I95" i="15"/>
  <c r="J95" i="15"/>
  <c r="H49" i="19"/>
  <c r="K49" i="19"/>
  <c r="G97" i="15"/>
  <c r="J127" i="15"/>
  <c r="I144" i="15"/>
  <c r="F84" i="15"/>
  <c r="K23" i="15"/>
  <c r="K21" i="15"/>
  <c r="J56" i="19"/>
  <c r="K86" i="19"/>
  <c r="K107" i="19"/>
  <c r="J134" i="19"/>
  <c r="K144" i="19"/>
  <c r="G124" i="19"/>
  <c r="G134" i="19"/>
  <c r="K65" i="19"/>
  <c r="F144" i="19"/>
  <c r="M144" i="19" s="1"/>
  <c r="N144" i="19" s="1"/>
  <c r="F142" i="19"/>
  <c r="M142" i="19" s="1"/>
  <c r="N142" i="19" s="1"/>
  <c r="H28" i="19"/>
  <c r="I28" i="19"/>
  <c r="F28" i="19"/>
  <c r="J28" i="19"/>
  <c r="J136" i="19"/>
  <c r="F67" i="19"/>
  <c r="M67" i="19" s="1"/>
  <c r="J72" i="19"/>
  <c r="G72" i="19"/>
  <c r="K72" i="19"/>
  <c r="H72" i="19"/>
  <c r="H53" i="19"/>
  <c r="J53" i="19"/>
  <c r="F43" i="19"/>
  <c r="F46" i="19"/>
  <c r="M46" i="19" s="1"/>
  <c r="N46" i="19" s="1"/>
  <c r="G46" i="19"/>
  <c r="H46" i="19"/>
  <c r="J46" i="19"/>
  <c r="F30" i="19"/>
  <c r="G30" i="19"/>
  <c r="K30" i="19"/>
  <c r="K58" i="15"/>
  <c r="K37" i="15"/>
  <c r="K73" i="15"/>
  <c r="G126" i="19"/>
  <c r="K34" i="19"/>
  <c r="F120" i="19"/>
  <c r="F108" i="19"/>
  <c r="H117" i="19"/>
  <c r="I117" i="19"/>
  <c r="J117" i="19"/>
  <c r="I81" i="19"/>
  <c r="J81" i="19"/>
  <c r="G81" i="19"/>
  <c r="K81" i="19"/>
  <c r="F72" i="19"/>
  <c r="M72" i="19" s="1"/>
  <c r="G77" i="19"/>
  <c r="K77" i="19"/>
  <c r="H77" i="19"/>
  <c r="I77" i="19"/>
  <c r="I71" i="19"/>
  <c r="I63" i="19"/>
  <c r="F63" i="19"/>
  <c r="M63" i="19" s="1"/>
  <c r="N63" i="19" s="1"/>
  <c r="I57" i="19"/>
  <c r="K57" i="19"/>
  <c r="F57" i="19"/>
  <c r="M57" i="19" s="1"/>
  <c r="N57" i="19" s="1"/>
  <c r="G57" i="19"/>
  <c r="H57" i="19"/>
  <c r="J57" i="19"/>
  <c r="I53" i="19"/>
  <c r="I49" i="19"/>
  <c r="I46" i="19"/>
  <c r="F12" i="19"/>
  <c r="J12" i="19"/>
  <c r="G12" i="19"/>
  <c r="K12" i="19"/>
  <c r="H12" i="19"/>
  <c r="H144" i="19"/>
  <c r="I144" i="19"/>
  <c r="J144" i="19"/>
  <c r="H84" i="19"/>
  <c r="I84" i="19"/>
  <c r="J84" i="19"/>
  <c r="G105" i="15"/>
  <c r="G144" i="15"/>
  <c r="J79" i="15"/>
  <c r="K144" i="15"/>
  <c r="I116" i="15"/>
  <c r="J32" i="19"/>
  <c r="K32" i="19"/>
  <c r="K52" i="19"/>
  <c r="H52" i="19"/>
  <c r="K64" i="19"/>
  <c r="H64" i="19"/>
  <c r="J85" i="19"/>
  <c r="K85" i="19"/>
  <c r="J99" i="19"/>
  <c r="K99" i="19"/>
  <c r="J115" i="19"/>
  <c r="K115" i="19"/>
  <c r="H115" i="19"/>
  <c r="H130" i="19"/>
  <c r="I130" i="19"/>
  <c r="J130" i="19"/>
  <c r="I132" i="19"/>
  <c r="J132" i="19"/>
  <c r="I115" i="19"/>
  <c r="K84" i="19"/>
  <c r="G39" i="19"/>
  <c r="G42" i="19"/>
  <c r="H32" i="19"/>
  <c r="H137" i="19"/>
  <c r="J137" i="19"/>
  <c r="J120" i="19"/>
  <c r="H120" i="19"/>
  <c r="F116" i="19"/>
  <c r="I125" i="19"/>
  <c r="F125" i="19"/>
  <c r="G125" i="19"/>
  <c r="F122" i="19"/>
  <c r="M122" i="19" s="1"/>
  <c r="H122" i="19"/>
  <c r="J122" i="19"/>
  <c r="K82" i="19"/>
  <c r="H90" i="19"/>
  <c r="I90" i="19"/>
  <c r="J90" i="19"/>
  <c r="F79" i="19"/>
  <c r="G87" i="19"/>
  <c r="K87" i="19"/>
  <c r="H87" i="19"/>
  <c r="I87" i="19"/>
  <c r="K71" i="19"/>
  <c r="I66" i="19"/>
  <c r="F66" i="19"/>
  <c r="I61" i="19"/>
  <c r="F56" i="19"/>
  <c r="G59" i="19"/>
  <c r="K59" i="19"/>
  <c r="H59" i="19"/>
  <c r="I59" i="19"/>
  <c r="K53" i="19"/>
  <c r="I50" i="19"/>
  <c r="K50" i="19"/>
  <c r="F50" i="19"/>
  <c r="M50" i="19" s="1"/>
  <c r="N50" i="19" s="1"/>
  <c r="G50" i="19"/>
  <c r="K46" i="19"/>
  <c r="F14" i="19"/>
  <c r="I14" i="19"/>
  <c r="J14" i="19"/>
  <c r="G14" i="19"/>
  <c r="K14" i="19"/>
  <c r="H134" i="19"/>
  <c r="J102" i="19"/>
  <c r="J96" i="19"/>
  <c r="G95" i="19"/>
  <c r="H86" i="19"/>
  <c r="G75" i="19"/>
  <c r="J74" i="19"/>
  <c r="J65" i="19"/>
  <c r="H56" i="19"/>
  <c r="J44" i="19"/>
  <c r="H42" i="19"/>
  <c r="J34" i="19"/>
  <c r="F141" i="19"/>
  <c r="M141" i="19" s="1"/>
  <c r="N141" i="19" s="1"/>
  <c r="F138" i="19"/>
  <c r="M138" i="19" s="1"/>
  <c r="I147" i="19"/>
  <c r="O147" i="19"/>
  <c r="F147" i="19"/>
  <c r="M147" i="19" s="1"/>
  <c r="N147" i="19" s="1"/>
  <c r="J147" i="19"/>
  <c r="P147" i="19"/>
  <c r="G147" i="19"/>
  <c r="K147" i="19"/>
  <c r="H147" i="19"/>
  <c r="J147" i="15"/>
  <c r="G147" i="15"/>
  <c r="P147" i="15"/>
  <c r="F147" i="15"/>
  <c r="M147" i="15" s="1"/>
  <c r="I147" i="15"/>
  <c r="K147" i="15"/>
  <c r="K131" i="19"/>
  <c r="I131" i="19"/>
  <c r="F128" i="19"/>
  <c r="I126" i="19"/>
  <c r="F123" i="19"/>
  <c r="F119" i="19"/>
  <c r="F107" i="19"/>
  <c r="M107" i="19" s="1"/>
  <c r="I106" i="19"/>
  <c r="F96" i="19"/>
  <c r="M96" i="19" s="1"/>
  <c r="N96" i="19" s="1"/>
  <c r="K93" i="19"/>
  <c r="K60" i="19"/>
  <c r="J36" i="19"/>
  <c r="I30" i="19"/>
  <c r="K134" i="19"/>
  <c r="H107" i="19"/>
  <c r="I96" i="19"/>
  <c r="G82" i="19"/>
  <c r="K56" i="19"/>
  <c r="G54" i="19"/>
  <c r="K42" i="19"/>
  <c r="G25" i="19"/>
  <c r="H149" i="19"/>
  <c r="I149" i="19"/>
  <c r="O149" i="19"/>
  <c r="F149" i="19"/>
  <c r="M149" i="19" s="1"/>
  <c r="N149" i="19" s="1"/>
  <c r="J149" i="19"/>
  <c r="P149" i="19"/>
  <c r="G149" i="19"/>
  <c r="K149" i="19"/>
  <c r="G149" i="15"/>
  <c r="P149" i="15"/>
  <c r="F149" i="15"/>
  <c r="M149" i="15" s="1"/>
  <c r="I149" i="15"/>
  <c r="J149" i="15"/>
  <c r="K149" i="15"/>
  <c r="K126" i="19"/>
  <c r="H125" i="19"/>
  <c r="F110" i="19"/>
  <c r="M110" i="19" s="1"/>
  <c r="F85" i="19"/>
  <c r="F81" i="19"/>
  <c r="M81" i="19" s="1"/>
  <c r="N81" i="19" s="1"/>
  <c r="F69" i="19"/>
  <c r="H69" i="19"/>
  <c r="H66" i="19"/>
  <c r="F59" i="19"/>
  <c r="I33" i="19"/>
  <c r="F26" i="19"/>
  <c r="M26" i="19" s="1"/>
  <c r="I22" i="19"/>
  <c r="K13" i="19"/>
  <c r="G135" i="19"/>
  <c r="G120" i="19"/>
  <c r="G64" i="19"/>
  <c r="G49" i="19"/>
  <c r="I148" i="19"/>
  <c r="F148" i="19"/>
  <c r="M148" i="19" s="1"/>
  <c r="N148" i="19" s="1"/>
  <c r="O148" i="19"/>
  <c r="G148" i="19"/>
  <c r="P148" i="19"/>
  <c r="H148" i="19"/>
  <c r="G148" i="15"/>
  <c r="K148" i="15"/>
  <c r="F148" i="15"/>
  <c r="M148" i="15" s="1"/>
  <c r="J148" i="15"/>
  <c r="I148" i="15"/>
  <c r="P148" i="15"/>
  <c r="K148" i="19"/>
  <c r="J148" i="19"/>
  <c r="I150" i="19"/>
  <c r="F150" i="19"/>
  <c r="M150" i="19" s="1"/>
  <c r="N150" i="19" s="1"/>
  <c r="J150" i="19"/>
  <c r="H150" i="19"/>
  <c r="P150" i="19"/>
  <c r="K150" i="19"/>
  <c r="O150" i="19"/>
  <c r="G150" i="15"/>
  <c r="F150" i="15"/>
  <c r="M150" i="15" s="1"/>
  <c r="G150" i="19"/>
  <c r="P150" i="15"/>
  <c r="J150" i="15"/>
  <c r="I150" i="15"/>
  <c r="K150" i="15"/>
  <c r="J131" i="19"/>
  <c r="F117" i="19"/>
  <c r="F112" i="19"/>
  <c r="F109" i="19"/>
  <c r="K106" i="19"/>
  <c r="F97" i="19"/>
  <c r="J93" i="19"/>
  <c r="H93" i="19"/>
  <c r="F90" i="19"/>
  <c r="F84" i="19"/>
  <c r="M84" i="19" s="1"/>
  <c r="F80" i="19"/>
  <c r="F77" i="19"/>
  <c r="F68" i="19"/>
  <c r="M68" i="19" s="1"/>
  <c r="H36" i="19"/>
  <c r="H33" i="19"/>
  <c r="H22" i="19"/>
  <c r="K143" i="15"/>
  <c r="N146" i="15"/>
  <c r="K139" i="15"/>
  <c r="J143" i="15"/>
  <c r="J139" i="15"/>
  <c r="J116" i="15"/>
  <c r="K116" i="15"/>
  <c r="I108" i="15"/>
  <c r="I84" i="15"/>
  <c r="J108" i="15"/>
  <c r="K108" i="15"/>
  <c r="J84" i="15"/>
  <c r="K84" i="15"/>
  <c r="K138" i="15"/>
  <c r="K102" i="15"/>
  <c r="I100" i="15"/>
  <c r="I92" i="15"/>
  <c r="I90" i="15"/>
  <c r="J100" i="15"/>
  <c r="K100" i="15"/>
  <c r="J92" i="15"/>
  <c r="K92" i="15"/>
  <c r="J90" i="15"/>
  <c r="K90" i="15"/>
  <c r="J102" i="15"/>
  <c r="K80" i="15"/>
  <c r="I80" i="15"/>
  <c r="J73" i="15"/>
  <c r="K59" i="15"/>
  <c r="I59" i="15"/>
  <c r="K55" i="15"/>
  <c r="I55" i="15"/>
  <c r="K43" i="15"/>
  <c r="I43" i="15"/>
  <c r="K35" i="15"/>
  <c r="I35" i="15"/>
  <c r="J23" i="15"/>
  <c r="J21" i="15"/>
  <c r="K11" i="15"/>
  <c r="I11" i="15"/>
  <c r="K74" i="15"/>
  <c r="K42" i="15"/>
  <c r="K34" i="15"/>
  <c r="K24" i="15"/>
  <c r="J80" i="15"/>
  <c r="J59" i="15"/>
  <c r="J55" i="15"/>
  <c r="J43" i="15"/>
  <c r="J35" i="15"/>
  <c r="J11" i="15"/>
  <c r="J142" i="19"/>
  <c r="K146" i="19"/>
  <c r="H146" i="19"/>
  <c r="J146" i="19"/>
  <c r="J141" i="19"/>
  <c r="K141" i="19"/>
  <c r="I141" i="19"/>
  <c r="H140" i="19"/>
  <c r="I142" i="19"/>
  <c r="K111" i="19"/>
  <c r="I103" i="19"/>
  <c r="I95" i="19"/>
  <c r="H142" i="19"/>
  <c r="F140" i="19"/>
  <c r="M140" i="19" s="1"/>
  <c r="N140" i="19" s="1"/>
  <c r="K140" i="19"/>
  <c r="J133" i="19"/>
  <c r="J129" i="19"/>
  <c r="J126" i="19"/>
  <c r="J125" i="19"/>
  <c r="J124" i="19"/>
  <c r="K120" i="19"/>
  <c r="I120" i="19"/>
  <c r="K103" i="19"/>
  <c r="K95" i="19"/>
  <c r="K142" i="19"/>
  <c r="H141" i="19"/>
  <c r="J140" i="19"/>
  <c r="H111" i="19"/>
  <c r="J111" i="19"/>
  <c r="I111" i="19"/>
  <c r="H103" i="19"/>
  <c r="J103" i="19"/>
  <c r="H95" i="19"/>
  <c r="J95" i="19"/>
  <c r="J78" i="19"/>
  <c r="J71" i="19"/>
  <c r="J70" i="19"/>
  <c r="J69" i="19"/>
  <c r="J66" i="19"/>
  <c r="J106" i="19"/>
  <c r="J98" i="19"/>
  <c r="J94" i="19"/>
  <c r="H63" i="19"/>
  <c r="J63" i="19"/>
  <c r="H54" i="19"/>
  <c r="J54" i="19"/>
  <c r="K63" i="19"/>
  <c r="H61" i="19"/>
  <c r="J61" i="19"/>
  <c r="H58" i="19"/>
  <c r="J58" i="19"/>
  <c r="K54" i="19"/>
  <c r="I29" i="19"/>
  <c r="K29" i="19"/>
  <c r="I31" i="19"/>
  <c r="K31" i="19"/>
  <c r="H30" i="19"/>
  <c r="F29" i="19"/>
  <c r="F25" i="19"/>
  <c r="K22" i="19"/>
  <c r="K18" i="19"/>
  <c r="K8" i="19"/>
  <c r="J51" i="19"/>
  <c r="J49" i="19"/>
  <c r="J47" i="19"/>
  <c r="J45" i="19"/>
  <c r="J39" i="19"/>
  <c r="I36" i="19"/>
  <c r="K36" i="19"/>
  <c r="K27" i="19"/>
  <c r="H25" i="19"/>
  <c r="J25" i="19"/>
  <c r="I25" i="19"/>
  <c r="K25" i="19"/>
  <c r="H19" i="19"/>
  <c r="J19" i="19"/>
  <c r="I19" i="19"/>
  <c r="K19" i="19"/>
  <c r="H15" i="19"/>
  <c r="J15" i="19"/>
  <c r="I15" i="19"/>
  <c r="K15" i="19"/>
  <c r="H9" i="19"/>
  <c r="J9" i="19"/>
  <c r="I9" i="19"/>
  <c r="K9" i="19"/>
  <c r="H29" i="19"/>
  <c r="H27" i="19"/>
  <c r="J33" i="19"/>
  <c r="J30" i="19"/>
  <c r="J27" i="19"/>
  <c r="J22" i="19"/>
  <c r="J18" i="19"/>
  <c r="J13" i="19"/>
  <c r="J8" i="19"/>
  <c r="M22" i="19" l="1"/>
  <c r="M33" i="19"/>
  <c r="N33" i="19" s="1"/>
  <c r="M32" i="19"/>
  <c r="M31" i="19"/>
  <c r="M25" i="15"/>
  <c r="M29" i="15"/>
  <c r="M28" i="15"/>
  <c r="M30" i="19"/>
  <c r="N30" i="19" s="1"/>
  <c r="M19" i="19"/>
  <c r="N19" i="19" s="1"/>
  <c r="M16" i="19"/>
  <c r="N16" i="19" s="1"/>
  <c r="M17" i="19"/>
  <c r="N17" i="19" s="1"/>
  <c r="M14" i="15"/>
  <c r="N14" i="15" s="1"/>
  <c r="M13" i="15"/>
  <c r="M12" i="15"/>
  <c r="M10" i="19"/>
  <c r="N10" i="19" s="1"/>
  <c r="M9" i="15"/>
  <c r="M8" i="19"/>
  <c r="N8" i="19" s="1"/>
  <c r="M7" i="19"/>
  <c r="N7" i="19" s="1"/>
  <c r="M108" i="15"/>
  <c r="M92" i="15"/>
  <c r="M24" i="19"/>
  <c r="N24" i="19" s="1"/>
  <c r="M53" i="19"/>
  <c r="M21" i="15"/>
  <c r="N21" i="15" s="1"/>
  <c r="M61" i="15"/>
  <c r="M48" i="15"/>
  <c r="M35" i="15"/>
  <c r="M100" i="19"/>
  <c r="M74" i="19"/>
  <c r="N74" i="19" s="1"/>
  <c r="M119" i="15"/>
  <c r="M87" i="15"/>
  <c r="M45" i="19"/>
  <c r="M34" i="19"/>
  <c r="N34" i="19" s="1"/>
  <c r="M85" i="15"/>
  <c r="M102" i="19"/>
  <c r="N102" i="19" s="1"/>
  <c r="M69" i="15"/>
  <c r="M47" i="19"/>
  <c r="M118" i="15"/>
  <c r="M55" i="15"/>
  <c r="M90" i="15"/>
  <c r="M51" i="19"/>
  <c r="N51" i="19" s="1"/>
  <c r="M27" i="19"/>
  <c r="N27" i="19" s="1"/>
  <c r="M86" i="15"/>
  <c r="M38" i="19"/>
  <c r="N38" i="19" s="1"/>
  <c r="M94" i="19"/>
  <c r="N94" i="19" s="1"/>
  <c r="M106" i="19"/>
  <c r="M58" i="19"/>
  <c r="N58" i="19" s="1"/>
  <c r="M18" i="19"/>
  <c r="N18" i="19" s="1"/>
  <c r="M104" i="19"/>
  <c r="M113" i="19"/>
  <c r="M72" i="15"/>
  <c r="M103" i="19"/>
  <c r="N103" i="19" s="1"/>
  <c r="M115" i="19"/>
  <c r="N115" i="19" s="1"/>
  <c r="M62" i="19"/>
  <c r="M41" i="19"/>
  <c r="M67" i="15"/>
  <c r="M101" i="15"/>
  <c r="M43" i="19"/>
  <c r="M79" i="19"/>
  <c r="N79" i="19" s="1"/>
  <c r="M77" i="19"/>
  <c r="M89" i="15"/>
  <c r="N89" i="15" s="1"/>
  <c r="M66" i="15"/>
  <c r="M20" i="15"/>
  <c r="N20" i="15" s="1"/>
  <c r="M56" i="15"/>
  <c r="M23" i="15"/>
  <c r="M117" i="15"/>
  <c r="M123" i="19"/>
  <c r="N123" i="19" s="1"/>
  <c r="M129" i="15"/>
  <c r="N129" i="15" s="1"/>
  <c r="M127" i="19"/>
  <c r="M133" i="15"/>
  <c r="M132" i="19"/>
  <c r="N132" i="19" s="1"/>
  <c r="M135" i="15"/>
  <c r="M111" i="19"/>
  <c r="M118" i="19"/>
  <c r="M105" i="19"/>
  <c r="M89" i="19"/>
  <c r="M28" i="19"/>
  <c r="N28" i="19" s="1"/>
  <c r="M108" i="19"/>
  <c r="M116" i="19"/>
  <c r="M128" i="19"/>
  <c r="M119" i="19"/>
  <c r="M85" i="19"/>
  <c r="M59" i="19"/>
  <c r="M46" i="15"/>
  <c r="M13" i="19"/>
  <c r="N13" i="19" s="1"/>
  <c r="M99" i="19"/>
  <c r="M75" i="19"/>
  <c r="M76" i="19"/>
  <c r="M98" i="19"/>
  <c r="M130" i="19"/>
  <c r="M42" i="19"/>
  <c r="M125" i="19"/>
  <c r="M69" i="19"/>
  <c r="M39" i="19"/>
  <c r="M20" i="19"/>
  <c r="N20" i="19" s="1"/>
  <c r="M9" i="19"/>
  <c r="M91" i="19"/>
  <c r="M92" i="19"/>
  <c r="M55" i="19"/>
  <c r="M82" i="19"/>
  <c r="M48" i="19"/>
  <c r="M83" i="19"/>
  <c r="M78" i="19"/>
  <c r="M21" i="19"/>
  <c r="M65" i="19"/>
  <c r="M131" i="19"/>
  <c r="M86" i="19"/>
  <c r="M135" i="19"/>
  <c r="M64" i="19"/>
  <c r="M101" i="19"/>
  <c r="M87" i="19"/>
  <c r="M66" i="19"/>
  <c r="M117" i="19"/>
  <c r="M112" i="19"/>
  <c r="M109" i="19"/>
  <c r="M97" i="19"/>
  <c r="M90" i="19"/>
  <c r="M80" i="19"/>
  <c r="M29" i="19"/>
  <c r="N29" i="19" s="1"/>
  <c r="M25" i="19"/>
  <c r="N25" i="19" s="1"/>
  <c r="M61" i="19"/>
  <c r="M133" i="19"/>
  <c r="M129" i="19"/>
  <c r="M120" i="19"/>
  <c r="M12" i="19"/>
  <c r="M56" i="19"/>
  <c r="M14" i="19"/>
  <c r="N14" i="19" s="1"/>
  <c r="M121" i="15"/>
  <c r="V7" i="15"/>
  <c r="M38" i="15"/>
  <c r="M137" i="15"/>
  <c r="M34" i="15"/>
  <c r="N34" i="15" s="1"/>
  <c r="M33" i="15"/>
  <c r="M11" i="15"/>
  <c r="M138" i="15"/>
  <c r="M88" i="15"/>
  <c r="N88" i="15" s="1"/>
  <c r="M126" i="15"/>
  <c r="M37" i="15"/>
  <c r="M51" i="15"/>
  <c r="M113" i="15"/>
  <c r="M94" i="15"/>
  <c r="M17" i="15"/>
  <c r="N17" i="15" s="1"/>
  <c r="M134" i="15"/>
  <c r="M127" i="15"/>
  <c r="M115" i="15"/>
  <c r="M107" i="15"/>
  <c r="M74" i="15"/>
  <c r="M40" i="15"/>
  <c r="M36" i="15"/>
  <c r="M31" i="15"/>
  <c r="M16" i="15"/>
  <c r="M10" i="15"/>
  <c r="M103" i="15"/>
  <c r="M58" i="15"/>
  <c r="M57" i="15"/>
  <c r="M52" i="15"/>
  <c r="M100" i="15"/>
  <c r="M136" i="15"/>
  <c r="M47" i="15"/>
  <c r="M18" i="15"/>
  <c r="M124" i="15"/>
  <c r="N124" i="15" s="1"/>
  <c r="M106" i="15"/>
  <c r="M122" i="15"/>
  <c r="M102" i="15"/>
  <c r="M95" i="15"/>
  <c r="M93" i="15"/>
  <c r="M81" i="15"/>
  <c r="M62" i="15"/>
  <c r="M123" i="15"/>
  <c r="M96" i="15"/>
  <c r="M71" i="15"/>
  <c r="M68" i="15"/>
  <c r="M54" i="15"/>
  <c r="M44" i="15"/>
  <c r="M60" i="15"/>
  <c r="M53" i="15"/>
  <c r="M22" i="15"/>
  <c r="M15" i="15"/>
  <c r="M8" i="15"/>
  <c r="M27" i="15"/>
  <c r="M19" i="15"/>
  <c r="M26" i="15"/>
  <c r="M41" i="15"/>
  <c r="M110" i="15"/>
  <c r="M84" i="15"/>
  <c r="M30" i="15"/>
  <c r="N30" i="15" s="1"/>
  <c r="M63" i="15"/>
  <c r="M50" i="15"/>
  <c r="M45" i="15"/>
  <c r="M104" i="15"/>
  <c r="M24" i="15"/>
  <c r="N24" i="15" s="1"/>
  <c r="M114" i="15"/>
  <c r="M132" i="15"/>
  <c r="M70" i="15"/>
  <c r="M79" i="15"/>
  <c r="M32" i="15"/>
  <c r="M43" i="15"/>
  <c r="M73" i="15"/>
  <c r="M77" i="15"/>
  <c r="M49" i="15"/>
  <c r="N95" i="15"/>
  <c r="N65" i="19"/>
  <c r="N131" i="19"/>
  <c r="N113" i="15"/>
  <c r="N125" i="19"/>
  <c r="N126" i="15"/>
  <c r="N32" i="15"/>
  <c r="N43" i="15"/>
  <c r="N37" i="15"/>
  <c r="N49" i="15"/>
  <c r="N107" i="15"/>
  <c r="N40" i="15"/>
  <c r="N9" i="19"/>
  <c r="N136" i="15"/>
  <c r="N47" i="15"/>
  <c r="N111" i="19"/>
  <c r="N99" i="19"/>
  <c r="N129" i="19"/>
  <c r="N76" i="19"/>
  <c r="N83" i="19"/>
  <c r="N23" i="19"/>
  <c r="N53" i="15"/>
  <c r="N118" i="19"/>
  <c r="N105" i="19"/>
  <c r="N42" i="19"/>
  <c r="N135" i="19"/>
  <c r="N41" i="15"/>
  <c r="N101" i="19"/>
  <c r="N89" i="19"/>
  <c r="N84" i="15"/>
  <c r="N67" i="19"/>
  <c r="N108" i="19"/>
  <c r="N116" i="19"/>
  <c r="N66" i="19"/>
  <c r="N128" i="19"/>
  <c r="N85" i="19"/>
  <c r="N59" i="19"/>
  <c r="N117" i="19"/>
  <c r="N112" i="19"/>
  <c r="N109" i="19"/>
  <c r="N61" i="19"/>
  <c r="N77" i="15"/>
  <c r="N98" i="19"/>
  <c r="N11" i="19"/>
  <c r="N39" i="19"/>
  <c r="N100" i="19"/>
  <c r="N133" i="19"/>
  <c r="N87" i="19"/>
  <c r="N90" i="19"/>
  <c r="N130" i="19"/>
  <c r="N84" i="19"/>
  <c r="N82" i="19"/>
  <c r="N72" i="19"/>
  <c r="N32" i="19"/>
  <c r="N110" i="19"/>
  <c r="N41" i="19"/>
  <c r="N80" i="19"/>
  <c r="N91" i="19"/>
  <c r="N75" i="19"/>
  <c r="N35" i="19"/>
  <c r="N127" i="19"/>
  <c r="N22" i="19"/>
  <c r="N134" i="19"/>
  <c r="N122" i="19"/>
  <c r="N136" i="19"/>
  <c r="N64" i="19"/>
  <c r="N77" i="19"/>
  <c r="N26" i="19"/>
  <c r="N31" i="19"/>
  <c r="N113" i="19"/>
  <c r="N62" i="19"/>
  <c r="N97" i="19"/>
  <c r="N107" i="19"/>
  <c r="N137" i="19"/>
  <c r="N120" i="19"/>
  <c r="N48" i="19"/>
  <c r="N43" i="19"/>
  <c r="N60" i="19"/>
  <c r="N121" i="19"/>
  <c r="N92" i="19"/>
  <c r="N55" i="19"/>
  <c r="N119" i="19"/>
  <c r="N45" i="19"/>
  <c r="N47" i="19"/>
  <c r="N49" i="19"/>
  <c r="N106" i="19"/>
  <c r="N69" i="19"/>
  <c r="N78" i="19"/>
  <c r="N56" i="19"/>
  <c r="N86" i="19"/>
  <c r="N53" i="19"/>
  <c r="N138" i="19"/>
  <c r="N68" i="19"/>
  <c r="N104" i="19"/>
  <c r="N40" i="19"/>
  <c r="N37" i="19"/>
  <c r="N36" i="15"/>
  <c r="N71" i="15"/>
  <c r="N51" i="15"/>
  <c r="N123" i="15"/>
  <c r="N103" i="15"/>
  <c r="N94" i="15"/>
  <c r="N158" i="15"/>
  <c r="N63" i="15"/>
  <c r="N132" i="15"/>
  <c r="N156" i="15"/>
  <c r="N159" i="15"/>
  <c r="N73" i="15"/>
  <c r="N70" i="15"/>
  <c r="N50" i="15"/>
  <c r="N115" i="15"/>
  <c r="N28" i="15"/>
  <c r="N160" i="15"/>
  <c r="N157" i="15"/>
  <c r="N112" i="15"/>
  <c r="V126" i="15"/>
  <c r="N131" i="15"/>
  <c r="N66" i="15"/>
  <c r="N86" i="15"/>
  <c r="N65" i="15"/>
  <c r="N117" i="15"/>
  <c r="N91" i="15"/>
  <c r="V51" i="15"/>
  <c r="V156" i="15"/>
  <c r="N61" i="15"/>
  <c r="N75" i="15"/>
  <c r="N67" i="15"/>
  <c r="V50" i="15"/>
  <c r="V49" i="15"/>
  <c r="V20" i="19"/>
  <c r="V30" i="15"/>
  <c r="V20" i="15"/>
  <c r="N7" i="15"/>
  <c r="B150" i="15"/>
  <c r="B22" i="15"/>
  <c r="B147" i="15"/>
  <c r="B154" i="15"/>
  <c r="B134" i="15"/>
  <c r="B36" i="15"/>
  <c r="B23" i="15"/>
  <c r="B64" i="15"/>
  <c r="B106" i="15"/>
  <c r="B111" i="15"/>
  <c r="B119" i="15"/>
  <c r="B44" i="15"/>
  <c r="B121" i="15"/>
  <c r="B115" i="15"/>
  <c r="B53" i="15"/>
  <c r="B123" i="15"/>
  <c r="B108" i="15"/>
  <c r="B112" i="15"/>
  <c r="B52" i="15"/>
  <c r="B81" i="15"/>
  <c r="B79" i="15"/>
  <c r="B35" i="15"/>
  <c r="B17" i="15"/>
  <c r="B114" i="15"/>
  <c r="B62" i="15"/>
  <c r="B30" i="15"/>
  <c r="B85" i="15"/>
  <c r="V160" i="15"/>
  <c r="B129" i="15"/>
  <c r="B19" i="15"/>
  <c r="B159" i="15"/>
  <c r="B9" i="15"/>
  <c r="B128" i="15"/>
  <c r="B72" i="15"/>
  <c r="B55" i="15"/>
  <c r="B126" i="15"/>
  <c r="B42" i="15"/>
  <c r="B113" i="15"/>
  <c r="V157" i="15"/>
  <c r="B11" i="15"/>
  <c r="B148" i="15"/>
  <c r="B151" i="15"/>
  <c r="B84" i="15"/>
  <c r="B152" i="15"/>
  <c r="B99" i="15"/>
  <c r="B86" i="15"/>
  <c r="B87" i="15"/>
  <c r="B40" i="15"/>
  <c r="B74" i="15"/>
  <c r="B13" i="15"/>
  <c r="B143" i="15"/>
  <c r="B29" i="15"/>
  <c r="B95" i="15"/>
  <c r="B124" i="15"/>
  <c r="B97" i="15"/>
  <c r="B56" i="15"/>
  <c r="B47" i="15"/>
  <c r="V158" i="15"/>
  <c r="B25" i="15"/>
  <c r="B96" i="15"/>
  <c r="B67" i="15"/>
  <c r="B142" i="15"/>
  <c r="B102" i="15"/>
  <c r="B54" i="15"/>
  <c r="B18" i="15"/>
  <c r="B20" i="15"/>
  <c r="B89" i="15"/>
  <c r="B32" i="15"/>
  <c r="B33" i="15"/>
  <c r="B15" i="15"/>
  <c r="B116" i="15"/>
  <c r="B60" i="15"/>
  <c r="B117" i="15"/>
  <c r="B43" i="15"/>
  <c r="B118" i="15"/>
  <c r="B66" i="15"/>
  <c r="B34" i="15"/>
  <c r="B65" i="15"/>
  <c r="B78" i="15"/>
  <c r="B28" i="15"/>
  <c r="B149" i="15"/>
  <c r="B12" i="15"/>
  <c r="B27" i="15"/>
  <c r="B26" i="15"/>
  <c r="B31" i="15"/>
  <c r="B16" i="15"/>
  <c r="B136" i="15"/>
  <c r="B71" i="15"/>
  <c r="B141" i="15"/>
  <c r="B133" i="15"/>
  <c r="B107" i="15"/>
  <c r="B125" i="15"/>
  <c r="B61" i="15"/>
  <c r="B41" i="15"/>
  <c r="B39" i="15"/>
  <c r="B45" i="15"/>
  <c r="B132" i="15"/>
  <c r="B88" i="15"/>
  <c r="B139" i="15"/>
  <c r="B59" i="15"/>
  <c r="B130" i="15"/>
  <c r="B46" i="15"/>
  <c r="B7" i="15"/>
  <c r="B94" i="15"/>
  <c r="B156" i="15"/>
  <c r="B24" i="15"/>
  <c r="B135" i="15"/>
  <c r="B137" i="15"/>
  <c r="B90" i="15"/>
  <c r="B145" i="15"/>
  <c r="B49" i="15"/>
  <c r="V159" i="15"/>
  <c r="B37" i="15"/>
  <c r="B104" i="15"/>
  <c r="B48" i="15"/>
  <c r="B75" i="15"/>
  <c r="B146" i="15"/>
  <c r="B110" i="15"/>
  <c r="B58" i="15"/>
  <c r="B157" i="15"/>
  <c r="B103" i="15"/>
  <c r="B155" i="15"/>
  <c r="B80" i="15"/>
  <c r="B153" i="15"/>
  <c r="B82" i="15"/>
  <c r="B100" i="15"/>
  <c r="B10" i="15"/>
  <c r="B83" i="15"/>
  <c r="B144" i="15"/>
  <c r="B105" i="15"/>
  <c r="B109" i="15"/>
  <c r="B127" i="15"/>
  <c r="B76" i="15"/>
  <c r="B101" i="15"/>
  <c r="B77" i="15"/>
  <c r="B21" i="15"/>
  <c r="B131" i="15"/>
  <c r="B158" i="15"/>
  <c r="B93" i="15"/>
  <c r="B120" i="15"/>
  <c r="B68" i="15"/>
  <c r="B51" i="15"/>
  <c r="B122" i="15"/>
  <c r="B38" i="15"/>
  <c r="B140" i="15"/>
  <c r="B160" i="15"/>
  <c r="B8" i="15"/>
  <c r="B91" i="15"/>
  <c r="B73" i="15"/>
  <c r="B70" i="15"/>
  <c r="B69" i="15"/>
  <c r="B92" i="15"/>
  <c r="B63" i="15"/>
  <c r="B138" i="15"/>
  <c r="B98" i="15"/>
  <c r="B50" i="15"/>
  <c r="B14" i="15"/>
  <c r="B57" i="15"/>
  <c r="N118" i="15"/>
  <c r="V32" i="15"/>
  <c r="V61" i="19"/>
  <c r="V142" i="19"/>
  <c r="V24" i="19"/>
  <c r="V17" i="19"/>
  <c r="V14" i="15"/>
  <c r="V7" i="19"/>
  <c r="V27" i="19"/>
  <c r="V8" i="19"/>
  <c r="V130" i="19"/>
  <c r="V14" i="19"/>
  <c r="V51" i="19"/>
  <c r="V95" i="19"/>
  <c r="V65" i="19"/>
  <c r="V28" i="15"/>
  <c r="V25" i="19"/>
  <c r="V108" i="19"/>
  <c r="V119" i="19"/>
  <c r="V10" i="19"/>
  <c r="V9" i="19"/>
  <c r="V141" i="19"/>
  <c r="V42" i="19"/>
  <c r="V137" i="19"/>
  <c r="V77" i="19"/>
  <c r="V28" i="19"/>
  <c r="V80" i="19"/>
  <c r="V70" i="19"/>
  <c r="V126" i="19"/>
  <c r="V100" i="19"/>
  <c r="V98" i="19"/>
  <c r="V89" i="19"/>
  <c r="V154" i="19"/>
  <c r="V121" i="19"/>
  <c r="V47" i="19"/>
  <c r="V34" i="19"/>
  <c r="V102" i="19"/>
  <c r="V116" i="19"/>
  <c r="V94" i="19"/>
  <c r="V15" i="19"/>
  <c r="V103" i="19"/>
  <c r="V69" i="19"/>
  <c r="V107" i="19"/>
  <c r="V56" i="19"/>
  <c r="V86" i="19"/>
  <c r="V59" i="19"/>
  <c r="V32" i="19"/>
  <c r="V64" i="19"/>
  <c r="V12" i="19"/>
  <c r="V57" i="19"/>
  <c r="V117" i="19"/>
  <c r="V72" i="19"/>
  <c r="V112" i="19"/>
  <c r="V75" i="19"/>
  <c r="V78" i="19"/>
  <c r="V82" i="19"/>
  <c r="V131" i="19"/>
  <c r="V81" i="19"/>
  <c r="V138" i="19"/>
  <c r="V11" i="19"/>
  <c r="V152" i="19"/>
  <c r="V129" i="19"/>
  <c r="V133" i="19"/>
  <c r="V136" i="19"/>
  <c r="V73" i="19"/>
  <c r="V123" i="19"/>
  <c r="V79" i="19"/>
  <c r="V83" i="19"/>
  <c r="V158" i="19"/>
  <c r="V128" i="19"/>
  <c r="V36" i="19"/>
  <c r="V93" i="19"/>
  <c r="V66" i="19"/>
  <c r="V149" i="19"/>
  <c r="V120" i="19"/>
  <c r="V48" i="19"/>
  <c r="V16" i="19"/>
  <c r="V153" i="19"/>
  <c r="V50" i="19"/>
  <c r="V38" i="19"/>
  <c r="V68" i="19"/>
  <c r="V35" i="19"/>
  <c r="V54" i="19"/>
  <c r="V140" i="19"/>
  <c r="V33" i="19"/>
  <c r="V144" i="19"/>
  <c r="V49" i="19"/>
  <c r="V13" i="19"/>
  <c r="V62" i="19"/>
  <c r="V132" i="19"/>
  <c r="V31" i="19"/>
  <c r="V43" i="19"/>
  <c r="V105" i="19"/>
  <c r="V21" i="19"/>
  <c r="V113" i="19"/>
  <c r="V139" i="19"/>
  <c r="V23" i="19"/>
  <c r="V118" i="19"/>
  <c r="V151" i="19"/>
  <c r="V155" i="19"/>
  <c r="V45" i="19"/>
  <c r="V88" i="19"/>
  <c r="V18" i="19"/>
  <c r="V71" i="19"/>
  <c r="V99" i="19"/>
  <c r="V92" i="19"/>
  <c r="V55" i="19"/>
  <c r="V127" i="19"/>
  <c r="V157" i="19"/>
  <c r="V60" i="19"/>
  <c r="V104" i="19"/>
  <c r="V29" i="19"/>
  <c r="V19" i="19"/>
  <c r="V150" i="19"/>
  <c r="V87" i="19"/>
  <c r="V122" i="19"/>
  <c r="V46" i="19"/>
  <c r="V53" i="19"/>
  <c r="V30" i="19"/>
  <c r="V58" i="19"/>
  <c r="V63" i="19"/>
  <c r="V111" i="19"/>
  <c r="V146" i="19"/>
  <c r="V22" i="19"/>
  <c r="V148" i="19"/>
  <c r="V125" i="19"/>
  <c r="V147" i="19"/>
  <c r="V134" i="19"/>
  <c r="V90" i="19"/>
  <c r="V115" i="19"/>
  <c r="V52" i="19"/>
  <c r="V84" i="19"/>
  <c r="V97" i="19"/>
  <c r="V101" i="19"/>
  <c r="V110" i="19"/>
  <c r="V67" i="19"/>
  <c r="V145" i="19"/>
  <c r="V135" i="19"/>
  <c r="V41" i="19"/>
  <c r="V26" i="19"/>
  <c r="V124" i="19"/>
  <c r="V91" i="19"/>
  <c r="V85" i="19"/>
  <c r="V39" i="19"/>
  <c r="V106" i="19"/>
  <c r="V143" i="19"/>
  <c r="V76" i="19"/>
  <c r="V109" i="19"/>
  <c r="V40" i="19"/>
  <c r="V37" i="19"/>
  <c r="V96" i="19"/>
  <c r="V156" i="19"/>
  <c r="V44" i="19"/>
  <c r="V114" i="19"/>
  <c r="V160" i="19"/>
  <c r="V74" i="19"/>
  <c r="V159" i="19"/>
  <c r="V106" i="15"/>
  <c r="V138" i="15"/>
  <c r="V40" i="15"/>
  <c r="V56" i="15"/>
  <c r="V67" i="15"/>
  <c r="V119" i="15"/>
  <c r="V129" i="15"/>
  <c r="V127" i="15"/>
  <c r="V76" i="15"/>
  <c r="V113" i="15"/>
  <c r="V19" i="15"/>
  <c r="V73" i="15"/>
  <c r="V17" i="15"/>
  <c r="V118" i="15"/>
  <c r="V74" i="15"/>
  <c r="N55" i="15"/>
  <c r="N78" i="15"/>
  <c r="V115" i="15"/>
  <c r="V44" i="15"/>
  <c r="V69" i="15"/>
  <c r="V128" i="15"/>
  <c r="V79" i="15"/>
  <c r="V62" i="15"/>
  <c r="V110" i="15"/>
  <c r="V37" i="15"/>
  <c r="V98" i="15"/>
  <c r="V125" i="15"/>
  <c r="V64" i="15"/>
  <c r="V70" i="15"/>
  <c r="V86" i="15"/>
  <c r="V77" i="15"/>
  <c r="V22" i="15"/>
  <c r="V53" i="15"/>
  <c r="V18" i="15"/>
  <c r="V142" i="15"/>
  <c r="V121" i="15"/>
  <c r="V13" i="15"/>
  <c r="V102" i="15"/>
  <c r="V100" i="15"/>
  <c r="V97" i="15"/>
  <c r="V101" i="15"/>
  <c r="V112" i="15"/>
  <c r="V84" i="15"/>
  <c r="V108" i="15"/>
  <c r="V116" i="15"/>
  <c r="V150" i="15"/>
  <c r="V148" i="15"/>
  <c r="V149" i="15"/>
  <c r="V147" i="15"/>
  <c r="V144" i="15"/>
  <c r="V95" i="15"/>
  <c r="V89" i="15"/>
  <c r="V46" i="15"/>
  <c r="V25" i="15"/>
  <c r="V124" i="15"/>
  <c r="V38" i="15"/>
  <c r="V154" i="15"/>
  <c r="V155" i="15"/>
  <c r="V117" i="15"/>
  <c r="V48" i="15"/>
  <c r="V134" i="15"/>
  <c r="V140" i="15"/>
  <c r="V107" i="15"/>
  <c r="V52" i="15"/>
  <c r="V33" i="15"/>
  <c r="V131" i="15"/>
  <c r="V66" i="15"/>
  <c r="V114" i="15"/>
  <c r="V146" i="15"/>
  <c r="V85" i="15"/>
  <c r="V23" i="15"/>
  <c r="V10" i="15"/>
  <c r="V42" i="15"/>
  <c r="V135" i="15"/>
  <c r="V151" i="15"/>
  <c r="V82" i="15"/>
  <c r="V99" i="15"/>
  <c r="V61" i="15"/>
  <c r="V11" i="15"/>
  <c r="V120" i="15"/>
  <c r="V34" i="15"/>
  <c r="V72" i="15"/>
  <c r="V87" i="15"/>
  <c r="V55" i="15"/>
  <c r="V57" i="15"/>
  <c r="V137" i="15"/>
  <c r="V16" i="15"/>
  <c r="V31" i="15"/>
  <c r="V43" i="15"/>
  <c r="V68" i="15"/>
  <c r="V143" i="15"/>
  <c r="V80" i="15"/>
  <c r="V111" i="15"/>
  <c r="V47" i="15"/>
  <c r="V105" i="15"/>
  <c r="V109" i="15"/>
  <c r="V59" i="15"/>
  <c r="V152" i="15"/>
  <c r="V153" i="15"/>
  <c r="V60" i="15"/>
  <c r="V91" i="15"/>
  <c r="V39" i="15"/>
  <c r="V132" i="15"/>
  <c r="V96" i="15"/>
  <c r="V136" i="15"/>
  <c r="V8" i="15"/>
  <c r="V65" i="15"/>
  <c r="V123" i="15"/>
  <c r="V78" i="15"/>
  <c r="V21" i="15"/>
  <c r="V63" i="15"/>
  <c r="V122" i="15"/>
  <c r="V29" i="15"/>
  <c r="V24" i="15"/>
  <c r="V36" i="15"/>
  <c r="V90" i="15"/>
  <c r="V92" i="15"/>
  <c r="V139" i="15"/>
  <c r="V12" i="15"/>
  <c r="V145" i="15"/>
  <c r="V88" i="15"/>
  <c r="V45" i="15"/>
  <c r="V26" i="15"/>
  <c r="V130" i="15"/>
  <c r="V75" i="15"/>
  <c r="V94" i="15"/>
  <c r="V103" i="15"/>
  <c r="V27" i="15"/>
  <c r="V81" i="15"/>
  <c r="V9" i="15"/>
  <c r="V141" i="15"/>
  <c r="V15" i="15"/>
  <c r="V71" i="15"/>
  <c r="V35" i="15"/>
  <c r="V54" i="15"/>
  <c r="V133" i="15"/>
  <c r="V93" i="15"/>
  <c r="V104" i="15"/>
  <c r="V83" i="15"/>
  <c r="V58" i="15"/>
  <c r="V41" i="15"/>
  <c r="N87" i="15"/>
  <c r="B160" i="19"/>
  <c r="B159" i="19"/>
  <c r="B150" i="19"/>
  <c r="N76" i="15"/>
  <c r="B158" i="19"/>
  <c r="N119" i="15"/>
  <c r="N141" i="15"/>
  <c r="B148" i="19"/>
  <c r="B151" i="19"/>
  <c r="B144" i="19"/>
  <c r="B152" i="19"/>
  <c r="B153" i="19"/>
  <c r="B55" i="19"/>
  <c r="B41" i="19"/>
  <c r="B149" i="19"/>
  <c r="B147" i="19"/>
  <c r="B26" i="19"/>
  <c r="B25" i="19"/>
  <c r="B155" i="19"/>
  <c r="B134" i="19"/>
  <c r="B82" i="19"/>
  <c r="B80" i="19"/>
  <c r="B145" i="19"/>
  <c r="B154" i="19"/>
  <c r="B84" i="19"/>
  <c r="B12" i="19"/>
  <c r="B98" i="19"/>
  <c r="B142" i="19"/>
  <c r="B94" i="19"/>
  <c r="B85" i="19"/>
  <c r="B74" i="19"/>
  <c r="B139" i="19"/>
  <c r="B143" i="19"/>
  <c r="B129" i="19"/>
  <c r="B121" i="19"/>
  <c r="B113" i="19"/>
  <c r="B102" i="19"/>
  <c r="B57" i="19"/>
  <c r="B47" i="19"/>
  <c r="B30" i="19"/>
  <c r="B19" i="19"/>
  <c r="B10" i="19"/>
  <c r="B130" i="19"/>
  <c r="B38" i="19"/>
  <c r="B65" i="19"/>
  <c r="B9" i="19"/>
  <c r="B18" i="19"/>
  <c r="B29" i="19"/>
  <c r="B37" i="19"/>
  <c r="B46" i="19"/>
  <c r="B54" i="19"/>
  <c r="B62" i="19"/>
  <c r="B105" i="19"/>
  <c r="B114" i="19"/>
  <c r="B122" i="19"/>
  <c r="B131" i="19"/>
  <c r="B93" i="19"/>
  <c r="B91" i="19"/>
  <c r="N153" i="15"/>
  <c r="B27" i="19"/>
  <c r="B13" i="19"/>
  <c r="B21" i="19"/>
  <c r="B32" i="19"/>
  <c r="B40" i="19"/>
  <c r="B49" i="19"/>
  <c r="B59" i="19"/>
  <c r="B104" i="19"/>
  <c r="B115" i="19"/>
  <c r="B123" i="19"/>
  <c r="B133" i="19"/>
  <c r="B73" i="19"/>
  <c r="B146" i="19"/>
  <c r="B156" i="19"/>
  <c r="B68" i="19"/>
  <c r="B76" i="19"/>
  <c r="B88" i="19"/>
  <c r="B97" i="19"/>
  <c r="B135" i="19"/>
  <c r="B69" i="19"/>
  <c r="B11" i="19"/>
  <c r="B20" i="19"/>
  <c r="B31" i="19"/>
  <c r="B39" i="19"/>
  <c r="B48" i="19"/>
  <c r="B56" i="19"/>
  <c r="B64" i="19"/>
  <c r="B95" i="19"/>
  <c r="B107" i="19"/>
  <c r="B116" i="19"/>
  <c r="B124" i="19"/>
  <c r="B136" i="19"/>
  <c r="B110" i="19"/>
  <c r="B15" i="19"/>
  <c r="B23" i="19"/>
  <c r="B34" i="19"/>
  <c r="B43" i="19"/>
  <c r="B51" i="19"/>
  <c r="B61" i="19"/>
  <c r="B106" i="19"/>
  <c r="B117" i="19"/>
  <c r="B125" i="19"/>
  <c r="B77" i="19"/>
  <c r="B157" i="19"/>
  <c r="B70" i="19"/>
  <c r="B78" i="19"/>
  <c r="B90" i="19"/>
  <c r="B100" i="19"/>
  <c r="B137" i="19"/>
  <c r="B79" i="19"/>
  <c r="B14" i="19"/>
  <c r="B22" i="19"/>
  <c r="B33" i="19"/>
  <c r="B42" i="19"/>
  <c r="B50" i="19"/>
  <c r="B58" i="19"/>
  <c r="B66" i="19"/>
  <c r="B101" i="19"/>
  <c r="B109" i="19"/>
  <c r="B118" i="19"/>
  <c r="B126" i="19"/>
  <c r="B67" i="19"/>
  <c r="B141" i="19"/>
  <c r="B71" i="19"/>
  <c r="N48" i="15"/>
  <c r="B99" i="19"/>
  <c r="B132" i="19"/>
  <c r="B8" i="19"/>
  <c r="B17" i="19"/>
  <c r="B28" i="19"/>
  <c r="B36" i="19"/>
  <c r="B45" i="19"/>
  <c r="B53" i="19"/>
  <c r="B63" i="19"/>
  <c r="B96" i="19"/>
  <c r="B108" i="19"/>
  <c r="B119" i="19"/>
  <c r="B127" i="19"/>
  <c r="B138" i="19"/>
  <c r="B86" i="19"/>
  <c r="B87" i="19"/>
  <c r="B72" i="19"/>
  <c r="B81" i="19"/>
  <c r="B92" i="19"/>
  <c r="B111" i="19"/>
  <c r="B140" i="19"/>
  <c r="B89" i="19"/>
  <c r="B7" i="19"/>
  <c r="B16" i="19"/>
  <c r="B24" i="19"/>
  <c r="B35" i="19"/>
  <c r="B44" i="19"/>
  <c r="B52" i="19"/>
  <c r="B60" i="19"/>
  <c r="B103" i="19"/>
  <c r="B112" i="19"/>
  <c r="B120" i="19"/>
  <c r="B128" i="19"/>
  <c r="B75" i="19"/>
  <c r="B83" i="19"/>
  <c r="N140" i="15"/>
  <c r="N128" i="15"/>
  <c r="N130" i="15"/>
  <c r="N154" i="15"/>
  <c r="N105" i="15"/>
  <c r="N145" i="15"/>
  <c r="N98" i="15"/>
  <c r="N149" i="15"/>
  <c r="N116" i="15"/>
  <c r="N111" i="15"/>
  <c r="N150" i="15"/>
  <c r="N147" i="15"/>
  <c r="N42" i="15"/>
  <c r="N108" i="15"/>
  <c r="N21" i="19" l="1"/>
  <c r="N12" i="19"/>
  <c r="D147" i="15"/>
  <c r="D57" i="15"/>
  <c r="D93" i="15"/>
  <c r="D145" i="15"/>
  <c r="D122" i="15"/>
  <c r="D30" i="15"/>
  <c r="D157" i="15"/>
  <c r="D31" i="15"/>
  <c r="D50" i="15"/>
  <c r="D22" i="15"/>
  <c r="D136" i="15"/>
  <c r="D87" i="15"/>
  <c r="D73" i="15"/>
  <c r="D75" i="15"/>
  <c r="D101" i="15"/>
  <c r="D17" i="15"/>
  <c r="D89" i="15"/>
  <c r="D99" i="15"/>
  <c r="D55" i="15"/>
  <c r="D139" i="15"/>
  <c r="D106" i="15"/>
  <c r="D146" i="15"/>
  <c r="D35" i="15"/>
  <c r="D143" i="15"/>
  <c r="D102" i="15"/>
  <c r="D111" i="15"/>
  <c r="D138" i="15"/>
  <c r="D71" i="15"/>
  <c r="D69" i="15"/>
  <c r="D21" i="15"/>
  <c r="D156" i="15"/>
  <c r="D84" i="15"/>
  <c r="D19" i="15"/>
  <c r="D125" i="15"/>
  <c r="D51" i="15"/>
  <c r="D96" i="15"/>
  <c r="D160" i="15"/>
  <c r="D116" i="15"/>
  <c r="D18" i="15"/>
  <c r="D70" i="15"/>
  <c r="D95" i="15"/>
  <c r="D110" i="15"/>
  <c r="D88" i="15"/>
  <c r="D119" i="15"/>
  <c r="D42" i="15"/>
  <c r="D91" i="15"/>
  <c r="D144" i="15"/>
  <c r="D81" i="15"/>
  <c r="D77" i="15"/>
  <c r="D155" i="15"/>
  <c r="D40" i="15"/>
  <c r="D133" i="15"/>
  <c r="D134" i="15"/>
  <c r="D47" i="15"/>
  <c r="D67" i="15"/>
  <c r="D105" i="15"/>
  <c r="D82" i="15"/>
  <c r="D154" i="15"/>
  <c r="D37" i="15"/>
  <c r="D44" i="15"/>
  <c r="D38" i="15"/>
  <c r="D32" i="15"/>
  <c r="D13" i="15"/>
  <c r="D23" i="15"/>
  <c r="D123" i="15"/>
  <c r="D142" i="15"/>
  <c r="D25" i="15"/>
  <c r="D108" i="15"/>
  <c r="D74" i="15"/>
  <c r="D52" i="15"/>
  <c r="D103" i="15"/>
  <c r="D113" i="15"/>
  <c r="D34" i="15"/>
  <c r="D8" i="15"/>
  <c r="D126" i="15"/>
  <c r="D60" i="15"/>
  <c r="D36" i="15"/>
  <c r="D97" i="15"/>
  <c r="D151" i="15"/>
  <c r="D46" i="15"/>
  <c r="D24" i="15"/>
  <c r="D115" i="15"/>
  <c r="D117" i="15"/>
  <c r="D66" i="15"/>
  <c r="D118" i="15"/>
  <c r="D112" i="15"/>
  <c r="D16" i="15"/>
  <c r="D128" i="15"/>
  <c r="D141" i="15"/>
  <c r="D100" i="15"/>
  <c r="D7" i="15"/>
  <c r="D63" i="15"/>
  <c r="D158" i="15"/>
  <c r="D41" i="15"/>
  <c r="D45" i="15"/>
  <c r="D90" i="15"/>
  <c r="D68" i="15"/>
  <c r="D27" i="15"/>
  <c r="D129" i="15"/>
  <c r="D98" i="15"/>
  <c r="D10" i="15"/>
  <c r="D11" i="15"/>
  <c r="D131" i="15"/>
  <c r="D78" i="15"/>
  <c r="D56" i="15"/>
  <c r="D107" i="15"/>
  <c r="D149" i="15"/>
  <c r="D132" i="15"/>
  <c r="D150" i="15"/>
  <c r="D49" i="15"/>
  <c r="D76" i="15"/>
  <c r="D12" i="15"/>
  <c r="D137" i="15"/>
  <c r="D120" i="15"/>
  <c r="D61" i="15"/>
  <c r="D64" i="15"/>
  <c r="E147" i="15"/>
  <c r="D20" i="15"/>
  <c r="D135" i="15"/>
  <c r="D121" i="15"/>
  <c r="D130" i="15"/>
  <c r="D148" i="15"/>
  <c r="D53" i="15"/>
  <c r="D92" i="15"/>
  <c r="D54" i="15"/>
  <c r="D48" i="15"/>
  <c r="D9" i="15"/>
  <c r="D62" i="15"/>
  <c r="D39" i="15"/>
  <c r="D114" i="15"/>
  <c r="D33" i="15"/>
  <c r="D79" i="15"/>
  <c r="D94" i="15"/>
  <c r="D72" i="15"/>
  <c r="D59" i="15"/>
  <c r="D26" i="15"/>
  <c r="D83" i="15"/>
  <c r="D140" i="15"/>
  <c r="D65" i="15"/>
  <c r="D29" i="15"/>
  <c r="D15" i="15"/>
  <c r="D124" i="15"/>
  <c r="D127" i="15"/>
  <c r="D153" i="15"/>
  <c r="D159" i="15"/>
  <c r="D152" i="15"/>
  <c r="D85" i="15"/>
  <c r="D109" i="15"/>
  <c r="D86" i="15"/>
  <c r="D80" i="15"/>
  <c r="D14" i="15"/>
  <c r="D104" i="15"/>
  <c r="D58" i="15"/>
  <c r="D43" i="15"/>
  <c r="D28" i="15"/>
  <c r="N64" i="15"/>
  <c r="E64" i="15"/>
  <c r="N121" i="15"/>
  <c r="E121" i="15"/>
  <c r="N155" i="15"/>
  <c r="E155" i="15"/>
  <c r="N106" i="15"/>
  <c r="E106" i="15"/>
  <c r="N15" i="15"/>
  <c r="E15" i="15"/>
  <c r="E134" i="15"/>
  <c r="N122" i="15"/>
  <c r="E122" i="15"/>
  <c r="N85" i="15"/>
  <c r="E85" i="15"/>
  <c r="N96" i="15"/>
  <c r="E96" i="15"/>
  <c r="N19" i="15"/>
  <c r="E19" i="15"/>
  <c r="N9" i="15"/>
  <c r="E9" i="15"/>
  <c r="N151" i="15"/>
  <c r="E151" i="15"/>
  <c r="E94" i="15"/>
  <c r="E124" i="15"/>
  <c r="E143" i="15"/>
  <c r="E62" i="15"/>
  <c r="E138" i="15"/>
  <c r="E97" i="15"/>
  <c r="E32" i="15"/>
  <c r="E74" i="15"/>
  <c r="E35" i="15"/>
  <c r="E55" i="15"/>
  <c r="E149" i="15"/>
  <c r="E150" i="15"/>
  <c r="E49" i="15"/>
  <c r="E117" i="15"/>
  <c r="E144" i="15"/>
  <c r="E109" i="15"/>
  <c r="E71" i="15"/>
  <c r="E91" i="15"/>
  <c r="E95" i="15"/>
  <c r="E115" i="15"/>
  <c r="E132" i="15"/>
  <c r="E87" i="15"/>
  <c r="E47" i="15"/>
  <c r="N31" i="15"/>
  <c r="E31" i="15"/>
  <c r="E123" i="15"/>
  <c r="N134" i="15"/>
  <c r="N93" i="15"/>
  <c r="E93" i="15"/>
  <c r="E118" i="15"/>
  <c r="N13" i="15"/>
  <c r="E13" i="15"/>
  <c r="N69" i="15"/>
  <c r="E69" i="15"/>
  <c r="E53" i="15"/>
  <c r="N16" i="15"/>
  <c r="E16" i="15"/>
  <c r="N18" i="15"/>
  <c r="E18" i="15"/>
  <c r="E56" i="15"/>
  <c r="E127" i="15"/>
  <c r="E36" i="15"/>
  <c r="E68" i="15"/>
  <c r="E34" i="15"/>
  <c r="E63" i="15"/>
  <c r="E136" i="15"/>
  <c r="E135" i="15"/>
  <c r="E58" i="15"/>
  <c r="E14" i="15"/>
  <c r="E78" i="15"/>
  <c r="N114" i="15"/>
  <c r="E114" i="15"/>
  <c r="E25" i="15"/>
  <c r="E101" i="15"/>
  <c r="N120" i="15"/>
  <c r="E120" i="15"/>
  <c r="N60" i="15"/>
  <c r="E60" i="15"/>
  <c r="E92" i="15"/>
  <c r="E76" i="15"/>
  <c r="E48" i="15"/>
  <c r="E38" i="15"/>
  <c r="E12" i="15"/>
  <c r="E102" i="15"/>
  <c r="E23" i="15"/>
  <c r="E21" i="15"/>
  <c r="E130" i="15"/>
  <c r="E129" i="15"/>
  <c r="E113" i="15"/>
  <c r="N33" i="15"/>
  <c r="E33" i="15"/>
  <c r="N99" i="15"/>
  <c r="E99" i="15"/>
  <c r="N57" i="15"/>
  <c r="E57" i="15"/>
  <c r="N72" i="15"/>
  <c r="E72" i="15"/>
  <c r="N10" i="15"/>
  <c r="E10" i="15"/>
  <c r="N52" i="15"/>
  <c r="E52" i="15"/>
  <c r="N29" i="15"/>
  <c r="E29" i="15"/>
  <c r="E22" i="15"/>
  <c r="E50" i="15"/>
  <c r="E116" i="15"/>
  <c r="E153" i="15"/>
  <c r="E110" i="15"/>
  <c r="E139" i="15"/>
  <c r="E44" i="15"/>
  <c r="E75" i="15"/>
  <c r="E28" i="15"/>
  <c r="E125" i="15"/>
  <c r="E100" i="15"/>
  <c r="E65" i="15"/>
  <c r="E154" i="15"/>
  <c r="E80" i="15"/>
  <c r="E84" i="15"/>
  <c r="E108" i="15"/>
  <c r="E17" i="15"/>
  <c r="E90" i="15"/>
  <c r="N104" i="15"/>
  <c r="E104" i="15"/>
  <c r="N152" i="15"/>
  <c r="E152" i="15"/>
  <c r="N39" i="15"/>
  <c r="E39" i="15"/>
  <c r="N142" i="15"/>
  <c r="E142" i="15"/>
  <c r="E26" i="15"/>
  <c r="N101" i="15"/>
  <c r="N27" i="15"/>
  <c r="E27" i="15"/>
  <c r="E46" i="15"/>
  <c r="E11" i="15"/>
  <c r="N82" i="15"/>
  <c r="E82" i="15"/>
  <c r="E81" i="15"/>
  <c r="E98" i="15"/>
  <c r="E61" i="15"/>
  <c r="N54" i="15"/>
  <c r="E54" i="15"/>
  <c r="N83" i="15"/>
  <c r="E83" i="15"/>
  <c r="N8" i="15"/>
  <c r="E8" i="15"/>
  <c r="E7" i="15"/>
  <c r="E160" i="15"/>
  <c r="E156" i="15"/>
  <c r="E159" i="15"/>
  <c r="E157" i="15"/>
  <c r="E158" i="15"/>
  <c r="E140" i="15"/>
  <c r="E128" i="15"/>
  <c r="E89" i="15"/>
  <c r="E146" i="15"/>
  <c r="E30" i="15"/>
  <c r="E59" i="15"/>
  <c r="E77" i="15"/>
  <c r="E126" i="15"/>
  <c r="E66" i="15"/>
  <c r="E119" i="15"/>
  <c r="E43" i="15"/>
  <c r="E20" i="15"/>
  <c r="E73" i="15"/>
  <c r="E51" i="15"/>
  <c r="E24" i="15"/>
  <c r="E37" i="15"/>
  <c r="E70" i="15"/>
  <c r="E79" i="15"/>
  <c r="E45" i="15"/>
  <c r="E42" i="15"/>
  <c r="E40" i="15"/>
  <c r="N137" i="15"/>
  <c r="E137" i="15"/>
  <c r="N133" i="15"/>
  <c r="E133" i="15"/>
  <c r="N22" i="15"/>
  <c r="E141" i="15"/>
  <c r="E105" i="15"/>
  <c r="E131" i="15"/>
  <c r="E86" i="15"/>
  <c r="E112" i="15"/>
  <c r="E41" i="15"/>
  <c r="E67" i="15"/>
  <c r="E148" i="15"/>
  <c r="E107" i="15"/>
  <c r="E111" i="15"/>
  <c r="E103" i="15"/>
  <c r="E88" i="15"/>
  <c r="E145" i="15"/>
  <c r="E158" i="19"/>
  <c r="D158" i="19"/>
  <c r="E160" i="19"/>
  <c r="D159" i="19"/>
  <c r="E159" i="19"/>
  <c r="D160" i="19"/>
  <c r="D21" i="19"/>
  <c r="D146" i="19"/>
  <c r="E146" i="19"/>
  <c r="D30" i="19"/>
  <c r="E30" i="19"/>
  <c r="D58" i="19"/>
  <c r="E58" i="19"/>
  <c r="E85" i="19"/>
  <c r="D85" i="19"/>
  <c r="D90" i="19"/>
  <c r="E90" i="19"/>
  <c r="E15" i="19"/>
  <c r="D15" i="19"/>
  <c r="D107" i="19"/>
  <c r="E107" i="19"/>
  <c r="D137" i="19"/>
  <c r="E137" i="19"/>
  <c r="D22" i="19"/>
  <c r="E22" i="19"/>
  <c r="E65" i="19"/>
  <c r="D65" i="19"/>
  <c r="D131" i="19"/>
  <c r="E131" i="19"/>
  <c r="E136" i="19"/>
  <c r="D136" i="19"/>
  <c r="D60" i="19"/>
  <c r="E60" i="19"/>
  <c r="D51" i="19"/>
  <c r="E51" i="19"/>
  <c r="E151" i="19"/>
  <c r="D151" i="19"/>
  <c r="D82" i="19"/>
  <c r="E82" i="19"/>
  <c r="E39" i="19"/>
  <c r="D39" i="19"/>
  <c r="E95" i="19"/>
  <c r="D95" i="19"/>
  <c r="E133" i="19"/>
  <c r="D133" i="19"/>
  <c r="E80" i="19"/>
  <c r="D80" i="19"/>
  <c r="D75" i="19"/>
  <c r="E75" i="19"/>
  <c r="D26" i="19"/>
  <c r="E26" i="19"/>
  <c r="E129" i="19"/>
  <c r="D129" i="19"/>
  <c r="D98" i="19"/>
  <c r="E98" i="19"/>
  <c r="E37" i="19"/>
  <c r="D37" i="19"/>
  <c r="D139" i="19"/>
  <c r="E139" i="19"/>
  <c r="E77" i="19"/>
  <c r="D77" i="19"/>
  <c r="E16" i="19"/>
  <c r="D46" i="19"/>
  <c r="E132" i="19"/>
  <c r="E79" i="19"/>
  <c r="D97" i="19"/>
  <c r="E70" i="19"/>
  <c r="D94" i="19"/>
  <c r="D91" i="19"/>
  <c r="E40" i="19"/>
  <c r="E121" i="19"/>
  <c r="E109" i="19"/>
  <c r="E154" i="19"/>
  <c r="D23" i="19"/>
  <c r="D127" i="19"/>
  <c r="D119" i="19"/>
  <c r="E124" i="19"/>
  <c r="E10" i="19"/>
  <c r="D153" i="19"/>
  <c r="E43" i="19"/>
  <c r="D72" i="19"/>
  <c r="E120" i="19"/>
  <c r="D120" i="19"/>
  <c r="E54" i="19"/>
  <c r="D54" i="19"/>
  <c r="E25" i="19"/>
  <c r="D25" i="19"/>
  <c r="D61" i="19"/>
  <c r="E61" i="19"/>
  <c r="E63" i="19"/>
  <c r="D63" i="19"/>
  <c r="D27" i="19"/>
  <c r="E27" i="19"/>
  <c r="E64" i="19"/>
  <c r="D64" i="19"/>
  <c r="E145" i="19"/>
  <c r="D145" i="19"/>
  <c r="E18" i="19"/>
  <c r="D18" i="19"/>
  <c r="E56" i="19"/>
  <c r="D56" i="19"/>
  <c r="E149" i="19"/>
  <c r="D149" i="19"/>
  <c r="D96" i="19"/>
  <c r="E96" i="19"/>
  <c r="D34" i="19"/>
  <c r="E34" i="19"/>
  <c r="E141" i="19"/>
  <c r="D141" i="19"/>
  <c r="D13" i="19"/>
  <c r="E13" i="19"/>
  <c r="E103" i="19"/>
  <c r="D103" i="19"/>
  <c r="E52" i="19"/>
  <c r="D52" i="19"/>
  <c r="E42" i="19"/>
  <c r="D42" i="19"/>
  <c r="D126" i="19"/>
  <c r="E126" i="19"/>
  <c r="E102" i="19"/>
  <c r="D102" i="19"/>
  <c r="E33" i="19"/>
  <c r="D33" i="19"/>
  <c r="E32" i="19"/>
  <c r="D32" i="19"/>
  <c r="E88" i="19"/>
  <c r="D88" i="19"/>
  <c r="E135" i="19"/>
  <c r="D135" i="19"/>
  <c r="D50" i="19"/>
  <c r="E50" i="19"/>
  <c r="D155" i="19"/>
  <c r="E155" i="19"/>
  <c r="E105" i="19"/>
  <c r="D105" i="19"/>
  <c r="D67" i="19"/>
  <c r="E67" i="19"/>
  <c r="D125" i="19"/>
  <c r="E125" i="19"/>
  <c r="D93" i="19"/>
  <c r="E93" i="19"/>
  <c r="E104" i="19"/>
  <c r="D104" i="19"/>
  <c r="E87" i="19"/>
  <c r="D87" i="19"/>
  <c r="D35" i="19"/>
  <c r="E35" i="19"/>
  <c r="E92" i="19"/>
  <c r="D92" i="19"/>
  <c r="E156" i="19"/>
  <c r="D156" i="19"/>
  <c r="E108" i="19"/>
  <c r="E21" i="19"/>
  <c r="D89" i="19"/>
  <c r="E116" i="19"/>
  <c r="D14" i="19"/>
  <c r="E97" i="19"/>
  <c r="D113" i="19"/>
  <c r="E38" i="19"/>
  <c r="D47" i="19"/>
  <c r="D40" i="19"/>
  <c r="D128" i="19"/>
  <c r="E68" i="19"/>
  <c r="D117" i="19"/>
  <c r="D154" i="19"/>
  <c r="E23" i="19"/>
  <c r="E127" i="19"/>
  <c r="E144" i="19"/>
  <c r="E119" i="19"/>
  <c r="D10" i="19"/>
  <c r="E153" i="19"/>
  <c r="D43" i="19"/>
  <c r="E72" i="19"/>
  <c r="E117" i="19"/>
  <c r="D140" i="19"/>
  <c r="E140" i="19"/>
  <c r="E81" i="19"/>
  <c r="D81" i="19"/>
  <c r="E142" i="19"/>
  <c r="D142" i="19"/>
  <c r="D147" i="19"/>
  <c r="E147" i="19"/>
  <c r="E36" i="19"/>
  <c r="D36" i="19"/>
  <c r="D8" i="19"/>
  <c r="E24" i="19"/>
  <c r="E17" i="19"/>
  <c r="E20" i="19"/>
  <c r="D7" i="19"/>
  <c r="D20" i="19"/>
  <c r="D100" i="19"/>
  <c r="D24" i="19"/>
  <c r="E8" i="19"/>
  <c r="E100" i="19"/>
  <c r="E7" i="19"/>
  <c r="D17" i="19"/>
  <c r="D19" i="19"/>
  <c r="E19" i="19"/>
  <c r="D44" i="19"/>
  <c r="E44" i="19"/>
  <c r="D130" i="19"/>
  <c r="E130" i="19"/>
  <c r="D66" i="19"/>
  <c r="E66" i="19"/>
  <c r="D86" i="19"/>
  <c r="E86" i="19"/>
  <c r="D99" i="19"/>
  <c r="E99" i="19"/>
  <c r="E74" i="19"/>
  <c r="D74" i="19"/>
  <c r="E48" i="19"/>
  <c r="D48" i="19"/>
  <c r="E57" i="19"/>
  <c r="D57" i="19"/>
  <c r="E41" i="19"/>
  <c r="D41" i="19"/>
  <c r="D76" i="19"/>
  <c r="E76" i="19"/>
  <c r="E84" i="19"/>
  <c r="D84" i="19"/>
  <c r="D78" i="19"/>
  <c r="E78" i="19"/>
  <c r="E31" i="19"/>
  <c r="D31" i="19"/>
  <c r="D59" i="19"/>
  <c r="E59" i="19"/>
  <c r="D62" i="19"/>
  <c r="E62" i="19"/>
  <c r="D118" i="19"/>
  <c r="E118" i="19"/>
  <c r="D114" i="19"/>
  <c r="E157" i="19"/>
  <c r="D157" i="19"/>
  <c r="E91" i="19"/>
  <c r="E89" i="19"/>
  <c r="D116" i="19"/>
  <c r="E14" i="19"/>
  <c r="E113" i="19"/>
  <c r="D38" i="19"/>
  <c r="E47" i="19"/>
  <c r="E128" i="19"/>
  <c r="D68" i="19"/>
  <c r="D12" i="19"/>
  <c r="D16" i="19"/>
  <c r="E11" i="19"/>
  <c r="E12" i="19"/>
  <c r="E110" i="19"/>
  <c r="E123" i="19"/>
  <c r="E111" i="19"/>
  <c r="D111" i="19"/>
  <c r="D29" i="19"/>
  <c r="E29" i="19"/>
  <c r="D28" i="19"/>
  <c r="E28" i="19"/>
  <c r="D150" i="19"/>
  <c r="E150" i="19"/>
  <c r="E101" i="19"/>
  <c r="D101" i="19"/>
  <c r="E49" i="19"/>
  <c r="D49" i="19"/>
  <c r="E148" i="19"/>
  <c r="D148" i="19"/>
  <c r="D9" i="19"/>
  <c r="E9" i="19"/>
  <c r="E71" i="19"/>
  <c r="D71" i="19"/>
  <c r="D115" i="19"/>
  <c r="E115" i="19"/>
  <c r="E122" i="19"/>
  <c r="D122" i="19"/>
  <c r="E53" i="19"/>
  <c r="D53" i="19"/>
  <c r="E106" i="19"/>
  <c r="D106" i="19"/>
  <c r="E112" i="19"/>
  <c r="D112" i="19"/>
  <c r="E138" i="19"/>
  <c r="D138" i="19"/>
  <c r="E143" i="19"/>
  <c r="D143" i="19"/>
  <c r="E152" i="19"/>
  <c r="D152" i="19"/>
  <c r="D134" i="19"/>
  <c r="E134" i="19"/>
  <c r="E69" i="19"/>
  <c r="D69" i="19"/>
  <c r="E45" i="19"/>
  <c r="D45" i="19"/>
  <c r="E73" i="19"/>
  <c r="D73" i="19"/>
  <c r="D83" i="19"/>
  <c r="E83" i="19"/>
  <c r="D144" i="19"/>
  <c r="E114" i="19"/>
  <c r="E46" i="19"/>
  <c r="D132" i="19"/>
  <c r="D79" i="19"/>
  <c r="D123" i="19"/>
  <c r="D70" i="19"/>
  <c r="E94" i="19"/>
  <c r="E55" i="19"/>
  <c r="D55" i="19"/>
  <c r="D108" i="19"/>
  <c r="D121" i="19"/>
  <c r="D109" i="19"/>
  <c r="D11" i="19"/>
  <c r="D110" i="19"/>
  <c r="D124" i="19"/>
  <c r="N38" i="15"/>
  <c r="N125" i="15"/>
  <c r="N109" i="15"/>
  <c r="N26" i="15"/>
  <c r="N127" i="15"/>
  <c r="N79" i="15"/>
  <c r="N97" i="15"/>
  <c r="N148" i="15"/>
  <c r="N46" i="15"/>
  <c r="N58" i="15"/>
  <c r="N62" i="15"/>
  <c r="N135" i="15"/>
  <c r="N144" i="15"/>
  <c r="N45" i="15"/>
  <c r="N25" i="15"/>
  <c r="N110" i="15"/>
  <c r="N74" i="15"/>
  <c r="N80" i="15"/>
  <c r="N138" i="15"/>
  <c r="N139" i="15"/>
  <c r="N11" i="15"/>
  <c r="N35" i="15"/>
  <c r="N143" i="15"/>
  <c r="N102" i="15"/>
  <c r="N44" i="15"/>
  <c r="N92" i="15"/>
  <c r="N90" i="15"/>
  <c r="N81" i="15"/>
  <c r="N59" i="15"/>
  <c r="N12" i="15"/>
  <c r="N100" i="15"/>
  <c r="N68" i="15"/>
  <c r="N23" i="15"/>
  <c r="N56" i="15"/>
  <c r="C107" i="15" l="1"/>
  <c r="C130" i="15"/>
  <c r="C140" i="15"/>
  <c r="C56" i="15"/>
  <c r="C92" i="15"/>
  <c r="C54" i="15"/>
  <c r="C48" i="15"/>
  <c r="C95" i="15"/>
  <c r="C115" i="15"/>
  <c r="C91" i="15"/>
  <c r="C43" i="15"/>
  <c r="C142" i="15"/>
  <c r="C52" i="15"/>
  <c r="C118" i="15"/>
  <c r="C73" i="15"/>
  <c r="C88" i="15"/>
  <c r="C85" i="15"/>
  <c r="C122" i="15"/>
  <c r="C100" i="15"/>
  <c r="C59" i="15"/>
  <c r="C90" i="15"/>
  <c r="C102" i="15"/>
  <c r="C143" i="15"/>
  <c r="C74" i="15"/>
  <c r="C25" i="15"/>
  <c r="C62" i="15"/>
  <c r="C46" i="15"/>
  <c r="C97" i="15"/>
  <c r="C79" i="15"/>
  <c r="C38" i="15"/>
  <c r="C137" i="15"/>
  <c r="C83" i="15"/>
  <c r="C82" i="15"/>
  <c r="C87" i="15"/>
  <c r="C94" i="15"/>
  <c r="C105" i="15"/>
  <c r="C111" i="15"/>
  <c r="C61" i="15"/>
  <c r="C86" i="15"/>
  <c r="C104" i="15"/>
  <c r="C84" i="15"/>
  <c r="C49" i="15"/>
  <c r="C29" i="15"/>
  <c r="C33" i="15"/>
  <c r="C98" i="15"/>
  <c r="C16" i="15"/>
  <c r="C13" i="15"/>
  <c r="C55" i="15"/>
  <c r="C112" i="15"/>
  <c r="C116" i="15"/>
  <c r="C17" i="15"/>
  <c r="C96" i="15"/>
  <c r="C40" i="15"/>
  <c r="C15" i="15"/>
  <c r="C64" i="15"/>
  <c r="C12" i="15"/>
  <c r="C44" i="15"/>
  <c r="C144" i="15"/>
  <c r="C125" i="15"/>
  <c r="C154" i="15"/>
  <c r="C124" i="15"/>
  <c r="C53" i="15"/>
  <c r="C108" i="15"/>
  <c r="C151" i="15"/>
  <c r="C23" i="15"/>
  <c r="C80" i="15"/>
  <c r="C45" i="15"/>
  <c r="C135" i="15"/>
  <c r="C58" i="15"/>
  <c r="C148" i="15"/>
  <c r="C109" i="15"/>
  <c r="C133" i="15"/>
  <c r="C8" i="15"/>
  <c r="C7" i="15"/>
  <c r="C157" i="15"/>
  <c r="C159" i="15"/>
  <c r="C156" i="15"/>
  <c r="C160" i="15"/>
  <c r="C158" i="15"/>
  <c r="C126" i="15"/>
  <c r="C66" i="15"/>
  <c r="C36" i="15"/>
  <c r="C51" i="15"/>
  <c r="C30" i="15"/>
  <c r="C14" i="15"/>
  <c r="C77" i="15"/>
  <c r="C20" i="15"/>
  <c r="C28" i="15"/>
  <c r="C117" i="15"/>
  <c r="C136" i="15"/>
  <c r="C65" i="15"/>
  <c r="C146" i="15"/>
  <c r="C76" i="15"/>
  <c r="C128" i="15"/>
  <c r="C37" i="15"/>
  <c r="C21" i="15"/>
  <c r="C103" i="15"/>
  <c r="C89" i="15"/>
  <c r="C152" i="15"/>
  <c r="C70" i="15"/>
  <c r="C47" i="15"/>
  <c r="C99" i="15"/>
  <c r="C123" i="15"/>
  <c r="C120" i="15"/>
  <c r="C32" i="15"/>
  <c r="C18" i="15"/>
  <c r="C69" i="15"/>
  <c r="C93" i="15"/>
  <c r="C132" i="15"/>
  <c r="C113" i="15"/>
  <c r="C41" i="15"/>
  <c r="C19" i="15"/>
  <c r="C121" i="15"/>
  <c r="C78" i="15"/>
  <c r="C150" i="15"/>
  <c r="C81" i="15"/>
  <c r="C139" i="15"/>
  <c r="C110" i="15"/>
  <c r="C26" i="15"/>
  <c r="C63" i="15"/>
  <c r="C27" i="15"/>
  <c r="C114" i="15"/>
  <c r="C31" i="15"/>
  <c r="C129" i="15"/>
  <c r="C50" i="15"/>
  <c r="C106" i="15"/>
  <c r="C68" i="15"/>
  <c r="C35" i="15"/>
  <c r="C11" i="15"/>
  <c r="C138" i="15"/>
  <c r="C127" i="15"/>
  <c r="C22" i="15"/>
  <c r="C131" i="15"/>
  <c r="C101" i="15"/>
  <c r="C149" i="15"/>
  <c r="C42" i="15"/>
  <c r="C153" i="15"/>
  <c r="C147" i="15"/>
  <c r="C39" i="15"/>
  <c r="C75" i="15"/>
  <c r="C34" i="15"/>
  <c r="C10" i="15"/>
  <c r="C72" i="15"/>
  <c r="C57" i="15"/>
  <c r="C60" i="15"/>
  <c r="C71" i="15"/>
  <c r="C134" i="15"/>
  <c r="C119" i="15"/>
  <c r="C145" i="15"/>
  <c r="C24" i="15"/>
  <c r="C9" i="15"/>
  <c r="C155" i="15"/>
  <c r="C141" i="15"/>
  <c r="C67" i="15"/>
  <c r="C159" i="19"/>
  <c r="C158" i="19"/>
  <c r="C160" i="19"/>
  <c r="C25" i="19"/>
  <c r="C133" i="19"/>
  <c r="C30" i="19"/>
  <c r="C120" i="19"/>
  <c r="C58" i="19"/>
  <c r="C146" i="19"/>
  <c r="C34" i="19"/>
  <c r="C148" i="19"/>
  <c r="C96" i="19"/>
  <c r="C145" i="19"/>
  <c r="C16" i="19"/>
  <c r="C73" i="19"/>
  <c r="C152" i="19"/>
  <c r="C53" i="19"/>
  <c r="C121" i="19"/>
  <c r="C116" i="19"/>
  <c r="C69" i="19"/>
  <c r="C41" i="19"/>
  <c r="C10" i="19"/>
  <c r="C127" i="19"/>
  <c r="C20" i="19"/>
  <c r="C157" i="19"/>
  <c r="C118" i="19"/>
  <c r="C32" i="19"/>
  <c r="C97" i="19"/>
  <c r="C87" i="19"/>
  <c r="C33" i="19"/>
  <c r="C19" i="19"/>
  <c r="C62" i="19"/>
  <c r="C48" i="19"/>
  <c r="C46" i="19"/>
  <c r="C35" i="19"/>
  <c r="C104" i="19"/>
  <c r="C102" i="19"/>
  <c r="C52" i="19"/>
  <c r="C109" i="19"/>
  <c r="C75" i="19"/>
  <c r="C108" i="19"/>
  <c r="C39" i="19"/>
  <c r="C76" i="19"/>
  <c r="C82" i="19"/>
  <c r="C100" i="19"/>
  <c r="C132" i="19"/>
  <c r="C67" i="19"/>
  <c r="C119" i="19"/>
  <c r="C139" i="19"/>
  <c r="C141" i="19"/>
  <c r="C113" i="19"/>
  <c r="C64" i="19"/>
  <c r="C56" i="19"/>
  <c r="C27" i="19"/>
  <c r="C29" i="19"/>
  <c r="C111" i="19"/>
  <c r="C90" i="19"/>
  <c r="C107" i="19"/>
  <c r="C147" i="19"/>
  <c r="C85" i="19"/>
  <c r="C101" i="19"/>
  <c r="C150" i="19"/>
  <c r="C55" i="19"/>
  <c r="C83" i="19"/>
  <c r="C115" i="19"/>
  <c r="C123" i="19"/>
  <c r="C110" i="19"/>
  <c r="C124" i="19"/>
  <c r="C22" i="19"/>
  <c r="C91" i="19"/>
  <c r="C130" i="19"/>
  <c r="C94" i="19"/>
  <c r="C125" i="19"/>
  <c r="C38" i="19"/>
  <c r="C88" i="19"/>
  <c r="C86" i="19"/>
  <c r="C106" i="19"/>
  <c r="C129" i="19"/>
  <c r="C57" i="19"/>
  <c r="C114" i="19"/>
  <c r="C37" i="19"/>
  <c r="C60" i="19"/>
  <c r="C131" i="19"/>
  <c r="C117" i="19"/>
  <c r="C68" i="19"/>
  <c r="C31" i="19"/>
  <c r="C98" i="19"/>
  <c r="C54" i="19"/>
  <c r="C140" i="19"/>
  <c r="C149" i="19"/>
  <c r="C63" i="19"/>
  <c r="C61" i="19"/>
  <c r="C81" i="19"/>
  <c r="C28" i="19"/>
  <c r="C11" i="19"/>
  <c r="C122" i="19"/>
  <c r="C84" i="19"/>
  <c r="C112" i="19"/>
  <c r="C128" i="19"/>
  <c r="C47" i="19"/>
  <c r="C137" i="19"/>
  <c r="C40" i="19"/>
  <c r="C138" i="19"/>
  <c r="C45" i="19"/>
  <c r="C70" i="19"/>
  <c r="C9" i="19"/>
  <c r="C21" i="19"/>
  <c r="C23" i="19"/>
  <c r="C156" i="19"/>
  <c r="C92" i="19"/>
  <c r="C155" i="19"/>
  <c r="C74" i="19"/>
  <c r="C77" i="19"/>
  <c r="C18" i="19"/>
  <c r="C95" i="19"/>
  <c r="C71" i="19"/>
  <c r="C15" i="19"/>
  <c r="C50" i="19"/>
  <c r="C51" i="19"/>
  <c r="C136" i="19"/>
  <c r="C72" i="19"/>
  <c r="C66" i="19"/>
  <c r="C24" i="19"/>
  <c r="C7" i="19"/>
  <c r="C143" i="19"/>
  <c r="C134" i="19"/>
  <c r="C49" i="19"/>
  <c r="C93" i="19"/>
  <c r="C103" i="19"/>
  <c r="C17" i="19"/>
  <c r="C153" i="19"/>
  <c r="C154" i="19"/>
  <c r="C99" i="19"/>
  <c r="C59" i="19"/>
  <c r="C43" i="19"/>
  <c r="C144" i="19"/>
  <c r="C126" i="19"/>
  <c r="C105" i="19"/>
  <c r="C42" i="19"/>
  <c r="C13" i="19"/>
  <c r="C80" i="19"/>
  <c r="C14" i="19"/>
  <c r="C26" i="19"/>
  <c r="C12" i="19"/>
  <c r="C36" i="19"/>
  <c r="C135" i="19"/>
  <c r="C151" i="19"/>
  <c r="C65" i="19"/>
  <c r="C44" i="19"/>
  <c r="C79" i="19"/>
  <c r="C89" i="19"/>
  <c r="C142" i="19"/>
  <c r="C78" i="19"/>
  <c r="C8" i="19"/>
  <c r="I62" i="24" l="1"/>
  <c r="H62" i="24"/>
  <c r="G62" i="24"/>
  <c r="F62" i="24"/>
  <c r="E62" i="24"/>
  <c r="D62" i="24"/>
  <c r="C62" i="24"/>
  <c r="L61" i="24"/>
  <c r="K61" i="24"/>
  <c r="J61" i="24"/>
  <c r="I61" i="24"/>
  <c r="H61" i="24"/>
  <c r="G61" i="24"/>
  <c r="F61" i="24"/>
  <c r="E61" i="24"/>
  <c r="D61" i="24"/>
  <c r="C61" i="24"/>
  <c r="L60" i="24"/>
  <c r="K60" i="24"/>
  <c r="J60" i="24"/>
  <c r="I60" i="24"/>
  <c r="H60" i="24"/>
  <c r="G60" i="24"/>
  <c r="F60" i="24"/>
  <c r="E60" i="24"/>
  <c r="D60" i="24"/>
  <c r="C60" i="24"/>
  <c r="L59" i="24"/>
  <c r="K59" i="24"/>
  <c r="J59" i="24"/>
  <c r="I59" i="24"/>
  <c r="H59" i="24"/>
  <c r="G59" i="24"/>
  <c r="F59" i="24"/>
  <c r="E59" i="24"/>
  <c r="D59" i="24"/>
  <c r="C59" i="24"/>
  <c r="L58" i="24"/>
  <c r="K58" i="24"/>
  <c r="J58" i="24"/>
  <c r="I58" i="24"/>
  <c r="H58" i="24"/>
  <c r="G58" i="24"/>
  <c r="F58" i="24"/>
  <c r="E58" i="24"/>
  <c r="D58" i="24"/>
  <c r="C58" i="24"/>
  <c r="L57" i="24"/>
  <c r="K57" i="24"/>
  <c r="J57" i="24"/>
  <c r="I57" i="24"/>
  <c r="H57" i="24"/>
  <c r="G57" i="24"/>
  <c r="F57" i="24"/>
  <c r="E57" i="24"/>
  <c r="D57" i="24"/>
  <c r="C57" i="24"/>
  <c r="L56" i="24"/>
  <c r="K56" i="24"/>
  <c r="J56" i="24"/>
  <c r="I56" i="24"/>
  <c r="H56" i="24"/>
  <c r="G56" i="24"/>
  <c r="F56" i="24"/>
  <c r="E56" i="24"/>
  <c r="D56" i="24"/>
  <c r="C56" i="24"/>
  <c r="L55" i="24"/>
  <c r="K55" i="24"/>
  <c r="J55" i="24"/>
  <c r="I55" i="24"/>
  <c r="H55" i="24"/>
  <c r="G55" i="24"/>
  <c r="F55" i="24"/>
  <c r="E55" i="24"/>
  <c r="D55" i="24"/>
  <c r="C55" i="24"/>
  <c r="L54" i="24"/>
  <c r="K54" i="24"/>
  <c r="J54" i="24"/>
  <c r="I54" i="24"/>
  <c r="H54" i="24"/>
  <c r="G54" i="24"/>
  <c r="F54" i="24"/>
  <c r="E54" i="24"/>
  <c r="D54" i="24"/>
  <c r="C54" i="24"/>
  <c r="L53" i="24"/>
  <c r="K53" i="24"/>
  <c r="J53" i="24"/>
  <c r="I53" i="24"/>
  <c r="H53" i="24"/>
  <c r="G53" i="24"/>
  <c r="F53" i="24"/>
  <c r="E53" i="24"/>
  <c r="D53" i="24"/>
  <c r="C53" i="24"/>
  <c r="L52" i="24"/>
  <c r="K52" i="24"/>
  <c r="J52" i="24"/>
  <c r="I52" i="24"/>
  <c r="H52" i="24"/>
  <c r="G52" i="24"/>
  <c r="F52" i="24"/>
  <c r="E52" i="24"/>
  <c r="D52" i="24"/>
  <c r="C52" i="24"/>
  <c r="L51" i="24"/>
  <c r="K51" i="24"/>
  <c r="J51" i="24"/>
  <c r="I51" i="24"/>
  <c r="H51" i="24"/>
  <c r="G51" i="24"/>
  <c r="F51" i="24"/>
  <c r="E51" i="24"/>
  <c r="D51" i="24"/>
  <c r="C51" i="24"/>
  <c r="L50" i="24"/>
  <c r="K50" i="24"/>
  <c r="J50" i="24"/>
  <c r="I50" i="24"/>
  <c r="H50" i="24"/>
  <c r="G50" i="24"/>
  <c r="F50" i="24"/>
  <c r="E50" i="24"/>
  <c r="D50" i="24"/>
  <c r="C50" i="24"/>
  <c r="L49" i="24"/>
  <c r="K49" i="24"/>
  <c r="J49" i="24"/>
  <c r="I49" i="24"/>
  <c r="H49" i="24"/>
  <c r="G49" i="24"/>
  <c r="F49" i="24"/>
  <c r="E49" i="24"/>
  <c r="D49" i="24"/>
  <c r="C49" i="24"/>
  <c r="L48" i="24"/>
  <c r="K48" i="24"/>
  <c r="J48" i="24"/>
  <c r="I48" i="24"/>
  <c r="H48" i="24"/>
  <c r="G48" i="24"/>
  <c r="F48" i="24"/>
  <c r="E48" i="24"/>
  <c r="D48" i="24"/>
  <c r="C48" i="24"/>
  <c r="L47" i="24"/>
  <c r="K47" i="24"/>
  <c r="J47" i="24"/>
  <c r="I47" i="24"/>
  <c r="H47" i="24"/>
  <c r="G47" i="24"/>
  <c r="F47" i="24"/>
  <c r="E47" i="24"/>
  <c r="D47" i="24"/>
  <c r="C47" i="24"/>
  <c r="L46" i="24"/>
  <c r="K46" i="24"/>
  <c r="J46" i="24"/>
  <c r="I46" i="24"/>
  <c r="H46" i="24"/>
  <c r="G46" i="24"/>
  <c r="F46" i="24"/>
  <c r="E46" i="24"/>
  <c r="D46" i="24"/>
  <c r="C46" i="24"/>
  <c r="L45" i="24"/>
  <c r="K45" i="24"/>
  <c r="J45" i="24"/>
  <c r="I45" i="24"/>
  <c r="H45" i="24"/>
  <c r="G45" i="24"/>
  <c r="F45" i="24"/>
  <c r="E45" i="24"/>
  <c r="D45" i="24"/>
  <c r="C45" i="24"/>
  <c r="L44" i="24"/>
  <c r="K44" i="24"/>
  <c r="J44" i="24"/>
  <c r="I44" i="24"/>
  <c r="H44" i="24"/>
  <c r="G44" i="24"/>
  <c r="F44" i="24"/>
  <c r="E44" i="24"/>
  <c r="D44" i="24"/>
  <c r="C44" i="24"/>
  <c r="L43" i="24"/>
  <c r="K43" i="24"/>
  <c r="J43" i="24"/>
  <c r="I43" i="24"/>
  <c r="H43" i="24"/>
  <c r="G43" i="24"/>
  <c r="F43" i="24"/>
  <c r="E43" i="24"/>
  <c r="D43" i="24"/>
  <c r="C43" i="24"/>
  <c r="L42" i="24"/>
  <c r="K42" i="24"/>
  <c r="J42" i="24"/>
  <c r="I42" i="24"/>
  <c r="H42" i="24"/>
  <c r="G42" i="24"/>
  <c r="F42" i="24"/>
  <c r="E42" i="24"/>
  <c r="D42" i="24"/>
  <c r="C42" i="24"/>
  <c r="L41" i="24"/>
  <c r="K41" i="24"/>
  <c r="J41" i="24"/>
  <c r="I41" i="24"/>
  <c r="H41" i="24"/>
  <c r="G41" i="24"/>
  <c r="F41" i="24"/>
  <c r="E41" i="24"/>
  <c r="D41" i="24"/>
  <c r="C41" i="24"/>
  <c r="L40" i="24"/>
  <c r="K40" i="24"/>
  <c r="J40" i="24"/>
  <c r="I40" i="24"/>
  <c r="H40" i="24"/>
  <c r="G40" i="24"/>
  <c r="F40" i="24"/>
  <c r="E40" i="24"/>
  <c r="D40" i="24"/>
  <c r="C40" i="24"/>
  <c r="L39" i="24"/>
  <c r="K39" i="24"/>
  <c r="J39" i="24"/>
  <c r="I39" i="24"/>
  <c r="H39" i="24"/>
  <c r="G39" i="24"/>
  <c r="F39" i="24"/>
  <c r="E39" i="24"/>
  <c r="D39" i="24"/>
  <c r="C39" i="24"/>
  <c r="L38" i="24"/>
  <c r="K38" i="24"/>
  <c r="J38" i="24"/>
  <c r="I38" i="24"/>
  <c r="H38" i="24"/>
  <c r="G38" i="24"/>
  <c r="F38" i="24"/>
  <c r="E38" i="24"/>
  <c r="D38" i="24"/>
  <c r="C38" i="24"/>
  <c r="L37" i="24"/>
  <c r="K37" i="24"/>
  <c r="J37" i="24"/>
  <c r="I37" i="24"/>
  <c r="H37" i="24"/>
  <c r="G37" i="24"/>
  <c r="F37" i="24"/>
  <c r="E37" i="24"/>
  <c r="D37" i="24"/>
  <c r="C37" i="24"/>
  <c r="L36" i="24"/>
  <c r="K36" i="24"/>
  <c r="J36" i="24"/>
  <c r="I36" i="24"/>
  <c r="H36" i="24"/>
  <c r="G36" i="24"/>
  <c r="F36" i="24"/>
  <c r="E36" i="24"/>
  <c r="D36" i="24"/>
  <c r="C36" i="24"/>
  <c r="L35" i="24"/>
  <c r="K35" i="24"/>
  <c r="J35" i="24"/>
  <c r="I35" i="24"/>
  <c r="H35" i="24"/>
  <c r="G35" i="24"/>
  <c r="F35" i="24"/>
  <c r="E35" i="24"/>
  <c r="D35" i="24"/>
  <c r="C35" i="24"/>
  <c r="L34" i="24"/>
  <c r="K34" i="24"/>
  <c r="J34" i="24"/>
  <c r="I34" i="24"/>
  <c r="H34" i="24"/>
  <c r="G34" i="24"/>
  <c r="F34" i="24"/>
  <c r="E34" i="24"/>
  <c r="D34" i="24"/>
  <c r="C34" i="24"/>
  <c r="L33" i="24"/>
  <c r="K33" i="24"/>
  <c r="J33" i="24"/>
  <c r="I33" i="24"/>
  <c r="H33" i="24"/>
  <c r="G33" i="24"/>
  <c r="F33" i="24"/>
  <c r="E33" i="24"/>
  <c r="D33" i="24"/>
  <c r="C33" i="24"/>
  <c r="L32" i="24"/>
  <c r="K32" i="24"/>
  <c r="K90" i="24"/>
  <c r="J90" i="24"/>
  <c r="I90" i="24"/>
  <c r="H90" i="24"/>
  <c r="G90" i="24"/>
  <c r="F90" i="24"/>
  <c r="E90" i="24"/>
  <c r="D90" i="24"/>
  <c r="C90" i="24"/>
  <c r="L89" i="24"/>
  <c r="K89" i="24"/>
  <c r="J89" i="24"/>
  <c r="I89" i="24"/>
  <c r="H89" i="24"/>
  <c r="G89" i="24"/>
  <c r="F89" i="24"/>
  <c r="E89" i="24"/>
  <c r="D89" i="24"/>
  <c r="C89" i="24"/>
  <c r="L88" i="24"/>
  <c r="K88" i="24"/>
  <c r="J88" i="24"/>
  <c r="I88" i="24"/>
  <c r="H88" i="24"/>
  <c r="G88" i="24"/>
  <c r="F88" i="24"/>
  <c r="E88" i="24"/>
  <c r="D88" i="24"/>
  <c r="C88" i="24"/>
  <c r="L87" i="24"/>
  <c r="F86" i="24"/>
  <c r="D86" i="24"/>
  <c r="L85" i="24"/>
  <c r="J85" i="24"/>
  <c r="G85" i="24"/>
  <c r="E85" i="24"/>
  <c r="L84" i="24"/>
  <c r="K84" i="24"/>
  <c r="H84" i="24"/>
  <c r="F84" i="24"/>
  <c r="D84" i="24"/>
  <c r="L83" i="24"/>
  <c r="I83" i="24"/>
  <c r="G83" i="24"/>
  <c r="E83" i="24"/>
  <c r="C83" i="24"/>
  <c r="K82" i="24"/>
  <c r="H82" i="24"/>
  <c r="F82" i="24"/>
  <c r="D82" i="24"/>
  <c r="L81" i="24"/>
  <c r="J81" i="24"/>
  <c r="H81" i="24"/>
  <c r="G81" i="24"/>
  <c r="E81" i="24"/>
  <c r="C81" i="24"/>
  <c r="K80" i="24"/>
  <c r="I80" i="24"/>
  <c r="G80" i="24"/>
  <c r="E80" i="24"/>
  <c r="C80" i="24"/>
  <c r="K79" i="24"/>
  <c r="I79" i="24"/>
  <c r="G79" i="24"/>
  <c r="E79" i="24"/>
  <c r="C79" i="24"/>
  <c r="K78" i="24"/>
  <c r="I78" i="24"/>
  <c r="H78" i="24"/>
  <c r="F78" i="24"/>
  <c r="D78" i="24"/>
  <c r="L77" i="24"/>
  <c r="I77" i="24"/>
  <c r="G77" i="24"/>
  <c r="E77" i="24"/>
  <c r="C77" i="24"/>
  <c r="J76" i="24"/>
  <c r="G76" i="24"/>
  <c r="E76" i="24"/>
  <c r="L75" i="24"/>
  <c r="J75" i="24"/>
  <c r="H75" i="24"/>
  <c r="E75" i="24"/>
  <c r="C75" i="24"/>
  <c r="K74" i="24"/>
  <c r="I74" i="24"/>
  <c r="G74" i="24"/>
  <c r="D74" i="24"/>
  <c r="L73" i="24"/>
  <c r="J73" i="24"/>
  <c r="H73" i="24"/>
  <c r="E73" i="24"/>
  <c r="D73" i="24"/>
  <c r="K72" i="24"/>
  <c r="I72" i="24"/>
  <c r="G72" i="24"/>
  <c r="E72" i="24"/>
  <c r="C72" i="24"/>
  <c r="J71" i="24"/>
  <c r="H71" i="24"/>
  <c r="F71" i="24"/>
  <c r="E71" i="24"/>
  <c r="L70" i="24"/>
  <c r="J70" i="24"/>
  <c r="H70" i="24"/>
  <c r="F70" i="24"/>
  <c r="D70" i="24"/>
  <c r="L69" i="24"/>
  <c r="J69" i="24"/>
  <c r="H69" i="24"/>
  <c r="F69" i="24"/>
  <c r="D69" i="24"/>
  <c r="C69" i="24"/>
  <c r="K68" i="24"/>
  <c r="I68" i="24"/>
  <c r="G68" i="24"/>
  <c r="D68" i="24"/>
  <c r="L67" i="24"/>
  <c r="J67" i="24"/>
  <c r="H67" i="24"/>
  <c r="F67" i="24"/>
  <c r="D67" i="24"/>
  <c r="L66" i="24"/>
  <c r="I66" i="24"/>
  <c r="F66" i="24"/>
  <c r="D66" i="24"/>
  <c r="L65" i="24"/>
  <c r="J65" i="24"/>
  <c r="I65" i="24"/>
  <c r="G65" i="24"/>
  <c r="E65" i="24"/>
  <c r="C65" i="24"/>
  <c r="K64" i="24"/>
  <c r="I64" i="24"/>
  <c r="G64" i="24"/>
  <c r="E64" i="24"/>
  <c r="C64" i="24"/>
  <c r="K63" i="24"/>
  <c r="I63" i="24"/>
  <c r="G63" i="24"/>
  <c r="D63" i="24"/>
  <c r="L62" i="24"/>
  <c r="J62" i="24"/>
  <c r="J32" i="24"/>
  <c r="I32" i="24"/>
  <c r="H32" i="24"/>
  <c r="G32" i="24"/>
  <c r="F32" i="24"/>
  <c r="E32" i="24"/>
  <c r="D32" i="24"/>
  <c r="C32" i="24"/>
  <c r="L31" i="24"/>
  <c r="K31" i="24"/>
  <c r="J31" i="24"/>
  <c r="I31" i="24"/>
  <c r="H31" i="24"/>
  <c r="G31" i="24"/>
  <c r="F31" i="24"/>
  <c r="E31" i="24"/>
  <c r="D31" i="24"/>
  <c r="C31" i="24"/>
  <c r="L30" i="24"/>
  <c r="K30" i="24"/>
  <c r="J30" i="24"/>
  <c r="I30" i="24"/>
  <c r="H30" i="24"/>
  <c r="G30" i="24"/>
  <c r="F30" i="24"/>
  <c r="E30" i="24"/>
  <c r="D30" i="24"/>
  <c r="C30" i="24"/>
  <c r="L29" i="24"/>
  <c r="K29" i="24"/>
  <c r="J29" i="24"/>
  <c r="I29" i="24"/>
  <c r="H29" i="24"/>
  <c r="G29" i="24"/>
  <c r="F29" i="24"/>
  <c r="E29" i="24"/>
  <c r="D29" i="24"/>
  <c r="C29" i="24"/>
  <c r="L28" i="24"/>
  <c r="K28" i="24"/>
  <c r="J28" i="24"/>
  <c r="I28" i="24"/>
  <c r="H28" i="24"/>
  <c r="G28" i="24"/>
  <c r="F28" i="24"/>
  <c r="E28" i="24"/>
  <c r="D28" i="24"/>
  <c r="C28" i="24"/>
  <c r="L27" i="24"/>
  <c r="K27" i="24"/>
  <c r="J27" i="24"/>
  <c r="I27" i="24"/>
  <c r="H27" i="24"/>
  <c r="G27" i="24"/>
  <c r="F27" i="24"/>
  <c r="E27" i="24"/>
  <c r="D27" i="24"/>
  <c r="C27" i="24"/>
  <c r="L26" i="24"/>
  <c r="K26" i="24"/>
  <c r="J26" i="24"/>
  <c r="I26" i="24"/>
  <c r="H26" i="24"/>
  <c r="G26" i="24"/>
  <c r="F26" i="24"/>
  <c r="E26" i="24"/>
  <c r="D26" i="24"/>
  <c r="C26" i="24"/>
  <c r="L25" i="24"/>
  <c r="K25" i="24"/>
  <c r="J25" i="24"/>
  <c r="I25" i="24"/>
  <c r="H25" i="24"/>
  <c r="G25" i="24"/>
  <c r="F25" i="24"/>
  <c r="E25" i="24"/>
  <c r="D25" i="24"/>
  <c r="C25" i="24"/>
  <c r="L24" i="24"/>
  <c r="K24" i="24"/>
  <c r="J24" i="24"/>
  <c r="I24" i="24"/>
  <c r="H24" i="24"/>
  <c r="G24" i="24"/>
  <c r="F24" i="24"/>
  <c r="E24" i="24"/>
  <c r="D24" i="24"/>
  <c r="C24" i="24"/>
  <c r="L23" i="24"/>
  <c r="K23" i="24"/>
  <c r="J23" i="24"/>
  <c r="I23" i="24"/>
  <c r="H23" i="24"/>
  <c r="G23" i="24"/>
  <c r="F23" i="24"/>
  <c r="E23" i="24"/>
  <c r="D23" i="24"/>
  <c r="C23" i="24"/>
  <c r="L22" i="24"/>
  <c r="K22" i="24"/>
  <c r="J22" i="24"/>
  <c r="I22" i="24"/>
  <c r="H22" i="24"/>
  <c r="G22" i="24"/>
  <c r="F22" i="24"/>
  <c r="E22" i="24"/>
  <c r="D22" i="24"/>
  <c r="C22" i="24"/>
  <c r="L21" i="24"/>
  <c r="K21" i="24"/>
  <c r="J21" i="24"/>
  <c r="I21" i="24"/>
  <c r="H21" i="24"/>
  <c r="G21" i="24"/>
  <c r="F21" i="24"/>
  <c r="E21" i="24"/>
  <c r="D21" i="24"/>
  <c r="C21" i="24"/>
  <c r="L20" i="24"/>
  <c r="K20" i="24"/>
  <c r="J20" i="24"/>
  <c r="I20" i="24"/>
  <c r="H20" i="24"/>
  <c r="G20" i="24"/>
  <c r="F20" i="24"/>
  <c r="E20" i="24"/>
  <c r="D20" i="24"/>
  <c r="C20" i="24"/>
  <c r="L19" i="24"/>
  <c r="K19" i="24"/>
  <c r="J19" i="24"/>
  <c r="I19" i="24"/>
  <c r="H19" i="24"/>
  <c r="G19" i="24"/>
  <c r="F19" i="24"/>
  <c r="E19" i="24"/>
  <c r="D19" i="24"/>
  <c r="C19" i="24"/>
  <c r="L18" i="24"/>
  <c r="K18" i="24"/>
  <c r="J18" i="24"/>
  <c r="I18" i="24"/>
  <c r="H18" i="24"/>
  <c r="G18" i="24"/>
  <c r="F18" i="24"/>
  <c r="E18" i="24"/>
  <c r="D18" i="24"/>
  <c r="C18" i="24"/>
  <c r="L17" i="24"/>
  <c r="K17" i="24"/>
  <c r="J17" i="24"/>
  <c r="I17" i="24"/>
  <c r="H17" i="24"/>
  <c r="G17" i="24"/>
  <c r="F17" i="24"/>
  <c r="E17" i="24"/>
  <c r="D17" i="24"/>
  <c r="C17" i="24"/>
  <c r="L16" i="24"/>
  <c r="K16" i="24"/>
  <c r="J16" i="24"/>
  <c r="I16" i="24"/>
  <c r="H16" i="24"/>
  <c r="G16" i="24"/>
  <c r="F16" i="24"/>
  <c r="E16" i="24"/>
  <c r="D16" i="24"/>
  <c r="C16" i="24"/>
  <c r="L15" i="24"/>
  <c r="K15" i="24"/>
  <c r="J15" i="24"/>
  <c r="I15" i="24"/>
  <c r="H15" i="24"/>
  <c r="G15" i="24"/>
  <c r="F15" i="24"/>
  <c r="E15" i="24"/>
  <c r="D15" i="24"/>
  <c r="C15" i="24"/>
  <c r="L14" i="24"/>
  <c r="K14" i="24"/>
  <c r="J14" i="24"/>
  <c r="I14" i="24"/>
  <c r="H14" i="24"/>
  <c r="G14" i="24"/>
  <c r="F14" i="24"/>
  <c r="E14" i="24"/>
  <c r="D14" i="24"/>
  <c r="C14" i="24"/>
  <c r="L13" i="24"/>
  <c r="K13" i="24"/>
  <c r="J13" i="24"/>
  <c r="I13" i="24"/>
  <c r="H13" i="24"/>
  <c r="G13" i="24"/>
  <c r="F13" i="24"/>
  <c r="E13" i="24"/>
  <c r="D13" i="24"/>
  <c r="C13" i="24"/>
  <c r="L12" i="24"/>
  <c r="K12" i="24"/>
  <c r="J12" i="24"/>
  <c r="I12" i="24"/>
  <c r="H12" i="24"/>
  <c r="G12" i="24"/>
  <c r="F12" i="24"/>
  <c r="E12" i="24"/>
  <c r="D12" i="24"/>
  <c r="C12" i="24"/>
  <c r="L11" i="24"/>
  <c r="K11" i="24"/>
  <c r="J11" i="24"/>
  <c r="I11" i="24"/>
  <c r="H11" i="24"/>
  <c r="G11" i="24"/>
  <c r="F11" i="24"/>
  <c r="E11" i="24"/>
  <c r="D11" i="24"/>
  <c r="C11" i="24"/>
  <c r="L10" i="24"/>
  <c r="K10" i="24"/>
  <c r="J10" i="24"/>
  <c r="I10" i="24"/>
  <c r="H10" i="24"/>
  <c r="G10" i="24"/>
  <c r="F10" i="24"/>
  <c r="E10" i="24"/>
  <c r="D10" i="24"/>
  <c r="C10" i="24"/>
  <c r="L9" i="24"/>
  <c r="K9" i="24"/>
  <c r="J9" i="24"/>
  <c r="I9" i="24"/>
  <c r="H9" i="24"/>
  <c r="G9" i="24"/>
  <c r="F9" i="24"/>
  <c r="E9" i="24"/>
  <c r="D9" i="24"/>
  <c r="C9" i="24"/>
  <c r="L8" i="24"/>
  <c r="K8" i="24"/>
  <c r="J8" i="24"/>
  <c r="I8" i="24"/>
  <c r="H8" i="24"/>
  <c r="G8" i="24"/>
  <c r="F8" i="24"/>
  <c r="E8" i="24"/>
  <c r="D8" i="24"/>
  <c r="C8" i="24"/>
  <c r="L7" i="24"/>
  <c r="K7" i="24"/>
  <c r="J7" i="24"/>
  <c r="I7" i="24"/>
  <c r="H7" i="24"/>
  <c r="G7" i="24"/>
  <c r="F7" i="24"/>
  <c r="E7" i="24"/>
  <c r="D7" i="24"/>
  <c r="C7" i="24"/>
  <c r="L90" i="24"/>
  <c r="K87" i="24"/>
  <c r="J87" i="24"/>
  <c r="I87" i="24"/>
  <c r="H87" i="24"/>
  <c r="G87" i="24"/>
  <c r="F87" i="24"/>
  <c r="E87" i="24"/>
  <c r="D87" i="24"/>
  <c r="C87" i="24"/>
  <c r="L86" i="24"/>
  <c r="K86" i="24"/>
  <c r="J86" i="24"/>
  <c r="I86" i="24"/>
  <c r="H86" i="24"/>
  <c r="G86" i="24"/>
  <c r="E86" i="24"/>
  <c r="C86" i="24"/>
  <c r="K85" i="24"/>
  <c r="I85" i="24"/>
  <c r="H85" i="24"/>
  <c r="F85" i="24"/>
  <c r="D85" i="24"/>
  <c r="C85" i="24"/>
  <c r="J84" i="24"/>
  <c r="I84" i="24"/>
  <c r="G84" i="24"/>
  <c r="E84" i="24"/>
  <c r="C84" i="24"/>
  <c r="K83" i="24"/>
  <c r="J83" i="24"/>
  <c r="H83" i="24"/>
  <c r="F83" i="24"/>
  <c r="D83" i="24"/>
  <c r="L82" i="24"/>
  <c r="J82" i="24"/>
  <c r="I82" i="24"/>
  <c r="G82" i="24"/>
  <c r="E82" i="24"/>
  <c r="C82" i="24"/>
  <c r="K81" i="24"/>
  <c r="I81" i="24"/>
  <c r="F81" i="24"/>
  <c r="D81" i="24"/>
  <c r="L80" i="24"/>
  <c r="J80" i="24"/>
  <c r="H80" i="24"/>
  <c r="F80" i="24"/>
  <c r="D80" i="24"/>
  <c r="L79" i="24"/>
  <c r="J79" i="24"/>
  <c r="H79" i="24"/>
  <c r="F79" i="24"/>
  <c r="D79" i="24"/>
  <c r="L78" i="24"/>
  <c r="J78" i="24"/>
  <c r="G78" i="24"/>
  <c r="E78" i="24"/>
  <c r="C78" i="24"/>
  <c r="K77" i="24"/>
  <c r="J77" i="24"/>
  <c r="H77" i="24"/>
  <c r="F77" i="24"/>
  <c r="D77" i="24"/>
  <c r="L76" i="24"/>
  <c r="K76" i="24"/>
  <c r="I76" i="24"/>
  <c r="H76" i="24"/>
  <c r="F76" i="24"/>
  <c r="D76" i="24"/>
  <c r="C76" i="24"/>
  <c r="K75" i="24"/>
  <c r="I75" i="24"/>
  <c r="G75" i="24"/>
  <c r="F75" i="24"/>
  <c r="D75" i="24"/>
  <c r="L74" i="24"/>
  <c r="J74" i="24"/>
  <c r="H74" i="24"/>
  <c r="F74" i="24"/>
  <c r="E74" i="24"/>
  <c r="C74" i="24"/>
  <c r="K73" i="24"/>
  <c r="I73" i="24"/>
  <c r="G73" i="24"/>
  <c r="F73" i="24"/>
  <c r="C73" i="24"/>
  <c r="L72" i="24"/>
  <c r="J72" i="24"/>
  <c r="H72" i="24"/>
  <c r="F72" i="24"/>
  <c r="D72" i="24"/>
  <c r="L71" i="24"/>
  <c r="K71" i="24"/>
  <c r="I71" i="24"/>
  <c r="G71" i="24"/>
  <c r="D71" i="24"/>
  <c r="C71" i="24"/>
  <c r="K70" i="24"/>
  <c r="I70" i="24"/>
  <c r="G70" i="24"/>
  <c r="E70" i="24"/>
  <c r="C70" i="24"/>
  <c r="K69" i="24"/>
  <c r="I69" i="24"/>
  <c r="G69" i="24"/>
  <c r="E69" i="24"/>
  <c r="L68" i="24"/>
  <c r="J68" i="24"/>
  <c r="H68" i="24"/>
  <c r="F68" i="24"/>
  <c r="E68" i="24"/>
  <c r="C68" i="24"/>
  <c r="K67" i="24"/>
  <c r="I67" i="24"/>
  <c r="G67" i="24"/>
  <c r="E67" i="24"/>
  <c r="C67" i="24"/>
  <c r="K66" i="24"/>
  <c r="J66" i="24"/>
  <c r="H66" i="24"/>
  <c r="G66" i="24"/>
  <c r="E66" i="24"/>
  <c r="C66" i="24"/>
  <c r="K65" i="24"/>
  <c r="H65" i="24"/>
  <c r="F65" i="24"/>
  <c r="D65" i="24"/>
  <c r="L64" i="24"/>
  <c r="J64" i="24"/>
  <c r="H64" i="24"/>
  <c r="F64" i="24"/>
  <c r="D64" i="24"/>
  <c r="L63" i="24"/>
  <c r="J63" i="24"/>
  <c r="H63" i="24"/>
  <c r="F63" i="24"/>
  <c r="E63" i="24"/>
  <c r="C63" i="24"/>
  <c r="K62" i="24"/>
  <c r="K8" i="20"/>
  <c r="L8" i="20"/>
  <c r="K9" i="20"/>
  <c r="L9" i="20"/>
  <c r="K10" i="20"/>
  <c r="L10" i="20"/>
  <c r="K11" i="20"/>
  <c r="L11" i="20"/>
  <c r="K12" i="20"/>
  <c r="L12" i="20"/>
  <c r="K13" i="20"/>
  <c r="L13" i="20"/>
  <c r="K14" i="20"/>
  <c r="L14" i="20"/>
  <c r="K15" i="20"/>
  <c r="L15" i="20"/>
  <c r="K16" i="20"/>
  <c r="L16" i="20"/>
  <c r="K17" i="20"/>
  <c r="L17" i="20"/>
  <c r="K18" i="20"/>
  <c r="L18" i="20"/>
  <c r="K19" i="20"/>
  <c r="L19" i="20"/>
  <c r="K20" i="20"/>
  <c r="L20" i="20"/>
  <c r="K21" i="20"/>
  <c r="L21" i="20"/>
  <c r="K22" i="20"/>
  <c r="L22" i="20"/>
  <c r="K23" i="20"/>
  <c r="L23" i="20"/>
  <c r="K24" i="20"/>
  <c r="L24" i="20"/>
  <c r="K25" i="20"/>
  <c r="L25" i="20"/>
  <c r="K26" i="20"/>
  <c r="L26" i="20"/>
  <c r="K27" i="20"/>
  <c r="L27" i="20"/>
  <c r="K28" i="20"/>
  <c r="L28" i="20"/>
  <c r="K29" i="20"/>
  <c r="L29" i="20"/>
  <c r="K30" i="20"/>
  <c r="L30" i="20"/>
  <c r="K31" i="20"/>
  <c r="L31" i="20"/>
  <c r="K32" i="20"/>
  <c r="L32" i="20"/>
  <c r="K33" i="20"/>
  <c r="L33" i="20"/>
  <c r="K34" i="20"/>
  <c r="L34" i="20"/>
  <c r="K35" i="20"/>
  <c r="L35" i="20"/>
  <c r="K36" i="20"/>
  <c r="L36" i="20"/>
  <c r="K37" i="20"/>
  <c r="L37" i="20"/>
  <c r="K38" i="20"/>
  <c r="L38" i="20"/>
  <c r="K39" i="20"/>
  <c r="L39" i="20"/>
  <c r="K40" i="20"/>
  <c r="L40" i="20"/>
  <c r="K41" i="20"/>
  <c r="L41" i="20"/>
  <c r="K42" i="20"/>
  <c r="L42" i="20"/>
  <c r="K43" i="20"/>
  <c r="L43" i="20"/>
  <c r="K44" i="20"/>
  <c r="L44" i="20"/>
  <c r="K45" i="20"/>
  <c r="L45" i="20"/>
  <c r="K46" i="20"/>
  <c r="L46" i="20"/>
  <c r="K47" i="20"/>
  <c r="L47" i="20"/>
  <c r="K48" i="20"/>
  <c r="L48" i="20"/>
  <c r="K49" i="20"/>
  <c r="L49" i="20"/>
  <c r="K50" i="20"/>
  <c r="L50" i="20"/>
  <c r="K51" i="20"/>
  <c r="L51" i="20"/>
  <c r="K52" i="20"/>
  <c r="L52" i="20"/>
  <c r="K53" i="20"/>
  <c r="L53" i="20"/>
  <c r="K54" i="20"/>
  <c r="L54" i="20"/>
  <c r="K55" i="20"/>
  <c r="L55" i="20"/>
  <c r="K56" i="20"/>
  <c r="L56" i="20"/>
  <c r="K57" i="20"/>
  <c r="L57" i="20"/>
  <c r="K58" i="20"/>
  <c r="L58" i="20"/>
  <c r="K59" i="20"/>
  <c r="L59" i="20"/>
  <c r="L60" i="20"/>
  <c r="K61" i="20"/>
  <c r="L61" i="20"/>
  <c r="L62" i="20"/>
  <c r="K63" i="20"/>
  <c r="K64" i="20"/>
  <c r="L65" i="20"/>
  <c r="L66" i="20"/>
  <c r="K68" i="20"/>
  <c r="K69" i="20"/>
  <c r="K70" i="20"/>
  <c r="K71" i="20"/>
  <c r="K72" i="20"/>
  <c r="L72" i="20"/>
  <c r="K73" i="20"/>
  <c r="L73" i="20"/>
  <c r="K74" i="20"/>
  <c r="L74" i="20"/>
  <c r="K75" i="20"/>
  <c r="L75" i="20"/>
  <c r="K76" i="20"/>
  <c r="L76" i="20"/>
  <c r="K77" i="20"/>
  <c r="L77" i="20"/>
  <c r="K78" i="20"/>
  <c r="L78" i="20"/>
  <c r="K79" i="20"/>
  <c r="L79" i="20"/>
  <c r="K80" i="20"/>
  <c r="L80" i="20"/>
  <c r="K81" i="20"/>
  <c r="L81" i="20"/>
  <c r="K82" i="20"/>
  <c r="L82" i="20"/>
  <c r="K83" i="20"/>
  <c r="L83" i="20"/>
  <c r="K84" i="20"/>
  <c r="L84" i="20"/>
  <c r="K85" i="20"/>
  <c r="L85" i="20"/>
  <c r="K86" i="20"/>
  <c r="L86" i="20"/>
  <c r="K87" i="20"/>
  <c r="L87" i="20"/>
  <c r="K88" i="20"/>
  <c r="L88" i="20"/>
  <c r="K89" i="20"/>
  <c r="L89" i="20"/>
  <c r="K90" i="20"/>
  <c r="L90" i="20"/>
  <c r="L7" i="20"/>
  <c r="K7" i="20"/>
  <c r="K60" i="20"/>
  <c r="K62" i="20"/>
  <c r="L63" i="20"/>
  <c r="L64" i="20"/>
  <c r="K65" i="20"/>
  <c r="K66" i="20"/>
  <c r="K67" i="20"/>
  <c r="L68" i="20"/>
  <c r="L69" i="20"/>
  <c r="L70" i="20"/>
  <c r="L71" i="20"/>
  <c r="L67" i="20"/>
  <c r="D7" i="20"/>
  <c r="C7" i="20"/>
  <c r="J90" i="20"/>
  <c r="F90" i="20"/>
  <c r="H89" i="20"/>
  <c r="D89" i="20"/>
  <c r="J88" i="20"/>
  <c r="F88" i="20"/>
  <c r="H87" i="20"/>
  <c r="D87" i="20"/>
  <c r="J86" i="20"/>
  <c r="F86" i="20"/>
  <c r="H85" i="20"/>
  <c r="D85" i="20"/>
  <c r="J84" i="20"/>
  <c r="F84" i="20"/>
  <c r="H83" i="20"/>
  <c r="D83" i="20"/>
  <c r="J82" i="20"/>
  <c r="F82" i="20"/>
  <c r="H81" i="20"/>
  <c r="D81" i="20"/>
  <c r="J80" i="20"/>
  <c r="F80" i="20"/>
  <c r="H79" i="20"/>
  <c r="D79" i="20"/>
  <c r="I90" i="20"/>
  <c r="E90" i="20"/>
  <c r="G89" i="20"/>
  <c r="C89" i="20"/>
  <c r="I88" i="20"/>
  <c r="E88" i="20"/>
  <c r="G87" i="20"/>
  <c r="C87" i="20"/>
  <c r="I86" i="20"/>
  <c r="E86" i="20"/>
  <c r="G85" i="20"/>
  <c r="C85" i="20"/>
  <c r="I84" i="20"/>
  <c r="E84" i="20"/>
  <c r="G83" i="20"/>
  <c r="C83" i="20"/>
  <c r="I82" i="20"/>
  <c r="E82" i="20"/>
  <c r="G81" i="20"/>
  <c r="C81" i="20"/>
  <c r="I80" i="20"/>
  <c r="E80" i="20"/>
  <c r="G79" i="20"/>
  <c r="C79" i="20"/>
  <c r="H90" i="20"/>
  <c r="D90" i="20"/>
  <c r="J89" i="20"/>
  <c r="F89" i="20"/>
  <c r="H88" i="20"/>
  <c r="D88" i="20"/>
  <c r="J87" i="20"/>
  <c r="F87" i="20"/>
  <c r="H86" i="20"/>
  <c r="D86" i="20"/>
  <c r="J85" i="20"/>
  <c r="F85" i="20"/>
  <c r="H84" i="20"/>
  <c r="D84" i="20"/>
  <c r="J83" i="20"/>
  <c r="F83" i="20"/>
  <c r="H82" i="20"/>
  <c r="D82" i="20"/>
  <c r="J81" i="20"/>
  <c r="F81" i="20"/>
  <c r="H80" i="20"/>
  <c r="D80" i="20"/>
  <c r="J79" i="20"/>
  <c r="F79" i="20"/>
  <c r="G90" i="20"/>
  <c r="C90" i="20"/>
  <c r="I89" i="20"/>
  <c r="E89" i="20"/>
  <c r="G88" i="20"/>
  <c r="C88" i="20"/>
  <c r="I87" i="20"/>
  <c r="E87" i="20"/>
  <c r="I83" i="20"/>
  <c r="G82" i="20"/>
  <c r="E81" i="20"/>
  <c r="C80" i="20"/>
  <c r="I78" i="20"/>
  <c r="E78" i="20"/>
  <c r="G77" i="20"/>
  <c r="C77" i="20"/>
  <c r="I76" i="20"/>
  <c r="E76" i="20"/>
  <c r="G75" i="20"/>
  <c r="C75" i="20"/>
  <c r="I74" i="20"/>
  <c r="E74" i="20"/>
  <c r="G73" i="20"/>
  <c r="C73" i="20"/>
  <c r="I72" i="20"/>
  <c r="E72" i="20"/>
  <c r="G71" i="20"/>
  <c r="C71" i="20"/>
  <c r="I70" i="20"/>
  <c r="E70" i="20"/>
  <c r="G69" i="20"/>
  <c r="C69" i="20"/>
  <c r="I68" i="20"/>
  <c r="E68" i="20"/>
  <c r="G67" i="20"/>
  <c r="C67" i="20"/>
  <c r="I66" i="20"/>
  <c r="E66" i="20"/>
  <c r="G65" i="20"/>
  <c r="C65" i="20"/>
  <c r="I64" i="20"/>
  <c r="E64" i="20"/>
  <c r="G63" i="20"/>
  <c r="C63" i="20"/>
  <c r="I62" i="20"/>
  <c r="E62" i="20"/>
  <c r="G61" i="20"/>
  <c r="C61" i="20"/>
  <c r="I60" i="20"/>
  <c r="E60" i="20"/>
  <c r="I85" i="20"/>
  <c r="G84" i="20"/>
  <c r="E83" i="20"/>
  <c r="C82" i="20"/>
  <c r="H78" i="20"/>
  <c r="D78" i="20"/>
  <c r="J77" i="20"/>
  <c r="F77" i="20"/>
  <c r="H76" i="20"/>
  <c r="D76" i="20"/>
  <c r="J75" i="20"/>
  <c r="F75" i="20"/>
  <c r="H74" i="20"/>
  <c r="D74" i="20"/>
  <c r="J73" i="20"/>
  <c r="F73" i="20"/>
  <c r="H72" i="20"/>
  <c r="D72" i="20"/>
  <c r="J71" i="20"/>
  <c r="F71" i="20"/>
  <c r="H70" i="20"/>
  <c r="D70" i="20"/>
  <c r="J69" i="20"/>
  <c r="F69" i="20"/>
  <c r="H68" i="20"/>
  <c r="D68" i="20"/>
  <c r="J67" i="20"/>
  <c r="F67" i="20"/>
  <c r="H66" i="20"/>
  <c r="D66" i="20"/>
  <c r="J65" i="20"/>
  <c r="F65" i="20"/>
  <c r="H64" i="20"/>
  <c r="D64" i="20"/>
  <c r="J63" i="20"/>
  <c r="F63" i="20"/>
  <c r="H62" i="20"/>
  <c r="D62" i="20"/>
  <c r="J61" i="20"/>
  <c r="F61" i="20"/>
  <c r="H60" i="20"/>
  <c r="D60" i="20"/>
  <c r="G86" i="20"/>
  <c r="E85" i="20"/>
  <c r="C84" i="20"/>
  <c r="I79" i="20"/>
  <c r="G78" i="20"/>
  <c r="C78" i="20"/>
  <c r="I77" i="20"/>
  <c r="E77" i="20"/>
  <c r="G76" i="20"/>
  <c r="C76" i="20"/>
  <c r="I75" i="20"/>
  <c r="E75" i="20"/>
  <c r="G74" i="20"/>
  <c r="C74" i="20"/>
  <c r="I73" i="20"/>
  <c r="E73" i="20"/>
  <c r="G72" i="20"/>
  <c r="C72" i="20"/>
  <c r="I71" i="20"/>
  <c r="E71" i="20"/>
  <c r="G70" i="20"/>
  <c r="C70" i="20"/>
  <c r="I69" i="20"/>
  <c r="E69" i="20"/>
  <c r="G68" i="20"/>
  <c r="C68" i="20"/>
  <c r="I67" i="20"/>
  <c r="E67" i="20"/>
  <c r="G66" i="20"/>
  <c r="C66" i="20"/>
  <c r="I65" i="20"/>
  <c r="E65" i="20"/>
  <c r="G64" i="20"/>
  <c r="C64" i="20"/>
  <c r="I63" i="20"/>
  <c r="E63" i="20"/>
  <c r="G62" i="20"/>
  <c r="C62" i="20"/>
  <c r="I61" i="20"/>
  <c r="E61" i="20"/>
  <c r="G60" i="20"/>
  <c r="C60" i="20"/>
  <c r="I59" i="20"/>
  <c r="E59" i="20"/>
  <c r="G58" i="20"/>
  <c r="C58" i="20"/>
  <c r="I57" i="20"/>
  <c r="E57" i="20"/>
  <c r="E79" i="20"/>
  <c r="J76" i="20"/>
  <c r="H75" i="20"/>
  <c r="F74" i="20"/>
  <c r="D73" i="20"/>
  <c r="J68" i="20"/>
  <c r="H67" i="20"/>
  <c r="F66" i="20"/>
  <c r="D65" i="20"/>
  <c r="J60" i="20"/>
  <c r="F59" i="20"/>
  <c r="I58" i="20"/>
  <c r="D58" i="20"/>
  <c r="G57" i="20"/>
  <c r="J56" i="20"/>
  <c r="F56" i="20"/>
  <c r="H55" i="20"/>
  <c r="D55" i="20"/>
  <c r="J54" i="20"/>
  <c r="F54" i="20"/>
  <c r="H53" i="20"/>
  <c r="D53" i="20"/>
  <c r="J52" i="20"/>
  <c r="F52" i="20"/>
  <c r="H51" i="20"/>
  <c r="D51" i="20"/>
  <c r="J50" i="20"/>
  <c r="F50" i="20"/>
  <c r="H49" i="20"/>
  <c r="D49" i="20"/>
  <c r="J48" i="20"/>
  <c r="F48" i="20"/>
  <c r="H47" i="20"/>
  <c r="D47" i="20"/>
  <c r="J46" i="20"/>
  <c r="F46" i="20"/>
  <c r="H45" i="20"/>
  <c r="D45" i="20"/>
  <c r="J44" i="20"/>
  <c r="F44" i="20"/>
  <c r="H43" i="20"/>
  <c r="D43" i="20"/>
  <c r="J42" i="20"/>
  <c r="F42" i="20"/>
  <c r="H41" i="20"/>
  <c r="D41" i="20"/>
  <c r="J40" i="20"/>
  <c r="F40" i="20"/>
  <c r="J78" i="20"/>
  <c r="H77" i="20"/>
  <c r="F76" i="20"/>
  <c r="D75" i="20"/>
  <c r="J70" i="20"/>
  <c r="H69" i="20"/>
  <c r="F68" i="20"/>
  <c r="D67" i="20"/>
  <c r="J62" i="20"/>
  <c r="H61" i="20"/>
  <c r="F60" i="20"/>
  <c r="J59" i="20"/>
  <c r="D59" i="20"/>
  <c r="H58" i="20"/>
  <c r="F57" i="20"/>
  <c r="I56" i="20"/>
  <c r="E56" i="20"/>
  <c r="G55" i="20"/>
  <c r="C55" i="20"/>
  <c r="I54" i="20"/>
  <c r="E54" i="20"/>
  <c r="G53" i="20"/>
  <c r="C53" i="20"/>
  <c r="I52" i="20"/>
  <c r="E52" i="20"/>
  <c r="G51" i="20"/>
  <c r="C51" i="20"/>
  <c r="I50" i="20"/>
  <c r="E50" i="20"/>
  <c r="G49" i="20"/>
  <c r="C49" i="20"/>
  <c r="I48" i="20"/>
  <c r="E48" i="20"/>
  <c r="G47" i="20"/>
  <c r="C47" i="20"/>
  <c r="I46" i="20"/>
  <c r="E46" i="20"/>
  <c r="G45" i="20"/>
  <c r="C45" i="20"/>
  <c r="I44" i="20"/>
  <c r="E44" i="20"/>
  <c r="G43" i="20"/>
  <c r="C43" i="20"/>
  <c r="I42" i="20"/>
  <c r="E42" i="20"/>
  <c r="G41" i="20"/>
  <c r="C41" i="20"/>
  <c r="I40" i="20"/>
  <c r="E40" i="20"/>
  <c r="G39" i="20"/>
  <c r="C39" i="20"/>
  <c r="I38" i="20"/>
  <c r="E38" i="20"/>
  <c r="G37" i="20"/>
  <c r="C37" i="20"/>
  <c r="C86" i="20"/>
  <c r="I81" i="20"/>
  <c r="F78" i="20"/>
  <c r="D77" i="20"/>
  <c r="J72" i="20"/>
  <c r="H71" i="20"/>
  <c r="F70" i="20"/>
  <c r="D69" i="20"/>
  <c r="J64" i="20"/>
  <c r="H63" i="20"/>
  <c r="F62" i="20"/>
  <c r="D61" i="20"/>
  <c r="H59" i="20"/>
  <c r="C59" i="20"/>
  <c r="F58" i="20"/>
  <c r="J57" i="20"/>
  <c r="D57" i="20"/>
  <c r="H56" i="20"/>
  <c r="D56" i="20"/>
  <c r="J55" i="20"/>
  <c r="F55" i="20"/>
  <c r="H54" i="20"/>
  <c r="D54" i="20"/>
  <c r="J53" i="20"/>
  <c r="F53" i="20"/>
  <c r="H52" i="20"/>
  <c r="D52" i="20"/>
  <c r="J51" i="20"/>
  <c r="F51" i="20"/>
  <c r="H50" i="20"/>
  <c r="D50" i="20"/>
  <c r="J49" i="20"/>
  <c r="F49" i="20"/>
  <c r="H48" i="20"/>
  <c r="D48" i="20"/>
  <c r="J47" i="20"/>
  <c r="F47" i="20"/>
  <c r="H46" i="20"/>
  <c r="D46" i="20"/>
  <c r="J45" i="20"/>
  <c r="F45" i="20"/>
  <c r="H44" i="20"/>
  <c r="D44" i="20"/>
  <c r="J43" i="20"/>
  <c r="F43" i="20"/>
  <c r="H42" i="20"/>
  <c r="D42" i="20"/>
  <c r="J41" i="20"/>
  <c r="F41" i="20"/>
  <c r="H40" i="20"/>
  <c r="D40" i="20"/>
  <c r="J39" i="20"/>
  <c r="F39" i="20"/>
  <c r="H38" i="20"/>
  <c r="D38" i="20"/>
  <c r="J37" i="20"/>
  <c r="F37" i="20"/>
  <c r="H73" i="20"/>
  <c r="F64" i="20"/>
  <c r="E58" i="20"/>
  <c r="I55" i="20"/>
  <c r="G54" i="20"/>
  <c r="E53" i="20"/>
  <c r="C52" i="20"/>
  <c r="I47" i="20"/>
  <c r="G46" i="20"/>
  <c r="E45" i="20"/>
  <c r="C44" i="20"/>
  <c r="D39" i="20"/>
  <c r="J38" i="20"/>
  <c r="H37" i="20"/>
  <c r="J36" i="20"/>
  <c r="F36" i="20"/>
  <c r="H35" i="20"/>
  <c r="D35" i="20"/>
  <c r="J34" i="20"/>
  <c r="F34" i="20"/>
  <c r="H33" i="20"/>
  <c r="D33" i="20"/>
  <c r="J32" i="20"/>
  <c r="F32" i="20"/>
  <c r="H31" i="20"/>
  <c r="D31" i="20"/>
  <c r="J30" i="20"/>
  <c r="F30" i="20"/>
  <c r="H29" i="20"/>
  <c r="D29" i="20"/>
  <c r="J28" i="20"/>
  <c r="F28" i="20"/>
  <c r="H27" i="20"/>
  <c r="D27" i="20"/>
  <c r="J26" i="20"/>
  <c r="F26" i="20"/>
  <c r="H25" i="20"/>
  <c r="D25" i="20"/>
  <c r="J24" i="20"/>
  <c r="F24" i="20"/>
  <c r="F72" i="20"/>
  <c r="D63" i="20"/>
  <c r="G59" i="20"/>
  <c r="G56" i="20"/>
  <c r="E55" i="20"/>
  <c r="C54" i="20"/>
  <c r="I49" i="20"/>
  <c r="G48" i="20"/>
  <c r="E47" i="20"/>
  <c r="C46" i="20"/>
  <c r="I41" i="20"/>
  <c r="G40" i="20"/>
  <c r="I39" i="20"/>
  <c r="G38" i="20"/>
  <c r="E37" i="20"/>
  <c r="I36" i="20"/>
  <c r="E36" i="20"/>
  <c r="G35" i="20"/>
  <c r="C35" i="20"/>
  <c r="I34" i="20"/>
  <c r="E34" i="20"/>
  <c r="G33" i="20"/>
  <c r="C33" i="20"/>
  <c r="I32" i="20"/>
  <c r="E32" i="20"/>
  <c r="G31" i="20"/>
  <c r="C31" i="20"/>
  <c r="I30" i="20"/>
  <c r="E30" i="20"/>
  <c r="G29" i="20"/>
  <c r="C29" i="20"/>
  <c r="I28" i="20"/>
  <c r="E28" i="20"/>
  <c r="G27" i="20"/>
  <c r="C27" i="20"/>
  <c r="I26" i="20"/>
  <c r="E26" i="20"/>
  <c r="G25" i="20"/>
  <c r="C25" i="20"/>
  <c r="D71" i="20"/>
  <c r="J66" i="20"/>
  <c r="H57" i="20"/>
  <c r="C56" i="20"/>
  <c r="I51" i="20"/>
  <c r="G50" i="20"/>
  <c r="E49" i="20"/>
  <c r="C48" i="20"/>
  <c r="I43" i="20"/>
  <c r="G42" i="20"/>
  <c r="E41" i="20"/>
  <c r="C40" i="20"/>
  <c r="H39" i="20"/>
  <c r="F38" i="20"/>
  <c r="D37" i="20"/>
  <c r="H36" i="20"/>
  <c r="D36" i="20"/>
  <c r="J35" i="20"/>
  <c r="F35" i="20"/>
  <c r="H34" i="20"/>
  <c r="D34" i="20"/>
  <c r="J33" i="20"/>
  <c r="F33" i="20"/>
  <c r="H32" i="20"/>
  <c r="D32" i="20"/>
  <c r="J31" i="20"/>
  <c r="F31" i="20"/>
  <c r="H30" i="20"/>
  <c r="D30" i="20"/>
  <c r="J29" i="20"/>
  <c r="F29" i="20"/>
  <c r="H28" i="20"/>
  <c r="D28" i="20"/>
  <c r="J27" i="20"/>
  <c r="F27" i="20"/>
  <c r="H26" i="20"/>
  <c r="D26" i="20"/>
  <c r="J25" i="20"/>
  <c r="F25" i="20"/>
  <c r="H24" i="20"/>
  <c r="D24" i="20"/>
  <c r="J23" i="20"/>
  <c r="F23" i="20"/>
  <c r="H22" i="20"/>
  <c r="D22" i="20"/>
  <c r="J21" i="20"/>
  <c r="F21" i="20"/>
  <c r="H20" i="20"/>
  <c r="D20" i="20"/>
  <c r="G80" i="20"/>
  <c r="J74" i="20"/>
  <c r="H65" i="20"/>
  <c r="J58" i="20"/>
  <c r="C57" i="20"/>
  <c r="I53" i="20"/>
  <c r="G52" i="20"/>
  <c r="E51" i="20"/>
  <c r="C50" i="20"/>
  <c r="I45" i="20"/>
  <c r="G44" i="20"/>
  <c r="E43" i="20"/>
  <c r="C42" i="20"/>
  <c r="E39" i="20"/>
  <c r="C38" i="20"/>
  <c r="I37" i="20"/>
  <c r="G36" i="20"/>
  <c r="C36" i="20"/>
  <c r="I35" i="20"/>
  <c r="E35" i="20"/>
  <c r="G34" i="20"/>
  <c r="C34" i="20"/>
  <c r="I33" i="20"/>
  <c r="E33" i="20"/>
  <c r="G32" i="20"/>
  <c r="C32" i="20"/>
  <c r="I31" i="20"/>
  <c r="E31" i="20"/>
  <c r="G30" i="20"/>
  <c r="C30" i="20"/>
  <c r="I29" i="20"/>
  <c r="E29" i="20"/>
  <c r="G28" i="20"/>
  <c r="C28" i="20"/>
  <c r="I27" i="20"/>
  <c r="E27" i="20"/>
  <c r="G26" i="20"/>
  <c r="C26" i="20"/>
  <c r="I25" i="20"/>
  <c r="E25" i="20"/>
  <c r="G24" i="20"/>
  <c r="C24" i="20"/>
  <c r="I23" i="20"/>
  <c r="E23" i="20"/>
  <c r="G22" i="20"/>
  <c r="C22" i="20"/>
  <c r="I21" i="20"/>
  <c r="E21" i="20"/>
  <c r="G20" i="20"/>
  <c r="J18" i="20"/>
  <c r="H15" i="20"/>
  <c r="J14" i="20"/>
  <c r="J10" i="20"/>
  <c r="G15" i="20"/>
  <c r="I10" i="20"/>
  <c r="G9" i="20"/>
  <c r="E8" i="20"/>
  <c r="D23" i="20"/>
  <c r="J22" i="20"/>
  <c r="H21" i="20"/>
  <c r="F20" i="20"/>
  <c r="G19" i="20"/>
  <c r="C19" i="20"/>
  <c r="I18" i="20"/>
  <c r="E18" i="20"/>
  <c r="G17" i="20"/>
  <c r="C17" i="20"/>
  <c r="I16" i="20"/>
  <c r="E16" i="20"/>
  <c r="C15" i="20"/>
  <c r="I12" i="20"/>
  <c r="G11" i="20"/>
  <c r="E10" i="20"/>
  <c r="C9" i="20"/>
  <c r="I24" i="20"/>
  <c r="C23" i="20"/>
  <c r="I22" i="20"/>
  <c r="G21" i="20"/>
  <c r="E20" i="20"/>
  <c r="J19" i="20"/>
  <c r="F19" i="20"/>
  <c r="H18" i="20"/>
  <c r="D18" i="20"/>
  <c r="J17" i="20"/>
  <c r="F17" i="20"/>
  <c r="H16" i="20"/>
  <c r="D16" i="20"/>
  <c r="J15" i="20"/>
  <c r="F15" i="20"/>
  <c r="H14" i="20"/>
  <c r="D14" i="20"/>
  <c r="J13" i="20"/>
  <c r="F13" i="20"/>
  <c r="H12" i="20"/>
  <c r="D12" i="20"/>
  <c r="J11" i="20"/>
  <c r="F11" i="20"/>
  <c r="H10" i="20"/>
  <c r="D10" i="20"/>
  <c r="J9" i="20"/>
  <c r="F9" i="20"/>
  <c r="H8" i="20"/>
  <c r="D8" i="20"/>
  <c r="J7" i="20"/>
  <c r="F7" i="20"/>
  <c r="E22" i="20"/>
  <c r="C21" i="20"/>
  <c r="D19" i="20"/>
  <c r="F18" i="20"/>
  <c r="H17" i="20"/>
  <c r="J16" i="20"/>
  <c r="D15" i="20"/>
  <c r="F14" i="20"/>
  <c r="H13" i="20"/>
  <c r="J12" i="20"/>
  <c r="D11" i="20"/>
  <c r="F10" i="20"/>
  <c r="D9" i="20"/>
  <c r="F8" i="20"/>
  <c r="H7" i="20"/>
  <c r="I14" i="20"/>
  <c r="G13" i="20"/>
  <c r="I8" i="20"/>
  <c r="G7" i="20"/>
  <c r="E24" i="20"/>
  <c r="H23" i="20"/>
  <c r="F22" i="20"/>
  <c r="D21" i="20"/>
  <c r="J20" i="20"/>
  <c r="C20" i="20"/>
  <c r="I19" i="20"/>
  <c r="E19" i="20"/>
  <c r="G18" i="20"/>
  <c r="C18" i="20"/>
  <c r="I17" i="20"/>
  <c r="E17" i="20"/>
  <c r="G16" i="20"/>
  <c r="C16" i="20"/>
  <c r="I15" i="20"/>
  <c r="E15" i="20"/>
  <c r="G14" i="20"/>
  <c r="C14" i="20"/>
  <c r="I13" i="20"/>
  <c r="E13" i="20"/>
  <c r="G12" i="20"/>
  <c r="C12" i="20"/>
  <c r="I11" i="20"/>
  <c r="E11" i="20"/>
  <c r="G10" i="20"/>
  <c r="C10" i="20"/>
  <c r="I9" i="20"/>
  <c r="E9" i="20"/>
  <c r="G8" i="20"/>
  <c r="C8" i="20"/>
  <c r="I7" i="20"/>
  <c r="E7" i="20"/>
  <c r="G23" i="20"/>
  <c r="I20" i="20"/>
  <c r="H19" i="20"/>
  <c r="D17" i="20"/>
  <c r="F16" i="20"/>
  <c r="D13" i="20"/>
  <c r="F12" i="20"/>
  <c r="H11" i="20"/>
  <c r="H9" i="20"/>
  <c r="J8" i="20"/>
  <c r="E14" i="20"/>
  <c r="C13" i="20"/>
  <c r="E12" i="20"/>
  <c r="C11" i="20"/>
  <c r="M12" i="20" l="1"/>
  <c r="M35" i="24"/>
  <c r="M38" i="24"/>
  <c r="M41" i="24"/>
  <c r="M44" i="24"/>
  <c r="M47" i="24"/>
  <c r="M50" i="24"/>
  <c r="M53" i="24"/>
  <c r="M56" i="24"/>
  <c r="M59" i="24"/>
  <c r="M7" i="20"/>
  <c r="M13" i="20"/>
  <c r="M15" i="20"/>
  <c r="M29" i="20"/>
  <c r="M35" i="20"/>
  <c r="M87" i="24"/>
  <c r="M9" i="24"/>
  <c r="M12" i="24"/>
  <c r="M15" i="24"/>
  <c r="M21" i="24"/>
  <c r="M24" i="24"/>
  <c r="M27" i="24"/>
  <c r="M30" i="24"/>
  <c r="M90" i="24"/>
  <c r="M27" i="20"/>
  <c r="M33" i="20"/>
  <c r="M14" i="24"/>
  <c r="M17" i="24"/>
  <c r="M20" i="24"/>
  <c r="M23" i="24"/>
  <c r="M26" i="24"/>
  <c r="M29" i="24"/>
  <c r="M89" i="24"/>
  <c r="M14" i="20"/>
  <c r="M24" i="20"/>
  <c r="M34" i="24"/>
  <c r="M37" i="24"/>
  <c r="M40" i="24"/>
  <c r="M43" i="24"/>
  <c r="M46" i="24"/>
  <c r="M49" i="24"/>
  <c r="M52" i="24"/>
  <c r="M55" i="24"/>
  <c r="M58" i="24"/>
  <c r="M61" i="24"/>
  <c r="M17" i="20"/>
  <c r="M25" i="20"/>
  <c r="M31" i="20"/>
  <c r="M10" i="24"/>
  <c r="M13" i="24"/>
  <c r="M16" i="24"/>
  <c r="M19" i="24"/>
  <c r="M22" i="24"/>
  <c r="M25" i="24"/>
  <c r="M28" i="24"/>
  <c r="M88" i="24"/>
  <c r="M33" i="24"/>
  <c r="M36" i="24"/>
  <c r="M39" i="24"/>
  <c r="M42" i="24"/>
  <c r="M45" i="24"/>
  <c r="M48" i="24"/>
  <c r="M51" i="24"/>
  <c r="M54" i="24"/>
  <c r="M57" i="24"/>
  <c r="M60" i="24"/>
  <c r="M32" i="24"/>
  <c r="M31" i="24"/>
  <c r="M8" i="24"/>
  <c r="M11" i="24"/>
  <c r="M65" i="24"/>
  <c r="M64" i="24"/>
  <c r="M85" i="24"/>
  <c r="M83" i="24"/>
  <c r="M81" i="24"/>
  <c r="M80" i="24"/>
  <c r="M79" i="24"/>
  <c r="M77" i="24"/>
  <c r="M76" i="24"/>
  <c r="M75" i="24"/>
  <c r="M73" i="24"/>
  <c r="M72" i="24"/>
  <c r="M71" i="24"/>
  <c r="E4" i="24"/>
  <c r="M7" i="24"/>
  <c r="M62" i="24"/>
  <c r="M18" i="24"/>
  <c r="M86" i="24"/>
  <c r="M84" i="24"/>
  <c r="M82" i="24"/>
  <c r="M78" i="24"/>
  <c r="M74" i="24"/>
  <c r="M70" i="24"/>
  <c r="M69" i="24"/>
  <c r="M68" i="24"/>
  <c r="M67" i="24"/>
  <c r="M66" i="24"/>
  <c r="M63" i="24"/>
  <c r="M73" i="20"/>
  <c r="M65" i="20"/>
  <c r="M89" i="20"/>
  <c r="M87" i="20"/>
  <c r="M81" i="20"/>
  <c r="M83" i="20"/>
  <c r="M85" i="20"/>
  <c r="M77" i="20"/>
  <c r="M71" i="20"/>
  <c r="M69" i="20"/>
  <c r="M63" i="20"/>
  <c r="M61" i="20"/>
  <c r="M79" i="20"/>
  <c r="M47" i="20"/>
  <c r="M49" i="20"/>
  <c r="M41" i="20"/>
  <c r="M43" i="20"/>
  <c r="M39" i="20"/>
  <c r="M56" i="20"/>
  <c r="M54" i="20"/>
  <c r="M52" i="20"/>
  <c r="M50" i="20"/>
  <c r="M48" i="20"/>
  <c r="M46" i="20"/>
  <c r="M44" i="20"/>
  <c r="M42" i="20"/>
  <c r="M40" i="20"/>
  <c r="M38" i="20"/>
  <c r="M58" i="20"/>
  <c r="M53" i="20"/>
  <c r="M45" i="20"/>
  <c r="M55" i="20"/>
  <c r="M37" i="20"/>
  <c r="M36" i="20"/>
  <c r="M34" i="20"/>
  <c r="M32" i="20"/>
  <c r="M30" i="20"/>
  <c r="M28" i="20"/>
  <c r="M26" i="20"/>
  <c r="M51" i="20"/>
  <c r="M23" i="20"/>
  <c r="M21" i="20"/>
  <c r="M8" i="20"/>
  <c r="M18" i="20"/>
  <c r="M16" i="20"/>
  <c r="M10" i="20"/>
  <c r="M20" i="20"/>
  <c r="M22" i="20"/>
  <c r="M19" i="20"/>
  <c r="M11" i="20"/>
  <c r="M9" i="20"/>
  <c r="M75" i="20"/>
  <c r="M67" i="20"/>
  <c r="M59" i="20"/>
  <c r="M57" i="20"/>
  <c r="M90" i="20"/>
  <c r="M88" i="20"/>
  <c r="M86" i="20"/>
  <c r="M84" i="20"/>
  <c r="M82" i="20"/>
  <c r="M80" i="20"/>
  <c r="M78" i="20"/>
  <c r="M76" i="20"/>
  <c r="M74" i="20"/>
  <c r="M72" i="20"/>
  <c r="M70" i="20"/>
  <c r="M68" i="20"/>
  <c r="M66" i="20"/>
  <c r="M64" i="20"/>
  <c r="M62" i="20"/>
  <c r="M60" i="20"/>
  <c r="E4" i="20"/>
</calcChain>
</file>

<file path=xl/sharedStrings.xml><?xml version="1.0" encoding="utf-8"?>
<sst xmlns="http://schemas.openxmlformats.org/spreadsheetml/2006/main" count="94" uniqueCount="64">
  <si>
    <t>Player</t>
  </si>
  <si>
    <t>Gross</t>
  </si>
  <si>
    <t>Gross ranking</t>
  </si>
  <si>
    <t>Net ranking</t>
  </si>
  <si>
    <t xml:space="preserve"> </t>
  </si>
  <si>
    <t>Counter</t>
  </si>
  <si>
    <t>Rounds</t>
  </si>
  <si>
    <t>RB</t>
  </si>
  <si>
    <t>RN</t>
  </si>
  <si>
    <t>bruto pomoč</t>
  </si>
  <si>
    <t>Rank</t>
  </si>
  <si>
    <t>Avtor:          Sašo Kranjc</t>
  </si>
  <si>
    <t>@ Sašo Kranjc</t>
  </si>
  <si>
    <t>Net</t>
  </si>
  <si>
    <t>Round</t>
  </si>
  <si>
    <t>začetni HCP</t>
  </si>
  <si>
    <t>Group</t>
  </si>
  <si>
    <t>R1:</t>
  </si>
  <si>
    <t>R2:</t>
  </si>
  <si>
    <t>R3:</t>
  </si>
  <si>
    <t>R4:</t>
  </si>
  <si>
    <t>R5:</t>
  </si>
  <si>
    <t>Initial  HI</t>
  </si>
  <si>
    <t>H</t>
  </si>
  <si>
    <t>I</t>
  </si>
  <si>
    <t>J</t>
  </si>
  <si>
    <t>K</t>
  </si>
  <si>
    <t>L</t>
  </si>
  <si>
    <t>Initial HI</t>
  </si>
  <si>
    <t>Grupa</t>
  </si>
  <si>
    <t>naj 3</t>
  </si>
  <si>
    <t>Sum large 3</t>
  </si>
  <si>
    <t>Avtor: SK</t>
  </si>
  <si>
    <t>HI  do 20.0</t>
  </si>
  <si>
    <t>HI &gt; 20.0</t>
  </si>
  <si>
    <t>Swing to Zala Springs 2026</t>
  </si>
  <si>
    <t>REDAELLI GIANFRANCO</t>
  </si>
  <si>
    <t>ZALOKAR LUCIJA</t>
  </si>
  <si>
    <t>KRANJC SASO</t>
  </si>
  <si>
    <t>TRAMPUZ TOMISLAV</t>
  </si>
  <si>
    <t>FURLAN SIMON</t>
  </si>
  <si>
    <t>BIZJAK LJUBO</t>
  </si>
  <si>
    <t>SCHAUTZER MARGIT</t>
  </si>
  <si>
    <t>SCHAUTZER FRANZ</t>
  </si>
  <si>
    <t>SKERLJ PAVEL</t>
  </si>
  <si>
    <t>BELLI MAURO</t>
  </si>
  <si>
    <t>WEDAM WALTER</t>
  </si>
  <si>
    <t>PRINCI LUCIANO</t>
  </si>
  <si>
    <t>HRVATIN BRANKO</t>
  </si>
  <si>
    <t>STUPAR VERONIKA</t>
  </si>
  <si>
    <t>KLEMENCIC ZORAN</t>
  </si>
  <si>
    <t>BOSTJAN KUSAR</t>
  </si>
  <si>
    <t>COSTOLA NICOLA</t>
  </si>
  <si>
    <t>POLI MARCO</t>
  </si>
  <si>
    <t>CASIRAGHI GIOVANNI</t>
  </si>
  <si>
    <t>ROMOLO VINCENZO</t>
  </si>
  <si>
    <t>TAVCAR EMIL</t>
  </si>
  <si>
    <t>SMID VITO</t>
  </si>
  <si>
    <t>KOCEVAR BENO</t>
  </si>
  <si>
    <t>TEPINA DAMJAN</t>
  </si>
  <si>
    <t>KLANCISAR MITJA</t>
  </si>
  <si>
    <t>MACEK ALES</t>
  </si>
  <si>
    <t>STIRN MARKO</t>
  </si>
  <si>
    <t>KOS SNEZANA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</si>
</sst>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0.0"/>
    <numFmt numFmtId="166" formatCode="0.0000"/>
    <numFmt numFmtId="167" formatCode="0.000"/>
    <numFmt numFmtId="168" formatCode="0.0000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2"/>
      <color theme="1"/>
      <name val="Comic Sans MS"/>
      <family val="4"/>
      <charset val="238"/>
    </font>
    <font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3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6"/>
      <color theme="1"/>
      <name val="Comic Sans MS"/>
      <family val="4"/>
      <charset val="238"/>
    </font>
    <font>
      <sz val="20"/>
      <name val="Comic Sans MS"/>
      <family val="4"/>
      <charset val="238"/>
    </font>
    <font>
      <sz val="24"/>
      <color theme="1"/>
      <name val="Calibri"/>
      <family val="2"/>
      <charset val="238"/>
      <scheme val="minor"/>
    </font>
    <font>
      <sz val="11"/>
      <color rgb="FF008000"/>
      <name val="Calibri"/>
      <family val="2"/>
      <charset val="238"/>
      <scheme val="minor"/>
    </font>
    <font>
      <b/>
      <sz val="17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6" tint="0.59996337778862885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1" fillId="3" borderId="4" xfId="0" applyFont="1" applyFill="1" applyBorder="1" applyAlignment="1" applyProtection="1">
      <alignment horizontal="left"/>
      <protection hidden="1"/>
    </xf>
    <xf numFmtId="0" fontId="0" fillId="3" borderId="3" xfId="0" applyFill="1" applyBorder="1" applyAlignment="1" applyProtection="1">
      <alignment horizontal="center"/>
      <protection hidden="1"/>
    </xf>
    <xf numFmtId="0" fontId="0" fillId="3" borderId="5" xfId="0" applyFill="1" applyBorder="1" applyAlignment="1" applyProtection="1">
      <alignment horizontal="center"/>
      <protection hidden="1"/>
    </xf>
    <xf numFmtId="0" fontId="0" fillId="0" borderId="0" xfId="0" applyAlignment="1">
      <alignment horizontal="left"/>
    </xf>
    <xf numFmtId="0" fontId="5" fillId="0" borderId="0" xfId="0" applyFont="1"/>
    <xf numFmtId="0" fontId="10" fillId="0" borderId="0" xfId="0" applyFont="1" applyAlignment="1" applyProtection="1">
      <alignment horizontal="center" wrapText="1"/>
      <protection hidden="1"/>
    </xf>
    <xf numFmtId="0" fontId="4" fillId="0" borderId="0" xfId="0" applyFont="1"/>
    <xf numFmtId="0" fontId="11" fillId="3" borderId="4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165" fontId="0" fillId="3" borderId="4" xfId="0" applyNumberFormat="1" applyFill="1" applyBorder="1" applyAlignment="1" applyProtection="1">
      <alignment horizontal="center"/>
      <protection hidden="1"/>
    </xf>
    <xf numFmtId="0" fontId="12" fillId="3" borderId="0" xfId="0" applyFont="1" applyFill="1" applyAlignment="1">
      <alignment horizontal="center"/>
    </xf>
    <xf numFmtId="0" fontId="7" fillId="0" borderId="0" xfId="0" applyFont="1" applyProtection="1">
      <protection hidden="1"/>
    </xf>
    <xf numFmtId="0" fontId="9" fillId="2" borderId="4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8" fillId="0" borderId="0" xfId="0" applyFont="1" applyProtection="1">
      <protection hidden="1"/>
    </xf>
    <xf numFmtId="0" fontId="3" fillId="4" borderId="1" xfId="0" applyFont="1" applyFill="1" applyBorder="1" applyAlignment="1" applyProtection="1">
      <alignment horizontal="center" wrapText="1"/>
      <protection hidden="1"/>
    </xf>
    <xf numFmtId="0" fontId="0" fillId="5" borderId="3" xfId="0" applyFill="1" applyBorder="1" applyProtection="1">
      <protection hidden="1"/>
    </xf>
    <xf numFmtId="0" fontId="12" fillId="3" borderId="3" xfId="0" applyFont="1" applyFill="1" applyBorder="1" applyAlignment="1">
      <alignment horizontal="center" vertical="center"/>
    </xf>
    <xf numFmtId="0" fontId="4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3" fillId="2" borderId="9" xfId="0" applyFont="1" applyFill="1" applyBorder="1" applyAlignment="1" applyProtection="1">
      <alignment horizontal="center"/>
      <protection hidden="1"/>
    </xf>
    <xf numFmtId="0" fontId="3" fillId="0" borderId="0" xfId="0" applyFont="1"/>
    <xf numFmtId="1" fontId="0" fillId="0" borderId="3" xfId="0" applyNumberFormat="1" applyBorder="1" applyAlignment="1" applyProtection="1">
      <alignment horizontal="center"/>
      <protection hidden="1"/>
    </xf>
    <xf numFmtId="1" fontId="7" fillId="0" borderId="0" xfId="0" applyNumberFormat="1" applyFont="1" applyProtection="1">
      <protection hidden="1"/>
    </xf>
    <xf numFmtId="166" fontId="0" fillId="0" borderId="3" xfId="0" applyNumberFormat="1" applyBorder="1" applyAlignment="1" applyProtection="1">
      <alignment horizontal="center"/>
      <protection hidden="1"/>
    </xf>
    <xf numFmtId="167" fontId="0" fillId="0" borderId="3" xfId="0" applyNumberFormat="1" applyBorder="1" applyAlignment="1" applyProtection="1">
      <alignment horizontal="center"/>
      <protection hidden="1"/>
    </xf>
    <xf numFmtId="1" fontId="0" fillId="0" borderId="0" xfId="0" applyNumberFormat="1" applyAlignment="1">
      <alignment horizontal="center"/>
    </xf>
    <xf numFmtId="1" fontId="10" fillId="0" borderId="0" xfId="0" quotePrefix="1" applyNumberFormat="1" applyFont="1" applyAlignment="1" applyProtection="1">
      <alignment horizontal="left"/>
      <protection hidden="1"/>
    </xf>
    <xf numFmtId="1" fontId="0" fillId="3" borderId="4" xfId="0" applyNumberFormat="1" applyFill="1" applyBorder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168" fontId="0" fillId="0" borderId="0" xfId="0" applyNumberFormat="1" applyAlignment="1" applyProtection="1">
      <alignment horizontal="center"/>
      <protection hidden="1"/>
    </xf>
    <xf numFmtId="168" fontId="10" fillId="0" borderId="0" xfId="0" applyNumberFormat="1" applyFont="1" applyAlignment="1" applyProtection="1">
      <alignment horizontal="center" wrapText="1"/>
      <protection hidden="1"/>
    </xf>
    <xf numFmtId="168" fontId="0" fillId="3" borderId="5" xfId="0" applyNumberFormat="1" applyFill="1" applyBorder="1" applyAlignment="1" applyProtection="1">
      <alignment horizontal="center"/>
      <protection hidden="1"/>
    </xf>
    <xf numFmtId="0" fontId="23" fillId="0" borderId="0" xfId="0" applyFont="1" applyAlignment="1">
      <alignment vertical="center"/>
    </xf>
    <xf numFmtId="0" fontId="21" fillId="0" borderId="0" xfId="0" applyFont="1" applyProtection="1">
      <protection hidden="1"/>
    </xf>
    <xf numFmtId="0" fontId="13" fillId="0" borderId="11" xfId="0" applyFont="1" applyBorder="1" applyProtection="1">
      <protection hidden="1"/>
    </xf>
    <xf numFmtId="0" fontId="13" fillId="0" borderId="12" xfId="0" applyFont="1" applyBorder="1" applyProtection="1">
      <protection hidden="1"/>
    </xf>
    <xf numFmtId="0" fontId="13" fillId="0" borderId="13" xfId="0" applyFont="1" applyBorder="1" applyProtection="1">
      <protection hidden="1"/>
    </xf>
    <xf numFmtId="0" fontId="0" fillId="0" borderId="12" xfId="0" applyBorder="1"/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left"/>
      <protection hidden="1"/>
    </xf>
    <xf numFmtId="165" fontId="0" fillId="0" borderId="12" xfId="0" applyNumberFormat="1" applyBorder="1" applyAlignment="1">
      <alignment horizontal="center"/>
    </xf>
    <xf numFmtId="0" fontId="1" fillId="3" borderId="4" xfId="0" applyFont="1" applyFill="1" applyBorder="1" applyAlignment="1" applyProtection="1">
      <alignment horizontal="left"/>
      <protection locked="0" hidden="1"/>
    </xf>
    <xf numFmtId="165" fontId="0" fillId="3" borderId="3" xfId="0" applyNumberFormat="1" applyFill="1" applyBorder="1" applyAlignment="1" applyProtection="1">
      <alignment horizontal="center"/>
      <protection locked="0" hidden="1"/>
    </xf>
    <xf numFmtId="1" fontId="0" fillId="6" borderId="3" xfId="0" applyNumberFormat="1" applyFill="1" applyBorder="1" applyAlignment="1" applyProtection="1">
      <alignment horizontal="center"/>
      <protection locked="0" hidden="1"/>
    </xf>
    <xf numFmtId="1" fontId="0" fillId="7" borderId="3" xfId="0" applyNumberFormat="1" applyFill="1" applyBorder="1" applyAlignment="1" applyProtection="1">
      <alignment horizontal="center"/>
      <protection locked="0" hidden="1"/>
    </xf>
    <xf numFmtId="0" fontId="1" fillId="3" borderId="10" xfId="0" applyFont="1" applyFill="1" applyBorder="1" applyAlignment="1" applyProtection="1">
      <alignment horizontal="left"/>
      <protection locked="0" hidden="1"/>
    </xf>
    <xf numFmtId="0" fontId="1" fillId="3" borderId="3" xfId="0" applyFont="1" applyFill="1" applyBorder="1" applyAlignment="1" applyProtection="1">
      <alignment horizontal="left"/>
      <protection locked="0" hidden="1"/>
    </xf>
    <xf numFmtId="165" fontId="3" fillId="2" borderId="5" xfId="0" applyNumberFormat="1" applyFont="1" applyFill="1" applyBorder="1" applyAlignment="1" applyProtection="1">
      <alignment horizontal="center" vertical="center" wrapText="1"/>
      <protection hidden="1"/>
    </xf>
    <xf numFmtId="165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18" fillId="2" borderId="1" xfId="0" applyFont="1" applyFill="1" applyBorder="1" applyAlignment="1">
      <alignment horizontal="center" vertical="center"/>
    </xf>
    <xf numFmtId="0" fontId="12" fillId="3" borderId="8" xfId="0" applyFont="1" applyFill="1" applyBorder="1" applyAlignment="1" applyProtection="1">
      <alignment horizontal="center" vertical="center"/>
      <protection hidden="1"/>
    </xf>
    <xf numFmtId="0" fontId="12" fillId="3" borderId="7" xfId="0" applyFont="1" applyFill="1" applyBorder="1" applyAlignment="1" applyProtection="1">
      <alignment horizontal="center" vertical="center"/>
      <protection hidden="1"/>
    </xf>
    <xf numFmtId="1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1" fontId="20" fillId="0" borderId="11" xfId="0" applyNumberFormat="1" applyFont="1" applyBorder="1" applyAlignment="1" applyProtection="1">
      <alignment horizontal="center"/>
      <protection hidden="1"/>
    </xf>
    <xf numFmtId="1" fontId="20" fillId="0" borderId="12" xfId="0" applyNumberFormat="1" applyFont="1" applyBorder="1" applyAlignment="1" applyProtection="1">
      <alignment horizontal="center"/>
      <protection hidden="1"/>
    </xf>
    <xf numFmtId="1" fontId="20" fillId="0" borderId="13" xfId="0" applyNumberFormat="1" applyFont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 applyProtection="1">
      <alignment horizontal="center" vertical="center"/>
      <protection hidden="1"/>
    </xf>
    <xf numFmtId="0" fontId="12" fillId="3" borderId="3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4" borderId="5" xfId="0" applyFont="1" applyFill="1" applyBorder="1" applyAlignment="1" applyProtection="1">
      <alignment horizontal="center" wrapText="1"/>
      <protection hidden="1"/>
    </xf>
    <xf numFmtId="0" fontId="3" fillId="4" borderId="3" xfId="0" applyFont="1" applyFill="1" applyBorder="1" applyAlignment="1" applyProtection="1">
      <alignment horizontal="center" wrapText="1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17" fillId="2" borderId="6" xfId="0" applyFont="1" applyFill="1" applyBorder="1" applyAlignment="1" applyProtection="1">
      <alignment horizontal="center" vertical="center" wrapText="1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168" fontId="3" fillId="2" borderId="2" xfId="0" applyNumberFormat="1" applyFont="1" applyFill="1" applyBorder="1" applyAlignment="1" applyProtection="1">
      <alignment horizontal="center" vertical="center"/>
      <protection hidden="1"/>
    </xf>
    <xf numFmtId="165" fontId="0" fillId="3" borderId="3" xfId="0" applyNumberFormat="1" applyFill="1" applyBorder="1" applyAlignment="1" applyProtection="1">
      <alignment horizontal="center"/>
      <protection hidden="1"/>
    </xf>
    <xf numFmtId="1" fontId="0" fillId="6" borderId="3" xfId="0" applyNumberFormat="1" applyFill="1" applyBorder="1" applyAlignment="1" applyProtection="1">
      <alignment horizontal="center"/>
      <protection hidden="1"/>
    </xf>
  </cellXfs>
  <cellStyles count="2">
    <cellStyle name="Currency 2" xfId="1" xr:uid="{00000000-0005-0000-0000-000000000000}"/>
    <cellStyle name="Navadno" xfId="0" builtinId="0"/>
  </cellStyles>
  <dxfs count="31"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strike val="0"/>
      </font>
      <fill>
        <patternFill>
          <bgColor theme="6" tint="0.39994506668294322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/>
      </font>
      <fill>
        <patternFill>
          <bgColor theme="6" tint="0.79998168889431442"/>
        </patternFill>
      </fill>
    </dxf>
    <dxf>
      <font>
        <strike val="0"/>
      </font>
      <fill>
        <patternFill>
          <bgColor theme="6" tint="0.39994506668294322"/>
        </patternFill>
      </fill>
    </dxf>
    <dxf>
      <font>
        <strike val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0.59996337778862885"/>
        <name val="Cambria"/>
        <scheme val="none"/>
      </font>
    </dxf>
    <dxf>
      <font>
        <color theme="6" tint="0.59996337778862885"/>
      </font>
    </dxf>
    <dxf>
      <font>
        <color theme="6" tint="0.59996337778862885"/>
        <name val="Cambria"/>
        <scheme val="none"/>
      </font>
    </dxf>
    <dxf>
      <font>
        <color theme="6" tint="0.59996337778862885"/>
      </font>
    </dxf>
    <dxf>
      <font>
        <color theme="6" tint="0.59996337778862885"/>
        <name val="Cambria"/>
        <scheme val="none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  <name val="Cambria"/>
        <scheme val="none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  <dxf>
      <font>
        <strike val="0"/>
      </font>
      <fill>
        <patternFill>
          <bgColor theme="6" tint="0.39994506668294322"/>
        </patternFill>
      </fill>
    </dxf>
    <dxf>
      <font>
        <strike val="0"/>
        <color theme="0"/>
      </font>
      <fill>
        <patternFill patternType="none">
          <bgColor auto="1"/>
        </patternFill>
      </fill>
    </dxf>
    <dxf>
      <font>
        <strike/>
      </font>
      <fill>
        <patternFill>
          <bgColor theme="6" tint="0.79998168889431442"/>
        </patternFill>
      </fill>
    </dxf>
    <dxf>
      <font>
        <strike val="0"/>
      </font>
      <fill>
        <patternFill>
          <bgColor theme="6" tint="0.39994506668294322"/>
        </patternFill>
      </fill>
    </dxf>
    <dxf>
      <font>
        <strike val="0"/>
      </font>
      <fill>
        <patternFill>
          <bgColor theme="6" tint="0.39994506668294322"/>
        </patternFill>
      </fill>
    </dxf>
    <dxf>
      <font>
        <color theme="0"/>
      </font>
    </dxf>
    <dxf>
      <font>
        <color theme="6" tint="0.59996337778862885"/>
        <name val="Cambria"/>
        <scheme val="none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59996337778862885"/>
      </font>
    </dxf>
  </dxfs>
  <tableStyles count="0" defaultTableStyle="TableStyleMedium2" defaultPivotStyle="PivotStyleLight16"/>
  <colors>
    <mruColors>
      <color rgb="FFCCFFCC"/>
      <color rgb="FFFFFFCC"/>
      <color rgb="FFCCFFFF"/>
      <color rgb="FFFFFF99"/>
      <color rgb="FFCCFF66"/>
      <color rgb="FFFF99FF"/>
      <color rgb="FFFF99CC"/>
      <color rgb="FFFF9999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results!$D$4</c:f>
              <c:strCache>
                <c:ptCount val="1"/>
                <c:pt idx="0">
                  <c:v>R1: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results!$D$5:$D$146</c:f>
              <c:numCache>
                <c:formatCode>General</c:formatCode>
                <c:ptCount val="142"/>
                <c:pt idx="0">
                  <c:v>1</c:v>
                </c:pt>
                <c:pt idx="1">
                  <c:v>0</c:v>
                </c:pt>
                <c:pt idx="2" formatCode="0">
                  <c:v>5</c:v>
                </c:pt>
                <c:pt idx="3" formatCode="0">
                  <c:v>19</c:v>
                </c:pt>
                <c:pt idx="4" formatCode="0">
                  <c:v>23</c:v>
                </c:pt>
                <c:pt idx="5" formatCode="0">
                  <c:v>9</c:v>
                </c:pt>
                <c:pt idx="6" formatCode="0">
                  <c:v>23</c:v>
                </c:pt>
                <c:pt idx="7" formatCode="0">
                  <c:v>22</c:v>
                </c:pt>
                <c:pt idx="8" formatCode="0">
                  <c:v>15</c:v>
                </c:pt>
                <c:pt idx="9" formatCode="0">
                  <c:v>11</c:v>
                </c:pt>
                <c:pt idx="10" formatCode="0">
                  <c:v>4</c:v>
                </c:pt>
                <c:pt idx="11" formatCode="0">
                  <c:v>9</c:v>
                </c:pt>
                <c:pt idx="12" formatCode="0">
                  <c:v>8</c:v>
                </c:pt>
                <c:pt idx="13" formatCode="0">
                  <c:v>19</c:v>
                </c:pt>
                <c:pt idx="14" formatCode="0">
                  <c:v>16</c:v>
                </c:pt>
                <c:pt idx="15" formatCode="0">
                  <c:v>7</c:v>
                </c:pt>
                <c:pt idx="16" formatCode="0">
                  <c:v>18</c:v>
                </c:pt>
                <c:pt idx="17" formatCode="0">
                  <c:v>18</c:v>
                </c:pt>
                <c:pt idx="18" formatCode="0">
                  <c:v>16</c:v>
                </c:pt>
                <c:pt idx="19" formatCode="0">
                  <c:v>17</c:v>
                </c:pt>
                <c:pt idx="20" formatCode="0">
                  <c:v>32</c:v>
                </c:pt>
                <c:pt idx="21" formatCode="0">
                  <c:v>23</c:v>
                </c:pt>
                <c:pt idx="22" formatCode="0">
                  <c:v>13</c:v>
                </c:pt>
                <c:pt idx="23" formatCode="0">
                  <c:v>24</c:v>
                </c:pt>
                <c:pt idx="24" formatCode="0">
                  <c:v>4</c:v>
                </c:pt>
                <c:pt idx="25" formatCode="0">
                  <c:v>12</c:v>
                </c:pt>
                <c:pt idx="26" formatCode="0">
                  <c:v>16</c:v>
                </c:pt>
                <c:pt idx="27" formatCode="0">
                  <c:v>4</c:v>
                </c:pt>
                <c:pt idx="28" formatCode="0">
                  <c:v>13</c:v>
                </c:pt>
                <c:pt idx="29" formatCode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1-4BFF-855F-676C097A4F77}"/>
            </c:ext>
          </c:extLst>
        </c:ser>
        <c:ser>
          <c:idx val="1"/>
          <c:order val="1"/>
          <c:tx>
            <c:strRef>
              <c:f>results!$E$4</c:f>
              <c:strCache>
                <c:ptCount val="1"/>
                <c:pt idx="0">
                  <c:v>28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results!$E$5:$E$146</c:f>
              <c:numCache>
                <c:formatCode>General</c:formatCode>
                <c:ptCount val="142"/>
                <c:pt idx="1">
                  <c:v>0</c:v>
                </c:pt>
                <c:pt idx="2" formatCode="0">
                  <c:v>23</c:v>
                </c:pt>
                <c:pt idx="3" formatCode="0">
                  <c:v>34</c:v>
                </c:pt>
                <c:pt idx="4" formatCode="0">
                  <c:v>36</c:v>
                </c:pt>
                <c:pt idx="5" formatCode="0">
                  <c:v>17</c:v>
                </c:pt>
                <c:pt idx="6" formatCode="0">
                  <c:v>32</c:v>
                </c:pt>
                <c:pt idx="7" formatCode="0">
                  <c:v>32</c:v>
                </c:pt>
                <c:pt idx="8" formatCode="0">
                  <c:v>31</c:v>
                </c:pt>
                <c:pt idx="9" formatCode="0">
                  <c:v>26</c:v>
                </c:pt>
                <c:pt idx="10" formatCode="0">
                  <c:v>17</c:v>
                </c:pt>
                <c:pt idx="11" formatCode="0">
                  <c:v>19</c:v>
                </c:pt>
                <c:pt idx="12" formatCode="0">
                  <c:v>28</c:v>
                </c:pt>
                <c:pt idx="13" formatCode="0">
                  <c:v>32</c:v>
                </c:pt>
                <c:pt idx="14" formatCode="0">
                  <c:v>24</c:v>
                </c:pt>
                <c:pt idx="15" formatCode="0">
                  <c:v>26</c:v>
                </c:pt>
                <c:pt idx="16" formatCode="0">
                  <c:v>35</c:v>
                </c:pt>
                <c:pt idx="17" formatCode="0">
                  <c:v>38</c:v>
                </c:pt>
                <c:pt idx="18" formatCode="0">
                  <c:v>32</c:v>
                </c:pt>
                <c:pt idx="19" formatCode="0">
                  <c:v>23</c:v>
                </c:pt>
                <c:pt idx="20" formatCode="0">
                  <c:v>37</c:v>
                </c:pt>
                <c:pt idx="21" formatCode="0">
                  <c:v>33</c:v>
                </c:pt>
                <c:pt idx="22" formatCode="0">
                  <c:v>28</c:v>
                </c:pt>
                <c:pt idx="23" formatCode="0">
                  <c:v>28</c:v>
                </c:pt>
                <c:pt idx="24" formatCode="0">
                  <c:v>33</c:v>
                </c:pt>
                <c:pt idx="25" formatCode="0">
                  <c:v>30</c:v>
                </c:pt>
                <c:pt idx="26" formatCode="0">
                  <c:v>37</c:v>
                </c:pt>
                <c:pt idx="27" formatCode="0">
                  <c:v>15</c:v>
                </c:pt>
                <c:pt idx="28" formatCode="0">
                  <c:v>31</c:v>
                </c:pt>
                <c:pt idx="29" formatCode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1-4BFF-855F-676C097A4F77}"/>
            </c:ext>
          </c:extLst>
        </c:ser>
        <c:ser>
          <c:idx val="2"/>
          <c:order val="2"/>
          <c:tx>
            <c:strRef>
              <c:f>results!$F$4</c:f>
              <c:strCache>
                <c:ptCount val="1"/>
                <c:pt idx="0">
                  <c:v>R2: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results!$F$5:$F$146</c:f>
              <c:numCache>
                <c:formatCode>General</c:formatCode>
                <c:ptCount val="142"/>
                <c:pt idx="0">
                  <c:v>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1-4BFF-855F-676C097A4F77}"/>
            </c:ext>
          </c:extLst>
        </c:ser>
        <c:ser>
          <c:idx val="3"/>
          <c:order val="3"/>
          <c:tx>
            <c:strRef>
              <c:f>results!$G$4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results!$G$5:$G$146</c:f>
              <c:numCache>
                <c:formatCode>General</c:formatCode>
                <c:ptCount val="14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61-4BFF-855F-676C097A4F77}"/>
            </c:ext>
          </c:extLst>
        </c:ser>
        <c:ser>
          <c:idx val="4"/>
          <c:order val="4"/>
          <c:tx>
            <c:strRef>
              <c:f>results!$H$4</c:f>
              <c:strCache>
                <c:ptCount val="1"/>
                <c:pt idx="0">
                  <c:v>R3: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results!$H$5:$H$146</c:f>
              <c:numCache>
                <c:formatCode>General</c:formatCode>
                <c:ptCount val="142"/>
                <c:pt idx="0">
                  <c:v>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61-4BFF-855F-676C097A4F77}"/>
            </c:ext>
          </c:extLst>
        </c:ser>
        <c:ser>
          <c:idx val="5"/>
          <c:order val="5"/>
          <c:tx>
            <c:strRef>
              <c:f>results!$I$4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results!$I$5:$I$146</c:f>
              <c:numCache>
                <c:formatCode>General</c:formatCode>
                <c:ptCount val="14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61-4BFF-855F-676C097A4F77}"/>
            </c:ext>
          </c:extLst>
        </c:ser>
        <c:ser>
          <c:idx val="6"/>
          <c:order val="6"/>
          <c:tx>
            <c:strRef>
              <c:f>results!$J$4</c:f>
              <c:strCache>
                <c:ptCount val="1"/>
                <c:pt idx="0">
                  <c:v>R4: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results!$J$5:$J$146</c:f>
              <c:numCache>
                <c:formatCode>General</c:formatCode>
                <c:ptCount val="142"/>
                <c:pt idx="0">
                  <c:v>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61-4BFF-855F-676C097A4F77}"/>
            </c:ext>
          </c:extLst>
        </c:ser>
        <c:ser>
          <c:idx val="7"/>
          <c:order val="7"/>
          <c:tx>
            <c:strRef>
              <c:f>results!$K$4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results!$K$5:$K$146</c:f>
              <c:numCache>
                <c:formatCode>General</c:formatCode>
                <c:ptCount val="14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961-4BFF-855F-676C097A4F77}"/>
            </c:ext>
          </c:extLst>
        </c:ser>
        <c:ser>
          <c:idx val="8"/>
          <c:order val="8"/>
          <c:tx>
            <c:strRef>
              <c:f>results!$L$4</c:f>
              <c:strCache>
                <c:ptCount val="1"/>
                <c:pt idx="0">
                  <c:v>R5: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results!$L$5:$L$146</c:f>
              <c:numCache>
                <c:formatCode>General</c:formatCode>
                <c:ptCount val="142"/>
                <c:pt idx="0">
                  <c:v>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61-4BFF-855F-676C097A4F77}"/>
            </c:ext>
          </c:extLst>
        </c:ser>
        <c:ser>
          <c:idx val="9"/>
          <c:order val="9"/>
          <c:tx>
            <c:strRef>
              <c:f>results!$M$4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results!$M$5:$M$146</c:f>
              <c:numCache>
                <c:formatCode>General</c:formatCode>
                <c:ptCount val="14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961-4BFF-855F-676C097A4F77}"/>
            </c:ext>
          </c:extLst>
        </c:ser>
        <c:ser>
          <c:idx val="10"/>
          <c:order val="10"/>
          <c:tx>
            <c:strRef>
              <c:f>results!#REF!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961-4BFF-855F-676C097A4F77}"/>
            </c:ext>
          </c:extLst>
        </c:ser>
        <c:ser>
          <c:idx val="11"/>
          <c:order val="11"/>
          <c:tx>
            <c:strRef>
              <c:f>results!#REF!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961-4BFF-855F-676C097A4F77}"/>
            </c:ext>
          </c:extLst>
        </c:ser>
        <c:ser>
          <c:idx val="12"/>
          <c:order val="12"/>
          <c:tx>
            <c:strRef>
              <c:f>results!#REF!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961-4BFF-855F-676C097A4F77}"/>
            </c:ext>
          </c:extLst>
        </c:ser>
        <c:ser>
          <c:idx val="13"/>
          <c:order val="13"/>
          <c:tx>
            <c:strRef>
              <c:f>results!#REF!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961-4BFF-855F-676C097A4F77}"/>
            </c:ext>
          </c:extLst>
        </c:ser>
        <c:ser>
          <c:idx val="14"/>
          <c:order val="14"/>
          <c:tx>
            <c:strRef>
              <c:f>results!#REF!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961-4BFF-855F-676C097A4F77}"/>
            </c:ext>
          </c:extLst>
        </c:ser>
        <c:ser>
          <c:idx val="15"/>
          <c:order val="15"/>
          <c:tx>
            <c:strRef>
              <c:f>results!#REF!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961-4BFF-855F-676C097A4F77}"/>
            </c:ext>
          </c:extLst>
        </c:ser>
        <c:ser>
          <c:idx val="16"/>
          <c:order val="16"/>
          <c:tx>
            <c:strRef>
              <c:f>results!#REF!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961-4BFF-855F-676C097A4F77}"/>
            </c:ext>
          </c:extLst>
        </c:ser>
        <c:ser>
          <c:idx val="17"/>
          <c:order val="17"/>
          <c:tx>
            <c:strRef>
              <c:f>results!#REF!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961-4BFF-855F-676C097A4F77}"/>
            </c:ext>
          </c:extLst>
        </c:ser>
        <c:ser>
          <c:idx val="18"/>
          <c:order val="18"/>
          <c:tx>
            <c:strRef>
              <c:f>results!#REF!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961-4BFF-855F-676C097A4F77}"/>
            </c:ext>
          </c:extLst>
        </c:ser>
        <c:ser>
          <c:idx val="19"/>
          <c:order val="19"/>
          <c:tx>
            <c:strRef>
              <c:f>results!#REF!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961-4BFF-855F-676C097A4F77}"/>
            </c:ext>
          </c:extLst>
        </c:ser>
        <c:ser>
          <c:idx val="20"/>
          <c:order val="20"/>
          <c:tx>
            <c:strRef>
              <c:f>results!#REF!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961-4BFF-855F-676C097A4F77}"/>
            </c:ext>
          </c:extLst>
        </c:ser>
        <c:ser>
          <c:idx val="21"/>
          <c:order val="21"/>
          <c:tx>
            <c:strRef>
              <c:f>results!#REF!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961-4BFF-855F-676C097A4F77}"/>
            </c:ext>
          </c:extLst>
        </c:ser>
        <c:ser>
          <c:idx val="22"/>
          <c:order val="22"/>
          <c:tx>
            <c:strRef>
              <c:f>results!$C$4</c:f>
              <c:strCache>
                <c:ptCount val="1"/>
                <c:pt idx="0">
                  <c:v>Avtor: SK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results!$C$5:$C$146</c:f>
              <c:numCache>
                <c:formatCode>0.0</c:formatCode>
                <c:ptCount val="142"/>
                <c:pt idx="0">
                  <c:v>0</c:v>
                </c:pt>
                <c:pt idx="2">
                  <c:v>28.9</c:v>
                </c:pt>
                <c:pt idx="3">
                  <c:v>18.8</c:v>
                </c:pt>
                <c:pt idx="4">
                  <c:v>13.5</c:v>
                </c:pt>
                <c:pt idx="5">
                  <c:v>16.7</c:v>
                </c:pt>
                <c:pt idx="6">
                  <c:v>11</c:v>
                </c:pt>
                <c:pt idx="7">
                  <c:v>12</c:v>
                </c:pt>
                <c:pt idx="8">
                  <c:v>19.7</c:v>
                </c:pt>
                <c:pt idx="9">
                  <c:v>19.600000000000001</c:v>
                </c:pt>
                <c:pt idx="10">
                  <c:v>18.899999999999999</c:v>
                </c:pt>
                <c:pt idx="11">
                  <c:v>16.8</c:v>
                </c:pt>
                <c:pt idx="12">
                  <c:v>28</c:v>
                </c:pt>
                <c:pt idx="13">
                  <c:v>15.9</c:v>
                </c:pt>
                <c:pt idx="14">
                  <c:v>12</c:v>
                </c:pt>
                <c:pt idx="15">
                  <c:v>26.5</c:v>
                </c:pt>
                <c:pt idx="16">
                  <c:v>20.7</c:v>
                </c:pt>
                <c:pt idx="17">
                  <c:v>21.2</c:v>
                </c:pt>
                <c:pt idx="18">
                  <c:v>17.3</c:v>
                </c:pt>
                <c:pt idx="19">
                  <c:v>8.3000000000000007</c:v>
                </c:pt>
                <c:pt idx="20">
                  <c:v>5.3</c:v>
                </c:pt>
                <c:pt idx="21">
                  <c:v>11.2</c:v>
                </c:pt>
                <c:pt idx="22">
                  <c:v>18.5</c:v>
                </c:pt>
                <c:pt idx="23">
                  <c:v>5.2</c:v>
                </c:pt>
                <c:pt idx="24">
                  <c:v>44.6</c:v>
                </c:pt>
                <c:pt idx="25">
                  <c:v>28.4</c:v>
                </c:pt>
                <c:pt idx="26">
                  <c:v>27.5</c:v>
                </c:pt>
                <c:pt idx="27">
                  <c:v>24.5</c:v>
                </c:pt>
                <c:pt idx="28">
                  <c:v>21.9</c:v>
                </c:pt>
                <c:pt idx="29">
                  <c:v>31.5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961-4BFF-855F-676C097A4F77}"/>
            </c:ext>
          </c:extLst>
        </c:ser>
        <c:ser>
          <c:idx val="23"/>
          <c:order val="23"/>
          <c:tx>
            <c:strRef>
              <c:f>results!$O$4</c:f>
              <c:strCache>
                <c:ptCount val="1"/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results!$O$5:$O$146</c:f>
              <c:numCache>
                <c:formatCode>General</c:formatCode>
                <c:ptCount val="142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961-4BFF-855F-676C097A4F77}"/>
            </c:ext>
          </c:extLst>
        </c:ser>
        <c:ser>
          <c:idx val="24"/>
          <c:order val="24"/>
          <c:tx>
            <c:strRef>
              <c:f>results!$N$4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results!$A$5:$B$146</c:f>
              <c:multiLvlStrCache>
                <c:ptCount val="142"/>
                <c:lvl>
                  <c:pt idx="0">
                    <c:v>Player</c:v>
                  </c:pt>
                  <c:pt idx="2">
                    <c:v>BELLI MAURO</c:v>
                  </c:pt>
                  <c:pt idx="3">
                    <c:v>BIZJAK LJUBO</c:v>
                  </c:pt>
                  <c:pt idx="4">
                    <c:v>BOSTJAN KUSAR</c:v>
                  </c:pt>
                  <c:pt idx="5">
                    <c:v>CASIRAGHI GIOVANNI</c:v>
                  </c:pt>
                  <c:pt idx="6">
                    <c:v>COSTOLA NICOLA</c:v>
                  </c:pt>
                  <c:pt idx="7">
                    <c:v>FURLAN SIMON</c:v>
                  </c:pt>
                  <c:pt idx="8">
                    <c:v>HRVATIN BRANKO</c:v>
                  </c:pt>
                  <c:pt idx="9">
                    <c:v>KLANCISAR MITJA</c:v>
                  </c:pt>
                  <c:pt idx="10">
                    <c:v>KLEMENCIC ZORAN</c:v>
                  </c:pt>
                  <c:pt idx="11">
                    <c:v>KOCEVAR BENO</c:v>
                  </c:pt>
                  <c:pt idx="12">
                    <c:v>KOS SNEZANA</c:v>
                  </c:pt>
                  <c:pt idx="13">
                    <c:v>KRANJC SASO</c:v>
                  </c:pt>
                  <c:pt idx="14">
                    <c:v>MACEK ALES</c:v>
                  </c:pt>
                  <c:pt idx="15">
                    <c:v>POLI MARCO</c:v>
                  </c:pt>
                  <c:pt idx="16">
                    <c:v>PRINCI LUCIANO</c:v>
                  </c:pt>
                  <c:pt idx="17">
                    <c:v>REDAELLI GIANFRANCO</c:v>
                  </c:pt>
                  <c:pt idx="18">
                    <c:v>ROMOLO VINCENZO</c:v>
                  </c:pt>
                  <c:pt idx="19">
                    <c:v>SCHAUTZER FRANZ</c:v>
                  </c:pt>
                  <c:pt idx="20">
                    <c:v>SCHAUTZER MARGIT</c:v>
                  </c:pt>
                  <c:pt idx="21">
                    <c:v>SKERLJ PAVEL</c:v>
                  </c:pt>
                  <c:pt idx="22">
                    <c:v>SMID VITO</c:v>
                  </c:pt>
                  <c:pt idx="23">
                    <c:v>STIRN MARKO</c:v>
                  </c:pt>
                  <c:pt idx="24">
                    <c:v>STUPAR VERONIKA</c:v>
                  </c:pt>
                  <c:pt idx="25">
                    <c:v>TAVCAR EMIL</c:v>
                  </c:pt>
                  <c:pt idx="26">
                    <c:v>TEPINA DAMJAN</c:v>
                  </c:pt>
                  <c:pt idx="27">
                    <c:v>TRAMPUZ TOMISLAV</c:v>
                  </c:pt>
                  <c:pt idx="28">
                    <c:v>WEDAM WALTER</c:v>
                  </c:pt>
                  <c:pt idx="29">
                    <c:v>ZALOKAR LUCIJA</c:v>
                  </c:pt>
                </c:lvl>
                <c:lvl>
                  <c:pt idx="1">
                    <c:v> </c:v>
                  </c:pt>
                  <c:pt idx="2">
                    <c:v>1</c:v>
                  </c:pt>
                  <c:pt idx="3">
                    <c:v>2</c:v>
                  </c:pt>
                  <c:pt idx="4">
                    <c:v>3</c:v>
                  </c:pt>
                  <c:pt idx="5">
                    <c:v>4</c:v>
                  </c:pt>
                  <c:pt idx="6">
                    <c:v>5</c:v>
                  </c:pt>
                  <c:pt idx="7">
                    <c:v>6</c:v>
                  </c:pt>
                  <c:pt idx="8">
                    <c:v>7</c:v>
                  </c:pt>
                  <c:pt idx="9">
                    <c:v>8</c:v>
                  </c:pt>
                  <c:pt idx="10">
                    <c:v>9</c:v>
                  </c:pt>
                  <c:pt idx="11">
                    <c:v>10</c:v>
                  </c:pt>
                  <c:pt idx="12">
                    <c:v>11</c:v>
                  </c:pt>
                  <c:pt idx="13">
                    <c:v>12</c:v>
                  </c:pt>
                  <c:pt idx="14">
                    <c:v>13</c:v>
                  </c:pt>
                  <c:pt idx="15">
                    <c:v>14</c:v>
                  </c:pt>
                  <c:pt idx="16">
                    <c:v>15</c:v>
                  </c:pt>
                  <c:pt idx="17">
                    <c:v>16</c:v>
                  </c:pt>
                  <c:pt idx="18">
                    <c:v>17</c:v>
                  </c:pt>
                  <c:pt idx="19">
                    <c:v>18</c:v>
                  </c:pt>
                  <c:pt idx="20">
                    <c:v>19</c:v>
                  </c:pt>
                  <c:pt idx="21">
                    <c:v>20</c:v>
                  </c:pt>
                  <c:pt idx="22">
                    <c:v>21</c:v>
                  </c:pt>
                  <c:pt idx="23">
                    <c:v>22</c:v>
                  </c:pt>
                  <c:pt idx="24">
                    <c:v>23</c:v>
                  </c:pt>
                  <c:pt idx="25">
                    <c:v>24</c:v>
                  </c:pt>
                  <c:pt idx="26">
                    <c:v>25</c:v>
                  </c:pt>
                  <c:pt idx="27">
                    <c:v>26</c:v>
                  </c:pt>
                  <c:pt idx="28">
                    <c:v>27</c:v>
                  </c:pt>
                  <c:pt idx="29">
                    <c:v>28</c:v>
                  </c:pt>
                  <c:pt idx="30">
                    <c:v>29</c:v>
                  </c:pt>
                  <c:pt idx="31">
                    <c:v>30</c:v>
                  </c:pt>
                  <c:pt idx="32">
                    <c:v>31</c:v>
                  </c:pt>
                  <c:pt idx="33">
                    <c:v>32</c:v>
                  </c:pt>
                  <c:pt idx="34">
                    <c:v>33</c:v>
                  </c:pt>
                  <c:pt idx="35">
                    <c:v>34</c:v>
                  </c:pt>
                  <c:pt idx="36">
                    <c:v>35</c:v>
                  </c:pt>
                  <c:pt idx="37">
                    <c:v>36</c:v>
                  </c:pt>
                  <c:pt idx="38">
                    <c:v>37</c:v>
                  </c:pt>
                  <c:pt idx="39">
                    <c:v>38</c:v>
                  </c:pt>
                  <c:pt idx="40">
                    <c:v>39</c:v>
                  </c:pt>
                  <c:pt idx="41">
                    <c:v>40</c:v>
                  </c:pt>
                  <c:pt idx="42">
                    <c:v>41</c:v>
                  </c:pt>
                  <c:pt idx="43">
                    <c:v>42</c:v>
                  </c:pt>
                  <c:pt idx="44">
                    <c:v>43</c:v>
                  </c:pt>
                  <c:pt idx="45">
                    <c:v>44</c:v>
                  </c:pt>
                  <c:pt idx="46">
                    <c:v>45</c:v>
                  </c:pt>
                  <c:pt idx="47">
                    <c:v>46</c:v>
                  </c:pt>
                  <c:pt idx="48">
                    <c:v>47</c:v>
                  </c:pt>
                  <c:pt idx="49">
                    <c:v>48</c:v>
                  </c:pt>
                  <c:pt idx="50">
                    <c:v>49</c:v>
                  </c:pt>
                  <c:pt idx="51">
                    <c:v>50</c:v>
                  </c:pt>
                  <c:pt idx="52">
                    <c:v>51</c:v>
                  </c:pt>
                  <c:pt idx="53">
                    <c:v>52</c:v>
                  </c:pt>
                  <c:pt idx="54">
                    <c:v>53</c:v>
                  </c:pt>
                  <c:pt idx="55">
                    <c:v>54</c:v>
                  </c:pt>
                  <c:pt idx="56">
                    <c:v>55</c:v>
                  </c:pt>
                  <c:pt idx="57">
                    <c:v>56</c:v>
                  </c:pt>
                  <c:pt idx="58">
                    <c:v>57</c:v>
                  </c:pt>
                  <c:pt idx="59">
                    <c:v>58</c:v>
                  </c:pt>
                  <c:pt idx="60">
                    <c:v>59</c:v>
                  </c:pt>
                  <c:pt idx="61">
                    <c:v>60</c:v>
                  </c:pt>
                  <c:pt idx="62">
                    <c:v>61</c:v>
                  </c:pt>
                  <c:pt idx="63">
                    <c:v>62</c:v>
                  </c:pt>
                  <c:pt idx="64">
                    <c:v>63</c:v>
                  </c:pt>
                  <c:pt idx="65">
                    <c:v>64</c:v>
                  </c:pt>
                  <c:pt idx="66">
                    <c:v>65</c:v>
                  </c:pt>
                  <c:pt idx="67">
                    <c:v>66</c:v>
                  </c:pt>
                  <c:pt idx="68">
                    <c:v>67</c:v>
                  </c:pt>
                  <c:pt idx="69">
                    <c:v>68</c:v>
                  </c:pt>
                  <c:pt idx="70">
                    <c:v>69</c:v>
                  </c:pt>
                  <c:pt idx="71">
                    <c:v>70</c:v>
                  </c:pt>
                  <c:pt idx="72">
                    <c:v>71</c:v>
                  </c:pt>
                  <c:pt idx="73">
                    <c:v>72</c:v>
                  </c:pt>
                  <c:pt idx="74">
                    <c:v>73</c:v>
                  </c:pt>
                  <c:pt idx="75">
                    <c:v>74</c:v>
                  </c:pt>
                  <c:pt idx="76">
                    <c:v>75</c:v>
                  </c:pt>
                  <c:pt idx="77">
                    <c:v>76</c:v>
                  </c:pt>
                  <c:pt idx="78">
                    <c:v>77</c:v>
                  </c:pt>
                  <c:pt idx="79">
                    <c:v>78</c:v>
                  </c:pt>
                  <c:pt idx="80">
                    <c:v>79</c:v>
                  </c:pt>
                  <c:pt idx="81">
                    <c:v>80</c:v>
                  </c:pt>
                  <c:pt idx="82">
                    <c:v>81</c:v>
                  </c:pt>
                  <c:pt idx="83">
                    <c:v>82</c:v>
                  </c:pt>
                  <c:pt idx="84">
                    <c:v>83</c:v>
                  </c:pt>
                  <c:pt idx="85">
                    <c:v>84</c:v>
                  </c:pt>
                  <c:pt idx="86">
                    <c:v>85</c:v>
                  </c:pt>
                  <c:pt idx="87">
                    <c:v>86</c:v>
                  </c:pt>
                  <c:pt idx="88">
                    <c:v>87</c:v>
                  </c:pt>
                  <c:pt idx="89">
                    <c:v>88</c:v>
                  </c:pt>
                  <c:pt idx="90">
                    <c:v>89</c:v>
                  </c:pt>
                  <c:pt idx="91">
                    <c:v>90</c:v>
                  </c:pt>
                  <c:pt idx="92">
                    <c:v>91</c:v>
                  </c:pt>
                  <c:pt idx="93">
                    <c:v>92</c:v>
                  </c:pt>
                  <c:pt idx="94">
                    <c:v>93</c:v>
                  </c:pt>
                  <c:pt idx="95">
                    <c:v>94</c:v>
                  </c:pt>
                  <c:pt idx="96">
                    <c:v>95</c:v>
                  </c:pt>
                  <c:pt idx="97">
                    <c:v>96</c:v>
                  </c:pt>
                  <c:pt idx="98">
                    <c:v>97</c:v>
                  </c:pt>
                  <c:pt idx="99">
                    <c:v>98</c:v>
                  </c:pt>
                  <c:pt idx="100">
                    <c:v>99</c:v>
                  </c:pt>
                  <c:pt idx="101">
                    <c:v>100</c:v>
                  </c:pt>
                  <c:pt idx="102">
                    <c:v>101</c:v>
                  </c:pt>
                  <c:pt idx="103">
                    <c:v>102</c:v>
                  </c:pt>
                  <c:pt idx="104">
                    <c:v>103</c:v>
                  </c:pt>
                  <c:pt idx="105">
                    <c:v>104</c:v>
                  </c:pt>
                  <c:pt idx="106">
                    <c:v>105</c:v>
                  </c:pt>
                  <c:pt idx="107">
                    <c:v>106</c:v>
                  </c:pt>
                  <c:pt idx="108">
                    <c:v>107</c:v>
                  </c:pt>
                  <c:pt idx="109">
                    <c:v>108</c:v>
                  </c:pt>
                  <c:pt idx="110">
                    <c:v>109</c:v>
                  </c:pt>
                  <c:pt idx="111">
                    <c:v>110</c:v>
                  </c:pt>
                  <c:pt idx="112">
                    <c:v>111</c:v>
                  </c:pt>
                  <c:pt idx="113">
                    <c:v>112</c:v>
                  </c:pt>
                  <c:pt idx="114">
                    <c:v>113</c:v>
                  </c:pt>
                  <c:pt idx="115">
                    <c:v>114</c:v>
                  </c:pt>
                  <c:pt idx="116">
                    <c:v>115</c:v>
                  </c:pt>
                  <c:pt idx="117">
                    <c:v>116</c:v>
                  </c:pt>
                  <c:pt idx="118">
                    <c:v>117</c:v>
                  </c:pt>
                  <c:pt idx="119">
                    <c:v>118</c:v>
                  </c:pt>
                  <c:pt idx="120">
                    <c:v>119</c:v>
                  </c:pt>
                  <c:pt idx="121">
                    <c:v>120</c:v>
                  </c:pt>
                  <c:pt idx="122">
                    <c:v>121</c:v>
                  </c:pt>
                  <c:pt idx="123">
                    <c:v>122</c:v>
                  </c:pt>
                  <c:pt idx="124">
                    <c:v>123</c:v>
                  </c:pt>
                  <c:pt idx="125">
                    <c:v>124</c:v>
                  </c:pt>
                  <c:pt idx="126">
                    <c:v>125</c:v>
                  </c:pt>
                  <c:pt idx="127">
                    <c:v>126</c:v>
                  </c:pt>
                  <c:pt idx="128">
                    <c:v>127</c:v>
                  </c:pt>
                  <c:pt idx="129">
                    <c:v>128</c:v>
                  </c:pt>
                  <c:pt idx="130">
                    <c:v>129</c:v>
                  </c:pt>
                  <c:pt idx="131">
                    <c:v>130</c:v>
                  </c:pt>
                  <c:pt idx="132">
                    <c:v>131</c:v>
                  </c:pt>
                  <c:pt idx="133">
                    <c:v>132</c:v>
                  </c:pt>
                  <c:pt idx="134">
                    <c:v>133</c:v>
                  </c:pt>
                  <c:pt idx="135">
                    <c:v>134</c:v>
                  </c:pt>
                  <c:pt idx="136">
                    <c:v>135</c:v>
                  </c:pt>
                  <c:pt idx="137">
                    <c:v>136</c:v>
                  </c:pt>
                  <c:pt idx="138">
                    <c:v>137</c:v>
                  </c:pt>
                  <c:pt idx="139">
                    <c:v>138</c:v>
                  </c:pt>
                  <c:pt idx="140">
                    <c:v>139</c:v>
                  </c:pt>
                  <c:pt idx="141">
                    <c:v>140</c:v>
                  </c:pt>
                </c:lvl>
              </c:multiLvlStrCache>
            </c:multiLvlStrRef>
          </c:cat>
          <c:val>
            <c:numRef>
              <c:f>results!$N$5:$N$146</c:f>
            </c:numRef>
          </c:val>
          <c:extLst>
            <c:ext xmlns:c16="http://schemas.microsoft.com/office/drawing/2014/chart" uri="{C3380CC4-5D6E-409C-BE32-E72D297353CC}">
              <c16:uniqueId val="{00000018-E961-4BFF-855F-676C097A4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7112191"/>
        <c:axId val="597110271"/>
      </c:barChart>
      <c:catAx>
        <c:axId val="59711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110271"/>
        <c:crosses val="autoZero"/>
        <c:auto val="1"/>
        <c:lblAlgn val="ctr"/>
        <c:lblOffset val="100"/>
        <c:noMultiLvlLbl val="0"/>
      </c:catAx>
      <c:valAx>
        <c:axId val="597110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112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 codeName="Grafikon7"/>
  <sheetViews>
    <sheetView zoomScale="6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5725" cy="6064710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F77B1B0-AD1A-4B91-08D8-31824526F7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CFE08-EAB4-4715-A5E3-C7720905FF20}">
  <sheetPr>
    <tabColor rgb="FF00B050"/>
    <pageSetUpPr fitToPage="1"/>
  </sheetPr>
  <dimension ref="A1:N90"/>
  <sheetViews>
    <sheetView zoomScaleNormal="100" workbookViewId="0">
      <pane ySplit="6" topLeftCell="A7" activePane="bottomLeft" state="frozen"/>
      <selection pane="bottomLeft" activeCell="L12" sqref="L12"/>
    </sheetView>
  </sheetViews>
  <sheetFormatPr defaultColWidth="9.1796875" defaultRowHeight="14.5" x14ac:dyDescent="0.35"/>
  <cols>
    <col min="1" max="1" width="3.81640625" style="14" customWidth="1"/>
    <col min="2" max="2" width="3.81640625" style="10" hidden="1" customWidth="1"/>
    <col min="3" max="3" width="8.81640625" customWidth="1"/>
    <col min="4" max="4" width="36.81640625" style="5" bestFit="1" customWidth="1"/>
    <col min="5" max="5" width="9" customWidth="1"/>
    <col min="6" max="10" width="7.1796875" customWidth="1"/>
    <col min="11" max="11" width="7.1796875" style="31" customWidth="1"/>
    <col min="12" max="12" width="7.1796875" customWidth="1"/>
    <col min="13" max="13" width="8.81640625" style="8" hidden="1" customWidth="1"/>
    <col min="14" max="14" width="8.7265625" style="26"/>
  </cols>
  <sheetData>
    <row r="1" spans="2:13" ht="15" thickBot="1" x14ac:dyDescent="0.4"/>
    <row r="2" spans="2:13" ht="31" thickBot="1" x14ac:dyDescent="0.9">
      <c r="C2" s="64" t="str">
        <f>scoreA!F2</f>
        <v>Swing to Zala Springs 2026</v>
      </c>
      <c r="D2" s="65"/>
      <c r="E2" s="65"/>
      <c r="F2" s="65"/>
      <c r="G2" s="65"/>
      <c r="H2" s="65"/>
      <c r="I2" s="65"/>
      <c r="J2" s="65"/>
      <c r="K2" s="65"/>
      <c r="L2" s="66"/>
    </row>
    <row r="3" spans="2:13" ht="6.75" customHeight="1" x14ac:dyDescent="0.35"/>
    <row r="4" spans="2:13" ht="21.75" customHeight="1" x14ac:dyDescent="0.35">
      <c r="D4" s="46" t="s">
        <v>33</v>
      </c>
      <c r="E4" s="13">
        <f>SUM(E7:E90)</f>
        <v>17</v>
      </c>
      <c r="F4" s="67" t="s">
        <v>14</v>
      </c>
      <c r="G4" s="67"/>
      <c r="H4" s="67"/>
      <c r="I4" s="67"/>
      <c r="J4" s="67"/>
      <c r="K4" s="32" t="s">
        <v>12</v>
      </c>
    </row>
    <row r="5" spans="2:13" ht="15.75" customHeight="1" x14ac:dyDescent="0.35">
      <c r="C5" s="68" t="s">
        <v>10</v>
      </c>
      <c r="D5" s="70" t="s">
        <v>0</v>
      </c>
      <c r="E5" s="72" t="s">
        <v>6</v>
      </c>
      <c r="F5" s="74">
        <v>1</v>
      </c>
      <c r="G5" s="74">
        <v>2</v>
      </c>
      <c r="H5" s="74">
        <v>3</v>
      </c>
      <c r="I5" s="74">
        <v>4</v>
      </c>
      <c r="J5" s="74">
        <v>5</v>
      </c>
      <c r="K5" s="62" t="s">
        <v>31</v>
      </c>
      <c r="L5" s="63" t="s">
        <v>22</v>
      </c>
    </row>
    <row r="6" spans="2:13" ht="15.75" customHeight="1" x14ac:dyDescent="0.35">
      <c r="C6" s="69"/>
      <c r="D6" s="71"/>
      <c r="E6" s="73"/>
      <c r="F6" s="75"/>
      <c r="G6" s="75"/>
      <c r="H6" s="75"/>
      <c r="I6" s="75"/>
      <c r="J6" s="75"/>
      <c r="K6" s="62"/>
      <c r="L6" s="63"/>
    </row>
    <row r="7" spans="2:13" ht="17" x14ac:dyDescent="0.4">
      <c r="B7" s="14">
        <v>1</v>
      </c>
      <c r="C7" s="15">
        <f>VLOOKUP($B7,scoreA!$C$7:$L$160,3,FALSE)</f>
        <v>1</v>
      </c>
      <c r="D7" s="9" t="str">
        <f>VLOOKUP($B7,scoreA!$C$7:$L$160,4,FALSE)</f>
        <v>SCHAUTZER MARGIT</v>
      </c>
      <c r="E7" s="9">
        <f>VLOOKUP($B7,scoreA!$C$7:$P$160,5,FALSE)</f>
        <v>1</v>
      </c>
      <c r="F7" s="27">
        <f>VLOOKUP($B7,scoreA!$C$7:$P$160,6,FALSE)</f>
        <v>69</v>
      </c>
      <c r="G7" s="27">
        <f>VLOOKUP($B7,scoreA!$C$7:$P$160,7,FALSE)</f>
        <v>0</v>
      </c>
      <c r="H7" s="27">
        <f>VLOOKUP($B7,scoreA!$C$7:$P$160,8,FALSE)</f>
        <v>2.0000000000000001E-4</v>
      </c>
      <c r="I7" s="27">
        <f>VLOOKUP($B7,scoreA!$C$7:$P$160,9,FALSE)</f>
        <v>2.9999999999999997E-4</v>
      </c>
      <c r="J7" s="27">
        <f>VLOOKUP($B7,scoreA!$C$7:$P$160,10,FALSE)</f>
        <v>0</v>
      </c>
      <c r="K7" s="33">
        <f>VLOOKUP($B7,scoreA!$C$7:$O$160,11,FALSE)</f>
        <v>69.000500000000002</v>
      </c>
      <c r="L7" s="12">
        <f>VLOOKUP($B7,scoreA!$C$7:$O$160,13,FALSE)</f>
        <v>5.3</v>
      </c>
      <c r="M7" s="21">
        <f>IF(E7&lt;3,LARGE(F7:J7,E7),LARGE(F7:J7,3))</f>
        <v>69</v>
      </c>
    </row>
    <row r="8" spans="2:13" ht="17" x14ac:dyDescent="0.4">
      <c r="B8" s="14">
        <v>2</v>
      </c>
      <c r="C8" s="15">
        <f>VLOOKUP($B8,scoreA!$C$7:$P$160,3,FALSE)</f>
        <v>2</v>
      </c>
      <c r="D8" s="9" t="str">
        <f>VLOOKUP($B8,scoreA!$C$7:$P$160,4,FALSE)</f>
        <v>BOSTJAN KUSAR</v>
      </c>
      <c r="E8" s="9">
        <f>VLOOKUP($B8,scoreA!$C$7:$P$160,5,FALSE)</f>
        <v>1</v>
      </c>
      <c r="F8" s="27">
        <f>VLOOKUP($B8,scoreA!$C$7:$P$160,6,FALSE)</f>
        <v>59</v>
      </c>
      <c r="G8" s="27">
        <f>VLOOKUP($B8,scoreA!$C$7:$P$160,7,FALSE)</f>
        <v>0</v>
      </c>
      <c r="H8" s="27">
        <f>VLOOKUP($B8,scoreA!$C$7:$P$160,8,FALSE)</f>
        <v>2.0000000000000001E-4</v>
      </c>
      <c r="I8" s="27">
        <f>VLOOKUP($B8,scoreA!$C$7:$P$160,9,FALSE)</f>
        <v>2.9999999999999997E-4</v>
      </c>
      <c r="J8" s="27">
        <f>VLOOKUP($B8,scoreA!$C$7:$P$160,10,FALSE)</f>
        <v>0</v>
      </c>
      <c r="K8" s="33">
        <f>VLOOKUP($B8,scoreA!$C$7:$O$160,11,FALSE)</f>
        <v>59.000500000000002</v>
      </c>
      <c r="L8" s="12">
        <f>VLOOKUP($B8,scoreA!$C$7:$O$160,13,FALSE)</f>
        <v>13.5</v>
      </c>
      <c r="M8" s="21">
        <f t="shared" ref="M8:M71" si="0">IF(E8&lt;3,LARGE(F8:J8,E8),LARGE(F8:J8,3))</f>
        <v>59</v>
      </c>
    </row>
    <row r="9" spans="2:13" ht="17" x14ac:dyDescent="0.4">
      <c r="B9" s="14">
        <v>3</v>
      </c>
      <c r="C9" s="15">
        <f>VLOOKUP($B9,scoreA!$C$7:$P$160,3,FALSE)</f>
        <v>3</v>
      </c>
      <c r="D9" s="9" t="str">
        <f>VLOOKUP($B9,scoreA!$C$7:$P$160,4,FALSE)</f>
        <v>SKERLJ PAVEL</v>
      </c>
      <c r="E9" s="9">
        <f>VLOOKUP($B9,scoreA!$C$7:$P$160,5,FALSE)</f>
        <v>1</v>
      </c>
      <c r="F9" s="27">
        <f>VLOOKUP($B9,scoreA!$C$7:$P$160,6,FALSE)</f>
        <v>56</v>
      </c>
      <c r="G9" s="27">
        <f>VLOOKUP($B9,scoreA!$C$7:$P$160,7,FALSE)</f>
        <v>0</v>
      </c>
      <c r="H9" s="27">
        <f>VLOOKUP($B9,scoreA!$C$7:$P$160,8,FALSE)</f>
        <v>2.0000000000000001E-4</v>
      </c>
      <c r="I9" s="27">
        <f>VLOOKUP($B9,scoreA!$C$7:$P$160,9,FALSE)</f>
        <v>2.9999999999999997E-4</v>
      </c>
      <c r="J9" s="27">
        <f>VLOOKUP($B9,scoreA!$C$7:$P$160,10,FALSE)</f>
        <v>0</v>
      </c>
      <c r="K9" s="33">
        <f>VLOOKUP($B9,scoreA!$C$7:$O$160,11,FALSE)</f>
        <v>56.000500000000002</v>
      </c>
      <c r="L9" s="12">
        <f>VLOOKUP($B9,scoreA!$C$7:$O$160,13,FALSE)</f>
        <v>11.2</v>
      </c>
      <c r="M9" s="21">
        <f t="shared" si="0"/>
        <v>56</v>
      </c>
    </row>
    <row r="10" spans="2:13" ht="17" x14ac:dyDescent="0.4">
      <c r="B10" s="14">
        <v>4</v>
      </c>
      <c r="C10" s="15">
        <f>VLOOKUP($B10,scoreA!$C$7:$P$160,3,FALSE)</f>
        <v>4</v>
      </c>
      <c r="D10" s="9" t="str">
        <f>VLOOKUP($B10,scoreA!$C$7:$P$160,4,FALSE)</f>
        <v>COSTOLA NICOLA</v>
      </c>
      <c r="E10" s="9">
        <f>VLOOKUP($B10,scoreA!$C$7:$P$160,5,FALSE)</f>
        <v>1</v>
      </c>
      <c r="F10" s="27">
        <f>VLOOKUP($B10,scoreA!$C$7:$P$160,6,FALSE)</f>
        <v>55</v>
      </c>
      <c r="G10" s="27">
        <f>VLOOKUP($B10,scoreA!$C$7:$P$160,7,FALSE)</f>
        <v>0</v>
      </c>
      <c r="H10" s="27">
        <f>VLOOKUP($B10,scoreA!$C$7:$P$160,8,FALSE)</f>
        <v>2.0000000000000001E-4</v>
      </c>
      <c r="I10" s="27">
        <f>VLOOKUP($B10,scoreA!$C$7:$P$160,9,FALSE)</f>
        <v>2.9999999999999997E-4</v>
      </c>
      <c r="J10" s="27">
        <f>VLOOKUP($B10,scoreA!$C$7:$P$160,10,FALSE)</f>
        <v>0</v>
      </c>
      <c r="K10" s="33">
        <f>VLOOKUP($B10,scoreA!$C$7:$O$160,11,FALSE)</f>
        <v>55.000500000000002</v>
      </c>
      <c r="L10" s="12">
        <f>VLOOKUP($B10,scoreA!$C$7:$O$160,13,FALSE)</f>
        <v>11</v>
      </c>
      <c r="M10" s="21">
        <f t="shared" si="0"/>
        <v>55</v>
      </c>
    </row>
    <row r="11" spans="2:13" ht="17" x14ac:dyDescent="0.4">
      <c r="B11" s="14">
        <v>5</v>
      </c>
      <c r="C11" s="15">
        <f>VLOOKUP($B11,scoreA!$C$7:$P$160,3,FALSE)</f>
        <v>5</v>
      </c>
      <c r="D11" s="9" t="str">
        <f>VLOOKUP($B11,scoreA!$C$7:$P$160,4,FALSE)</f>
        <v>FURLAN SIMON</v>
      </c>
      <c r="E11" s="9">
        <f>VLOOKUP($B11,scoreA!$C$7:$P$160,5,FALSE)</f>
        <v>1</v>
      </c>
      <c r="F11" s="27">
        <f>VLOOKUP($B11,scoreA!$C$7:$P$160,6,FALSE)</f>
        <v>54</v>
      </c>
      <c r="G11" s="27">
        <f>VLOOKUP($B11,scoreA!$C$7:$P$160,7,FALSE)</f>
        <v>0</v>
      </c>
      <c r="H11" s="27">
        <f>VLOOKUP($B11,scoreA!$C$7:$P$160,8,FALSE)</f>
        <v>2.0000000000000001E-4</v>
      </c>
      <c r="I11" s="27">
        <f>VLOOKUP($B11,scoreA!$C$7:$P$160,9,FALSE)</f>
        <v>2.9999999999999997E-4</v>
      </c>
      <c r="J11" s="27">
        <f>VLOOKUP($B11,scoreA!$C$7:$P$160,10,FALSE)</f>
        <v>0</v>
      </c>
      <c r="K11" s="33">
        <f>VLOOKUP($B11,scoreA!$C$7:$O$160,11,FALSE)</f>
        <v>54.000500000000002</v>
      </c>
      <c r="L11" s="12">
        <f>VLOOKUP($B11,scoreA!$C$7:$O$160,13,FALSE)</f>
        <v>12</v>
      </c>
      <c r="M11" s="21">
        <f t="shared" si="0"/>
        <v>54</v>
      </c>
    </row>
    <row r="12" spans="2:13" ht="17" x14ac:dyDescent="0.4">
      <c r="B12" s="14">
        <v>6</v>
      </c>
      <c r="C12" s="15">
        <f>VLOOKUP($B12,scoreA!$C$7:$P$160,3,FALSE)</f>
        <v>6</v>
      </c>
      <c r="D12" s="9" t="str">
        <f>VLOOKUP($B12,scoreA!$C$7:$P$160,4,FALSE)</f>
        <v>BIZJAK LJUBO</v>
      </c>
      <c r="E12" s="9">
        <f>VLOOKUP($B12,scoreA!$C$7:$P$160,5,FALSE)</f>
        <v>1</v>
      </c>
      <c r="F12" s="27">
        <f>VLOOKUP($B12,scoreA!$C$7:$P$160,6,FALSE)</f>
        <v>53</v>
      </c>
      <c r="G12" s="27">
        <f>VLOOKUP($B12,scoreA!$C$7:$P$160,7,FALSE)</f>
        <v>0</v>
      </c>
      <c r="H12" s="27">
        <f>VLOOKUP($B12,scoreA!$C$7:$P$160,8,FALSE)</f>
        <v>2.0000000000000001E-4</v>
      </c>
      <c r="I12" s="27">
        <f>VLOOKUP($B12,scoreA!$C$7:$P$160,9,FALSE)</f>
        <v>2.9999999999999997E-4</v>
      </c>
      <c r="J12" s="27">
        <f>VLOOKUP($B12,scoreA!$C$7:$P$160,10,FALSE)</f>
        <v>0</v>
      </c>
      <c r="K12" s="33">
        <f>VLOOKUP($B12,scoreA!$C$7:$O$160,11,FALSE)</f>
        <v>53.000500000000002</v>
      </c>
      <c r="L12" s="12">
        <f>VLOOKUP($B12,scoreA!$C$7:$O$160,13,FALSE)</f>
        <v>18.8</v>
      </c>
      <c r="M12" s="21">
        <f t="shared" si="0"/>
        <v>53</v>
      </c>
    </row>
    <row r="13" spans="2:13" ht="17" x14ac:dyDescent="0.4">
      <c r="B13" s="14">
        <v>7</v>
      </c>
      <c r="C13" s="15">
        <f>VLOOKUP($B13,scoreA!$C$7:$P$160,3,FALSE)</f>
        <v>7</v>
      </c>
      <c r="D13" s="9" t="str">
        <f>VLOOKUP($B13,scoreA!$C$7:$P$160,4,FALSE)</f>
        <v>STIRN MARKO</v>
      </c>
      <c r="E13" s="9">
        <f>VLOOKUP($B13,scoreA!$C$7:$P$160,5,FALSE)</f>
        <v>1</v>
      </c>
      <c r="F13" s="27">
        <f>VLOOKUP($B13,scoreA!$C$7:$P$160,6,FALSE)</f>
        <v>52</v>
      </c>
      <c r="G13" s="27">
        <f>VLOOKUP($B13,scoreA!$C$7:$P$160,7,FALSE)</f>
        <v>0</v>
      </c>
      <c r="H13" s="27">
        <f>VLOOKUP($B13,scoreA!$C$7:$P$160,8,FALSE)</f>
        <v>2.0000000000000001E-4</v>
      </c>
      <c r="I13" s="27">
        <f>VLOOKUP($B13,scoreA!$C$7:$P$160,9,FALSE)</f>
        <v>2.9999999999999997E-4</v>
      </c>
      <c r="J13" s="27">
        <f>VLOOKUP($B13,scoreA!$C$7:$P$160,10,FALSE)</f>
        <v>0</v>
      </c>
      <c r="K13" s="33">
        <f>VLOOKUP($B13,scoreA!$C$7:$O$160,11,FALSE)</f>
        <v>52.000500000000002</v>
      </c>
      <c r="L13" s="12">
        <f>VLOOKUP($B13,scoreA!$C$7:$O$160,13,FALSE)</f>
        <v>5.2</v>
      </c>
      <c r="M13" s="21">
        <f t="shared" si="0"/>
        <v>52</v>
      </c>
    </row>
    <row r="14" spans="2:13" ht="17" x14ac:dyDescent="0.4">
      <c r="B14" s="14">
        <v>8</v>
      </c>
      <c r="C14" s="15">
        <f>VLOOKUP($B14,scoreA!$C$7:$P$160,3,FALSE)</f>
        <v>8</v>
      </c>
      <c r="D14" s="9" t="str">
        <f>VLOOKUP($B14,scoreA!$C$7:$P$160,4,FALSE)</f>
        <v>KRANJC SASO</v>
      </c>
      <c r="E14" s="9">
        <f>VLOOKUP($B14,scoreA!$C$7:$P$160,5,FALSE)</f>
        <v>1</v>
      </c>
      <c r="F14" s="27">
        <f>VLOOKUP($B14,scoreA!$C$7:$P$160,6,FALSE)</f>
        <v>51</v>
      </c>
      <c r="G14" s="27">
        <f>VLOOKUP($B14,scoreA!$C$7:$P$160,7,FALSE)</f>
        <v>0</v>
      </c>
      <c r="H14" s="27">
        <f>VLOOKUP($B14,scoreA!$C$7:$P$160,8,FALSE)</f>
        <v>2.0000000000000001E-4</v>
      </c>
      <c r="I14" s="27">
        <f>VLOOKUP($B14,scoreA!$C$7:$P$160,9,FALSE)</f>
        <v>2.9999999999999997E-4</v>
      </c>
      <c r="J14" s="27">
        <f>VLOOKUP($B14,scoreA!$C$7:$P$160,10,FALSE)</f>
        <v>0</v>
      </c>
      <c r="K14" s="33">
        <f>VLOOKUP($B14,scoreA!$C$7:$O$160,11,FALSE)</f>
        <v>51.000500000000002</v>
      </c>
      <c r="L14" s="12">
        <f>VLOOKUP($B14,scoreA!$C$7:$O$160,13,FALSE)</f>
        <v>15.9</v>
      </c>
      <c r="M14" s="21">
        <f t="shared" si="0"/>
        <v>51</v>
      </c>
    </row>
    <row r="15" spans="2:13" ht="17" x14ac:dyDescent="0.4">
      <c r="B15" s="14">
        <v>9</v>
      </c>
      <c r="C15" s="15">
        <f>VLOOKUP($B15,scoreA!$C$7:$P$160,3,FALSE)</f>
        <v>9</v>
      </c>
      <c r="D15" s="9" t="str">
        <f>VLOOKUP($B15,scoreA!$C$7:$P$160,4,FALSE)</f>
        <v>ROMOLO VINCENZO</v>
      </c>
      <c r="E15" s="9">
        <f>VLOOKUP($B15,scoreA!$C$7:$P$160,5,FALSE)</f>
        <v>1</v>
      </c>
      <c r="F15" s="27">
        <f>VLOOKUP($B15,scoreA!$C$7:$P$160,6,FALSE)</f>
        <v>48</v>
      </c>
      <c r="G15" s="27">
        <f>VLOOKUP($B15,scoreA!$C$7:$P$160,7,FALSE)</f>
        <v>0</v>
      </c>
      <c r="H15" s="27">
        <f>VLOOKUP($B15,scoreA!$C$7:$P$160,8,FALSE)</f>
        <v>2.0000000000000001E-4</v>
      </c>
      <c r="I15" s="27">
        <f>VLOOKUP($B15,scoreA!$C$7:$P$160,9,FALSE)</f>
        <v>2.9999999999999997E-4</v>
      </c>
      <c r="J15" s="27">
        <f>VLOOKUP($B15,scoreA!$C$7:$P$160,10,FALSE)</f>
        <v>0</v>
      </c>
      <c r="K15" s="33">
        <f>VLOOKUP($B15,scoreA!$C$7:$O$160,11,FALSE)</f>
        <v>48.000500000000002</v>
      </c>
      <c r="L15" s="12">
        <f>VLOOKUP($B15,scoreA!$C$7:$O$160,13,FALSE)</f>
        <v>17.3</v>
      </c>
      <c r="M15" s="21">
        <f t="shared" si="0"/>
        <v>48</v>
      </c>
    </row>
    <row r="16" spans="2:13" ht="17" x14ac:dyDescent="0.4">
      <c r="B16" s="14">
        <v>10</v>
      </c>
      <c r="C16" s="15">
        <f>VLOOKUP($B16,scoreA!$C$7:$P$160,3,FALSE)</f>
        <v>10</v>
      </c>
      <c r="D16" s="9" t="str">
        <f>VLOOKUP($B16,scoreA!$C$7:$P$160,4,FALSE)</f>
        <v>HRVATIN BRANKO</v>
      </c>
      <c r="E16" s="9">
        <f>VLOOKUP($B16,scoreA!$C$7:$P$160,5,FALSE)</f>
        <v>1</v>
      </c>
      <c r="F16" s="27">
        <f>VLOOKUP($B16,scoreA!$C$7:$P$160,6,FALSE)</f>
        <v>46</v>
      </c>
      <c r="G16" s="27">
        <f>VLOOKUP($B16,scoreA!$C$7:$P$160,7,FALSE)</f>
        <v>0</v>
      </c>
      <c r="H16" s="27">
        <f>VLOOKUP($B16,scoreA!$C$7:$P$160,8,FALSE)</f>
        <v>2.0000000000000001E-4</v>
      </c>
      <c r="I16" s="27">
        <f>VLOOKUP($B16,scoreA!$C$7:$P$160,9,FALSE)</f>
        <v>2.9999999999999997E-4</v>
      </c>
      <c r="J16" s="27">
        <f>VLOOKUP($B16,scoreA!$C$7:$P$160,10,FALSE)</f>
        <v>0</v>
      </c>
      <c r="K16" s="33">
        <f>VLOOKUP($B16,scoreA!$C$7:$O$160,11,FALSE)</f>
        <v>46.000500000000002</v>
      </c>
      <c r="L16" s="12">
        <f>VLOOKUP($B16,scoreA!$C$7:$O$160,13,FALSE)</f>
        <v>19.7</v>
      </c>
      <c r="M16" s="21">
        <f t="shared" si="0"/>
        <v>46</v>
      </c>
    </row>
    <row r="17" spans="2:13" ht="17" x14ac:dyDescent="0.4">
      <c r="B17" s="14">
        <v>11</v>
      </c>
      <c r="C17" s="15">
        <f>VLOOKUP($B17,scoreA!$C$7:$P$160,3,FALSE)</f>
        <v>11</v>
      </c>
      <c r="D17" s="9" t="str">
        <f>VLOOKUP($B17,scoreA!$C$7:$P$160,4,FALSE)</f>
        <v>SMID VITO</v>
      </c>
      <c r="E17" s="9">
        <f>VLOOKUP($B17,scoreA!$C$7:$P$160,5,FALSE)</f>
        <v>1</v>
      </c>
      <c r="F17" s="27">
        <f>VLOOKUP($B17,scoreA!$C$7:$P$160,6,FALSE)</f>
        <v>41</v>
      </c>
      <c r="G17" s="27">
        <f>VLOOKUP($B17,scoreA!$C$7:$P$160,7,FALSE)</f>
        <v>0</v>
      </c>
      <c r="H17" s="27">
        <f>VLOOKUP($B17,scoreA!$C$7:$P$160,8,FALSE)</f>
        <v>2.0000000000000001E-4</v>
      </c>
      <c r="I17" s="27">
        <f>VLOOKUP($B17,scoreA!$C$7:$P$160,9,FALSE)</f>
        <v>2.9999999999999997E-4</v>
      </c>
      <c r="J17" s="27">
        <f>VLOOKUP($B17,scoreA!$C$7:$P$160,10,FALSE)</f>
        <v>0</v>
      </c>
      <c r="K17" s="33">
        <f>VLOOKUP($B17,scoreA!$C$7:$O$160,11,FALSE)</f>
        <v>41.000500000000002</v>
      </c>
      <c r="L17" s="12">
        <f>VLOOKUP($B17,scoreA!$C$7:$O$160,13,FALSE)</f>
        <v>18.5</v>
      </c>
      <c r="M17" s="21">
        <f t="shared" si="0"/>
        <v>41</v>
      </c>
    </row>
    <row r="18" spans="2:13" ht="17" x14ac:dyDescent="0.4">
      <c r="B18" s="14">
        <v>12</v>
      </c>
      <c r="C18" s="15">
        <f>VLOOKUP($B18,scoreA!$C$7:$P$160,3,FALSE)</f>
        <v>12</v>
      </c>
      <c r="D18" s="9" t="str">
        <f>VLOOKUP($B18,scoreA!$C$7:$P$160,4,FALSE)</f>
        <v>SCHAUTZER FRANZ</v>
      </c>
      <c r="E18" s="9">
        <f>VLOOKUP($B18,scoreA!$C$7:$P$160,5,FALSE)</f>
        <v>1</v>
      </c>
      <c r="F18" s="27">
        <f>VLOOKUP($B18,scoreA!$C$7:$P$160,6,FALSE)</f>
        <v>40</v>
      </c>
      <c r="G18" s="27">
        <f>VLOOKUP($B18,scoreA!$C$7:$P$160,7,FALSE)</f>
        <v>0</v>
      </c>
      <c r="H18" s="27">
        <f>VLOOKUP($B18,scoreA!$C$7:$P$160,8,FALSE)</f>
        <v>2.0000000000000001E-4</v>
      </c>
      <c r="I18" s="27">
        <f>VLOOKUP($B18,scoreA!$C$7:$P$160,9,FALSE)</f>
        <v>2.9999999999999997E-4</v>
      </c>
      <c r="J18" s="27">
        <f>VLOOKUP($B18,scoreA!$C$7:$P$160,10,FALSE)</f>
        <v>0</v>
      </c>
      <c r="K18" s="33">
        <f>VLOOKUP($B18,scoreA!$C$7:$O$160,11,FALSE)</f>
        <v>40.000500000000002</v>
      </c>
      <c r="L18" s="12">
        <f>VLOOKUP($B18,scoreA!$C$7:$O$160,13,FALSE)</f>
        <v>8.3000000000000007</v>
      </c>
      <c r="M18" s="21">
        <f t="shared" si="0"/>
        <v>40</v>
      </c>
    </row>
    <row r="19" spans="2:13" ht="17" x14ac:dyDescent="0.4">
      <c r="B19" s="14">
        <v>13</v>
      </c>
      <c r="C19" s="15">
        <f>VLOOKUP($B19,scoreA!$C$7:$P$160,3,FALSE)</f>
        <v>12</v>
      </c>
      <c r="D19" s="9" t="str">
        <f>VLOOKUP($B19,scoreA!$C$7:$P$160,4,FALSE)</f>
        <v>MACEK ALES</v>
      </c>
      <c r="E19" s="9">
        <f>VLOOKUP($B19,scoreA!$C$7:$P$160,5,FALSE)</f>
        <v>1</v>
      </c>
      <c r="F19" s="27">
        <f>VLOOKUP($B19,scoreA!$C$7:$P$160,6,FALSE)</f>
        <v>40</v>
      </c>
      <c r="G19" s="27">
        <f>VLOOKUP($B19,scoreA!$C$7:$P$160,7,FALSE)</f>
        <v>0</v>
      </c>
      <c r="H19" s="27">
        <f>VLOOKUP($B19,scoreA!$C$7:$P$160,8,FALSE)</f>
        <v>2.0000000000000001E-4</v>
      </c>
      <c r="I19" s="27">
        <f>VLOOKUP($B19,scoreA!$C$7:$P$160,9,FALSE)</f>
        <v>2.9999999999999997E-4</v>
      </c>
      <c r="J19" s="27">
        <f>VLOOKUP($B19,scoreA!$C$7:$P$160,10,FALSE)</f>
        <v>0</v>
      </c>
      <c r="K19" s="33">
        <f>VLOOKUP($B19,scoreA!$C$7:$O$160,11,FALSE)</f>
        <v>40.000500000000002</v>
      </c>
      <c r="L19" s="12">
        <f>VLOOKUP($B19,scoreA!$C$7:$O$160,13,FALSE)</f>
        <v>12</v>
      </c>
      <c r="M19" s="21">
        <f t="shared" si="0"/>
        <v>40</v>
      </c>
    </row>
    <row r="20" spans="2:13" ht="17" x14ac:dyDescent="0.4">
      <c r="B20" s="14">
        <v>14</v>
      </c>
      <c r="C20" s="15">
        <f>VLOOKUP($B20,scoreA!$C$7:$P$160,3,FALSE)</f>
        <v>14</v>
      </c>
      <c r="D20" s="9" t="str">
        <f>VLOOKUP($B20,scoreA!$C$7:$P$160,4,FALSE)</f>
        <v>KLANCISAR MITJA</v>
      </c>
      <c r="E20" s="9">
        <f>VLOOKUP($B20,scoreA!$C$7:$P$160,5,FALSE)</f>
        <v>1</v>
      </c>
      <c r="F20" s="27">
        <f>VLOOKUP($B20,scoreA!$C$7:$P$160,6,FALSE)</f>
        <v>37</v>
      </c>
      <c r="G20" s="27">
        <f>VLOOKUP($B20,scoreA!$C$7:$P$160,7,FALSE)</f>
        <v>0</v>
      </c>
      <c r="H20" s="27">
        <f>VLOOKUP($B20,scoreA!$C$7:$P$160,8,FALSE)</f>
        <v>2.0000000000000001E-4</v>
      </c>
      <c r="I20" s="27">
        <f>VLOOKUP($B20,scoreA!$C$7:$P$160,9,FALSE)</f>
        <v>2.9999999999999997E-4</v>
      </c>
      <c r="J20" s="27">
        <f>VLOOKUP($B20,scoreA!$C$7:$P$160,10,FALSE)</f>
        <v>0</v>
      </c>
      <c r="K20" s="33">
        <f>VLOOKUP($B20,scoreA!$C$7:$O$160,11,FALSE)</f>
        <v>37.000500000000002</v>
      </c>
      <c r="L20" s="12">
        <f>VLOOKUP($B20,scoreA!$C$7:$O$160,13,FALSE)</f>
        <v>19.600000000000001</v>
      </c>
      <c r="M20" s="21">
        <f t="shared" si="0"/>
        <v>37</v>
      </c>
    </row>
    <row r="21" spans="2:13" ht="17" x14ac:dyDescent="0.4">
      <c r="B21" s="14">
        <v>15</v>
      </c>
      <c r="C21" s="15">
        <f>VLOOKUP($B21,scoreA!$C$7:$P$160,3,FALSE)</f>
        <v>15</v>
      </c>
      <c r="D21" s="9" t="str">
        <f>VLOOKUP($B21,scoreA!$C$7:$P$160,4,FALSE)</f>
        <v>KOCEVAR BENO</v>
      </c>
      <c r="E21" s="9">
        <f>VLOOKUP($B21,scoreA!$C$7:$P$160,5,FALSE)</f>
        <v>1</v>
      </c>
      <c r="F21" s="27">
        <f>VLOOKUP($B21,scoreA!$C$7:$P$160,6,FALSE)</f>
        <v>28</v>
      </c>
      <c r="G21" s="27">
        <f>VLOOKUP($B21,scoreA!$C$7:$P$160,7,FALSE)</f>
        <v>0</v>
      </c>
      <c r="H21" s="27">
        <f>VLOOKUP($B21,scoreA!$C$7:$P$160,8,FALSE)</f>
        <v>2.0000000000000001E-4</v>
      </c>
      <c r="I21" s="27">
        <f>VLOOKUP($B21,scoreA!$C$7:$P$160,9,FALSE)</f>
        <v>2.9999999999999997E-4</v>
      </c>
      <c r="J21" s="27">
        <f>VLOOKUP($B21,scoreA!$C$7:$P$160,10,FALSE)</f>
        <v>0</v>
      </c>
      <c r="K21" s="33">
        <f>VLOOKUP($B21,scoreA!$C$7:$O$160,11,FALSE)</f>
        <v>28.000499999999999</v>
      </c>
      <c r="L21" s="12">
        <f>VLOOKUP($B21,scoreA!$C$7:$O$160,13,FALSE)</f>
        <v>16.8</v>
      </c>
      <c r="M21" s="21">
        <f t="shared" si="0"/>
        <v>28</v>
      </c>
    </row>
    <row r="22" spans="2:13" ht="17" x14ac:dyDescent="0.4">
      <c r="B22" s="14">
        <v>16</v>
      </c>
      <c r="C22" s="15">
        <f>VLOOKUP($B22,scoreA!$C$7:$P$160,3,FALSE)</f>
        <v>16</v>
      </c>
      <c r="D22" s="9" t="str">
        <f>VLOOKUP($B22,scoreA!$C$7:$P$160,4,FALSE)</f>
        <v>CASIRAGHI GIOVANNI</v>
      </c>
      <c r="E22" s="9">
        <f>VLOOKUP($B22,scoreA!$C$7:$P$160,5,FALSE)</f>
        <v>1</v>
      </c>
      <c r="F22" s="27">
        <f>VLOOKUP($B22,scoreA!$C$7:$P$160,6,FALSE)</f>
        <v>26</v>
      </c>
      <c r="G22" s="27">
        <f>VLOOKUP($B22,scoreA!$C$7:$P$160,7,FALSE)</f>
        <v>0</v>
      </c>
      <c r="H22" s="27">
        <f>VLOOKUP($B22,scoreA!$C$7:$P$160,8,FALSE)</f>
        <v>2.0000000000000001E-4</v>
      </c>
      <c r="I22" s="27">
        <f>VLOOKUP($B22,scoreA!$C$7:$P$160,9,FALSE)</f>
        <v>2.9999999999999997E-4</v>
      </c>
      <c r="J22" s="27">
        <f>VLOOKUP($B22,scoreA!$C$7:$P$160,10,FALSE)</f>
        <v>0</v>
      </c>
      <c r="K22" s="33">
        <f>VLOOKUP($B22,scoreA!$C$7:$O$160,11,FALSE)</f>
        <v>26.000499999999999</v>
      </c>
      <c r="L22" s="12">
        <f>VLOOKUP($B22,scoreA!$C$7:$O$160,13,FALSE)</f>
        <v>16.7</v>
      </c>
      <c r="M22" s="21">
        <f t="shared" si="0"/>
        <v>26</v>
      </c>
    </row>
    <row r="23" spans="2:13" ht="17" x14ac:dyDescent="0.4">
      <c r="B23" s="14">
        <v>17</v>
      </c>
      <c r="C23" s="15">
        <f>VLOOKUP($B23,scoreA!$C$7:$P$160,3,FALSE)</f>
        <v>17</v>
      </c>
      <c r="D23" s="9" t="str">
        <f>VLOOKUP($B23,scoreA!$C$7:$P$160,4,FALSE)</f>
        <v>KLEMENCIC ZORAN</v>
      </c>
      <c r="E23" s="9">
        <f>VLOOKUP($B23,scoreA!$C$7:$P$160,5,FALSE)</f>
        <v>1</v>
      </c>
      <c r="F23" s="27">
        <f>VLOOKUP($B23,scoreA!$C$7:$P$160,6,FALSE)</f>
        <v>21</v>
      </c>
      <c r="G23" s="27">
        <f>VLOOKUP($B23,scoreA!$C$7:$P$160,7,FALSE)</f>
        <v>0</v>
      </c>
      <c r="H23" s="27">
        <f>VLOOKUP($B23,scoreA!$C$7:$P$160,8,FALSE)</f>
        <v>2.0000000000000001E-4</v>
      </c>
      <c r="I23" s="27">
        <f>VLOOKUP($B23,scoreA!$C$7:$P$160,9,FALSE)</f>
        <v>2.9999999999999997E-4</v>
      </c>
      <c r="J23" s="27">
        <f>VLOOKUP($B23,scoreA!$C$7:$P$160,10,FALSE)</f>
        <v>0</v>
      </c>
      <c r="K23" s="33">
        <f>VLOOKUP($B23,scoreA!$C$7:$O$160,11,FALSE)</f>
        <v>21.000499999999999</v>
      </c>
      <c r="L23" s="12">
        <f>VLOOKUP($B23,scoreA!$C$7:$O$160,13,FALSE)</f>
        <v>18.899999999999999</v>
      </c>
      <c r="M23" s="21">
        <f t="shared" si="0"/>
        <v>21</v>
      </c>
    </row>
    <row r="24" spans="2:13" ht="17" x14ac:dyDescent="0.4">
      <c r="B24" s="14">
        <v>18</v>
      </c>
      <c r="C24" s="15">
        <f>VLOOKUP($B24,scoreA!$C$7:$P$160,3,FALSE)</f>
        <v>18</v>
      </c>
      <c r="D24" s="9" t="str">
        <f>VLOOKUP($B24,scoreA!$C$7:$P$160,4,FALSE)</f>
        <v/>
      </c>
      <c r="E24" s="9" t="str">
        <f>VLOOKUP($B24,scoreA!$C$7:$P$160,5,FALSE)</f>
        <v/>
      </c>
      <c r="F24" s="27" t="str">
        <f>VLOOKUP($B24,scoreA!$C$7:$P$160,6,FALSE)</f>
        <v/>
      </c>
      <c r="G24" s="27" t="str">
        <f>VLOOKUP($B24,scoreA!$C$7:$P$160,7,FALSE)</f>
        <v/>
      </c>
      <c r="H24" s="27" t="str">
        <f>VLOOKUP($B24,scoreA!$C$7:$P$160,8,FALSE)</f>
        <v/>
      </c>
      <c r="I24" s="27" t="str">
        <f>VLOOKUP($B24,scoreA!$C$7:$P$160,9,FALSE)</f>
        <v/>
      </c>
      <c r="J24" s="27" t="str">
        <f>VLOOKUP($B24,scoreA!$C$7:$P$160,10,FALSE)</f>
        <v/>
      </c>
      <c r="K24" s="33">
        <f>VLOOKUP($B24,scoreA!$C$7:$O$160,11,FALSE)</f>
        <v>0</v>
      </c>
      <c r="L24" s="12" t="str">
        <f>VLOOKUP($B24,scoreA!$C$7:$O$160,13,FALSE)</f>
        <v/>
      </c>
      <c r="M24" s="21" t="e">
        <f t="shared" si="0"/>
        <v>#NUM!</v>
      </c>
    </row>
    <row r="25" spans="2:13" ht="17" x14ac:dyDescent="0.4">
      <c r="B25" s="14">
        <v>19</v>
      </c>
      <c r="C25" s="15">
        <f>VLOOKUP($B25,scoreA!$C$7:$P$160,3,FALSE)</f>
        <v>18</v>
      </c>
      <c r="D25" s="9" t="str">
        <f>VLOOKUP($B25,scoreA!$C$7:$P$160,4,FALSE)</f>
        <v/>
      </c>
      <c r="E25" s="9" t="str">
        <f>VLOOKUP($B25,scoreA!$C$7:$P$160,5,FALSE)</f>
        <v/>
      </c>
      <c r="F25" s="27" t="str">
        <f>VLOOKUP($B25,scoreA!$C$7:$P$160,6,FALSE)</f>
        <v/>
      </c>
      <c r="G25" s="27" t="str">
        <f>VLOOKUP($B25,scoreA!$C$7:$P$160,7,FALSE)</f>
        <v/>
      </c>
      <c r="H25" s="27" t="str">
        <f>VLOOKUP($B25,scoreA!$C$7:$P$160,8,FALSE)</f>
        <v/>
      </c>
      <c r="I25" s="27" t="str">
        <f>VLOOKUP($B25,scoreA!$C$7:$P$160,9,FALSE)</f>
        <v/>
      </c>
      <c r="J25" s="27" t="str">
        <f>VLOOKUP($B25,scoreA!$C$7:$P$160,10,FALSE)</f>
        <v/>
      </c>
      <c r="K25" s="33">
        <f>VLOOKUP($B25,scoreA!$C$7:$O$160,11,FALSE)</f>
        <v>0</v>
      </c>
      <c r="L25" s="12" t="str">
        <f>VLOOKUP($B25,scoreA!$C$7:$O$160,13,FALSE)</f>
        <v/>
      </c>
      <c r="M25" s="21" t="e">
        <f t="shared" si="0"/>
        <v>#NUM!</v>
      </c>
    </row>
    <row r="26" spans="2:13" ht="17" x14ac:dyDescent="0.4">
      <c r="B26" s="14">
        <v>20</v>
      </c>
      <c r="C26" s="15">
        <f>VLOOKUP($B26,scoreA!$C$7:$P$160,3,FALSE)</f>
        <v>18</v>
      </c>
      <c r="D26" s="9" t="str">
        <f>VLOOKUP($B26,scoreA!$C$7:$P$160,4,FALSE)</f>
        <v/>
      </c>
      <c r="E26" s="9" t="str">
        <f>VLOOKUP($B26,scoreA!$C$7:$P$160,5,FALSE)</f>
        <v/>
      </c>
      <c r="F26" s="27" t="str">
        <f>VLOOKUP($B26,scoreA!$C$7:$P$160,6,FALSE)</f>
        <v/>
      </c>
      <c r="G26" s="27" t="str">
        <f>VLOOKUP($B26,scoreA!$C$7:$P$160,7,FALSE)</f>
        <v/>
      </c>
      <c r="H26" s="27" t="str">
        <f>VLOOKUP($B26,scoreA!$C$7:$P$160,8,FALSE)</f>
        <v/>
      </c>
      <c r="I26" s="27" t="str">
        <f>VLOOKUP($B26,scoreA!$C$7:$P$160,9,FALSE)</f>
        <v/>
      </c>
      <c r="J26" s="27" t="str">
        <f>VLOOKUP($B26,scoreA!$C$7:$P$160,10,FALSE)</f>
        <v/>
      </c>
      <c r="K26" s="33">
        <f>VLOOKUP($B26,scoreA!$C$7:$O$160,11,FALSE)</f>
        <v>0</v>
      </c>
      <c r="L26" s="12" t="str">
        <f>VLOOKUP($B26,scoreA!$C$7:$O$160,13,FALSE)</f>
        <v/>
      </c>
      <c r="M26" s="21" t="e">
        <f t="shared" si="0"/>
        <v>#NUM!</v>
      </c>
    </row>
    <row r="27" spans="2:13" ht="17" x14ac:dyDescent="0.4">
      <c r="B27" s="14">
        <v>21</v>
      </c>
      <c r="C27" s="15">
        <f>VLOOKUP($B27,scoreA!$C$7:$P$160,3,FALSE)</f>
        <v>18</v>
      </c>
      <c r="D27" s="9" t="str">
        <f>VLOOKUP($B27,scoreA!$C$7:$P$160,4,FALSE)</f>
        <v/>
      </c>
      <c r="E27" s="9" t="str">
        <f>VLOOKUP($B27,scoreA!$C$7:$P$160,5,FALSE)</f>
        <v/>
      </c>
      <c r="F27" s="27" t="str">
        <f>VLOOKUP($B27,scoreA!$C$7:$P$160,6,FALSE)</f>
        <v/>
      </c>
      <c r="G27" s="27" t="str">
        <f>VLOOKUP($B27,scoreA!$C$7:$P$160,7,FALSE)</f>
        <v/>
      </c>
      <c r="H27" s="27" t="str">
        <f>VLOOKUP($B27,scoreA!$C$7:$P$160,8,FALSE)</f>
        <v/>
      </c>
      <c r="I27" s="27" t="str">
        <f>VLOOKUP($B27,scoreA!$C$7:$P$160,9,FALSE)</f>
        <v/>
      </c>
      <c r="J27" s="27" t="str">
        <f>VLOOKUP($B27,scoreA!$C$7:$P$160,10,FALSE)</f>
        <v/>
      </c>
      <c r="K27" s="33">
        <f>VLOOKUP($B27,scoreA!$C$7:$O$160,11,FALSE)</f>
        <v>0</v>
      </c>
      <c r="L27" s="12" t="str">
        <f>VLOOKUP($B27,scoreA!$C$7:$O$160,13,FALSE)</f>
        <v/>
      </c>
      <c r="M27" s="21" t="e">
        <f t="shared" si="0"/>
        <v>#NUM!</v>
      </c>
    </row>
    <row r="28" spans="2:13" ht="17" x14ac:dyDescent="0.4">
      <c r="B28" s="14">
        <v>22</v>
      </c>
      <c r="C28" s="15">
        <f>VLOOKUP($B28,scoreA!$C$7:$P$160,3,FALSE)</f>
        <v>18</v>
      </c>
      <c r="D28" s="9" t="str">
        <f>VLOOKUP($B28,scoreA!$C$7:$P$160,4,FALSE)</f>
        <v/>
      </c>
      <c r="E28" s="9" t="str">
        <f>VLOOKUP($B28,scoreA!$C$7:$P$160,5,FALSE)</f>
        <v/>
      </c>
      <c r="F28" s="27" t="str">
        <f>VLOOKUP($B28,scoreA!$C$7:$P$160,6,FALSE)</f>
        <v/>
      </c>
      <c r="G28" s="27" t="str">
        <f>VLOOKUP($B28,scoreA!$C$7:$P$160,7,FALSE)</f>
        <v/>
      </c>
      <c r="H28" s="27" t="str">
        <f>VLOOKUP($B28,scoreA!$C$7:$P$160,8,FALSE)</f>
        <v/>
      </c>
      <c r="I28" s="27" t="str">
        <f>VLOOKUP($B28,scoreA!$C$7:$P$160,9,FALSE)</f>
        <v/>
      </c>
      <c r="J28" s="27" t="str">
        <f>VLOOKUP($B28,scoreA!$C$7:$P$160,10,FALSE)</f>
        <v/>
      </c>
      <c r="K28" s="33">
        <f>VLOOKUP($B28,scoreA!$C$7:$O$160,11,FALSE)</f>
        <v>0</v>
      </c>
      <c r="L28" s="12" t="str">
        <f>VLOOKUP($B28,scoreA!$C$7:$O$160,13,FALSE)</f>
        <v/>
      </c>
      <c r="M28" s="21" t="e">
        <f t="shared" si="0"/>
        <v>#NUM!</v>
      </c>
    </row>
    <row r="29" spans="2:13" ht="17" x14ac:dyDescent="0.4">
      <c r="B29" s="14">
        <v>23</v>
      </c>
      <c r="C29" s="15">
        <f>VLOOKUP($B29,scoreA!$C$7:$P$160,3,FALSE)</f>
        <v>18</v>
      </c>
      <c r="D29" s="9" t="str">
        <f>VLOOKUP($B29,scoreA!$C$7:$P$160,4,FALSE)</f>
        <v/>
      </c>
      <c r="E29" s="9" t="str">
        <f>VLOOKUP($B29,scoreA!$C$7:$P$160,5,FALSE)</f>
        <v/>
      </c>
      <c r="F29" s="27" t="str">
        <f>VLOOKUP($B29,scoreA!$C$7:$P$160,6,FALSE)</f>
        <v/>
      </c>
      <c r="G29" s="27" t="str">
        <f>VLOOKUP($B29,scoreA!$C$7:$P$160,7,FALSE)</f>
        <v/>
      </c>
      <c r="H29" s="27" t="str">
        <f>VLOOKUP($B29,scoreA!$C$7:$P$160,8,FALSE)</f>
        <v/>
      </c>
      <c r="I29" s="27" t="str">
        <f>VLOOKUP($B29,scoreA!$C$7:$P$160,9,FALSE)</f>
        <v/>
      </c>
      <c r="J29" s="27" t="str">
        <f>VLOOKUP($B29,scoreA!$C$7:$P$160,10,FALSE)</f>
        <v/>
      </c>
      <c r="K29" s="33">
        <f>VLOOKUP($B29,scoreA!$C$7:$O$160,11,FALSE)</f>
        <v>0</v>
      </c>
      <c r="L29" s="12" t="str">
        <f>VLOOKUP($B29,scoreA!$C$7:$O$160,13,FALSE)</f>
        <v/>
      </c>
      <c r="M29" s="21" t="e">
        <f t="shared" si="0"/>
        <v>#NUM!</v>
      </c>
    </row>
    <row r="30" spans="2:13" ht="17" x14ac:dyDescent="0.4">
      <c r="B30" s="14">
        <v>24</v>
      </c>
      <c r="C30" s="15">
        <f>VLOOKUP($B30,scoreA!$C$7:$P$160,3,FALSE)</f>
        <v>18</v>
      </c>
      <c r="D30" s="9" t="str">
        <f>VLOOKUP($B30,scoreA!$C$7:$P$160,4,FALSE)</f>
        <v/>
      </c>
      <c r="E30" s="9" t="str">
        <f>VLOOKUP($B30,scoreA!$C$7:$P$160,5,FALSE)</f>
        <v/>
      </c>
      <c r="F30" s="27" t="str">
        <f>VLOOKUP($B30,scoreA!$C$7:$P$160,6,FALSE)</f>
        <v/>
      </c>
      <c r="G30" s="27" t="str">
        <f>VLOOKUP($B30,scoreA!$C$7:$P$160,7,FALSE)</f>
        <v/>
      </c>
      <c r="H30" s="27" t="str">
        <f>VLOOKUP($B30,scoreA!$C$7:$P$160,8,FALSE)</f>
        <v/>
      </c>
      <c r="I30" s="27" t="str">
        <f>VLOOKUP($B30,scoreA!$C$7:$P$160,9,FALSE)</f>
        <v/>
      </c>
      <c r="J30" s="27" t="str">
        <f>VLOOKUP($B30,scoreA!$C$7:$P$160,10,FALSE)</f>
        <v/>
      </c>
      <c r="K30" s="33">
        <f>VLOOKUP($B30,scoreA!$C$7:$O$160,11,FALSE)</f>
        <v>0</v>
      </c>
      <c r="L30" s="12" t="str">
        <f>VLOOKUP($B30,scoreA!$C$7:$O$160,13,FALSE)</f>
        <v/>
      </c>
      <c r="M30" s="21" t="e">
        <f t="shared" si="0"/>
        <v>#NUM!</v>
      </c>
    </row>
    <row r="31" spans="2:13" ht="17" x14ac:dyDescent="0.4">
      <c r="B31" s="14">
        <v>25</v>
      </c>
      <c r="C31" s="15">
        <f>VLOOKUP($B31,scoreA!$C$7:$P$160,3,FALSE)</f>
        <v>18</v>
      </c>
      <c r="D31" s="9" t="str">
        <f>VLOOKUP($B31,scoreA!$C$7:$P$160,4,FALSE)</f>
        <v/>
      </c>
      <c r="E31" s="9" t="str">
        <f>VLOOKUP($B31,scoreA!$C$7:$P$160,5,FALSE)</f>
        <v/>
      </c>
      <c r="F31" s="27" t="str">
        <f>VLOOKUP($B31,scoreA!$C$7:$P$160,6,FALSE)</f>
        <v/>
      </c>
      <c r="G31" s="27" t="str">
        <f>VLOOKUP($B31,scoreA!$C$7:$P$160,7,FALSE)</f>
        <v/>
      </c>
      <c r="H31" s="27" t="str">
        <f>VLOOKUP($B31,scoreA!$C$7:$P$160,8,FALSE)</f>
        <v/>
      </c>
      <c r="I31" s="27" t="str">
        <f>VLOOKUP($B31,scoreA!$C$7:$P$160,9,FALSE)</f>
        <v/>
      </c>
      <c r="J31" s="27" t="str">
        <f>VLOOKUP($B31,scoreA!$C$7:$P$160,10,FALSE)</f>
        <v/>
      </c>
      <c r="K31" s="33">
        <f>VLOOKUP($B31,scoreA!$C$7:$O$160,11,FALSE)</f>
        <v>0</v>
      </c>
      <c r="L31" s="12" t="str">
        <f>VLOOKUP($B31,scoreA!$C$7:$O$160,13,FALSE)</f>
        <v/>
      </c>
      <c r="M31" s="21" t="e">
        <f t="shared" si="0"/>
        <v>#NUM!</v>
      </c>
    </row>
    <row r="32" spans="2:13" ht="17" x14ac:dyDescent="0.4">
      <c r="B32" s="14">
        <v>26</v>
      </c>
      <c r="C32" s="15">
        <f>VLOOKUP($B32,scoreA!$C$7:$P$160,3,FALSE)</f>
        <v>18</v>
      </c>
      <c r="D32" s="9" t="str">
        <f>VLOOKUP($B32,scoreA!$C$7:$P$160,4,FALSE)</f>
        <v/>
      </c>
      <c r="E32" s="9" t="str">
        <f>VLOOKUP($B32,scoreA!$C$7:$P$160,5,FALSE)</f>
        <v/>
      </c>
      <c r="F32" s="27" t="str">
        <f>VLOOKUP($B32,scoreA!$C$7:$P$160,6,FALSE)</f>
        <v/>
      </c>
      <c r="G32" s="27" t="str">
        <f>VLOOKUP($B32,scoreA!$C$7:$P$160,7,FALSE)</f>
        <v/>
      </c>
      <c r="H32" s="27" t="str">
        <f>VLOOKUP($B32,scoreA!$C$7:$P$160,8,FALSE)</f>
        <v/>
      </c>
      <c r="I32" s="27" t="str">
        <f>VLOOKUP($B32,scoreA!$C$7:$P$160,9,FALSE)</f>
        <v/>
      </c>
      <c r="J32" s="27" t="str">
        <f>VLOOKUP($B32,scoreA!$C$7:$P$160,10,FALSE)</f>
        <v/>
      </c>
      <c r="K32" s="33">
        <f>VLOOKUP($B32,scoreA!$C$7:$O$160,11,FALSE)</f>
        <v>0</v>
      </c>
      <c r="L32" s="12" t="str">
        <f>VLOOKUP($B32,scoreA!$C$7:$O$160,13,FALSE)</f>
        <v/>
      </c>
      <c r="M32" s="21" t="e">
        <f t="shared" si="0"/>
        <v>#NUM!</v>
      </c>
    </row>
    <row r="33" spans="2:13" ht="17" x14ac:dyDescent="0.4">
      <c r="B33" s="14">
        <v>27</v>
      </c>
      <c r="C33" s="15">
        <f>VLOOKUP($B33,scoreA!$C$7:$P$160,3,FALSE)</f>
        <v>18</v>
      </c>
      <c r="D33" s="9" t="str">
        <f>VLOOKUP($B33,scoreA!$C$7:$P$160,4,FALSE)</f>
        <v/>
      </c>
      <c r="E33" s="9" t="str">
        <f>VLOOKUP($B33,scoreA!$C$7:$P$160,5,FALSE)</f>
        <v/>
      </c>
      <c r="F33" s="27" t="str">
        <f>VLOOKUP($B33,scoreA!$C$7:$P$160,6,FALSE)</f>
        <v/>
      </c>
      <c r="G33" s="27" t="str">
        <f>VLOOKUP($B33,scoreA!$C$7:$P$160,7,FALSE)</f>
        <v/>
      </c>
      <c r="H33" s="27" t="str">
        <f>VLOOKUP($B33,scoreA!$C$7:$P$160,8,FALSE)</f>
        <v/>
      </c>
      <c r="I33" s="27" t="str">
        <f>VLOOKUP($B33,scoreA!$C$7:$P$160,9,FALSE)</f>
        <v/>
      </c>
      <c r="J33" s="27" t="str">
        <f>VLOOKUP($B33,scoreA!$C$7:$P$160,10,FALSE)</f>
        <v/>
      </c>
      <c r="K33" s="33">
        <f>VLOOKUP($B33,scoreA!$C$7:$O$160,11,FALSE)</f>
        <v>0</v>
      </c>
      <c r="L33" s="12" t="str">
        <f>VLOOKUP($B33,scoreA!$C$7:$O$160,13,FALSE)</f>
        <v/>
      </c>
      <c r="M33" s="21" t="e">
        <f t="shared" si="0"/>
        <v>#NUM!</v>
      </c>
    </row>
    <row r="34" spans="2:13" ht="17" x14ac:dyDescent="0.4">
      <c r="B34" s="14">
        <v>28</v>
      </c>
      <c r="C34" s="15">
        <f>VLOOKUP($B34,scoreA!$C$7:$P$160,3,FALSE)</f>
        <v>18</v>
      </c>
      <c r="D34" s="9" t="str">
        <f>VLOOKUP($B34,scoreA!$C$7:$P$160,4,FALSE)</f>
        <v/>
      </c>
      <c r="E34" s="9" t="str">
        <f>VLOOKUP($B34,scoreA!$C$7:$P$160,5,FALSE)</f>
        <v/>
      </c>
      <c r="F34" s="27" t="str">
        <f>VLOOKUP($B34,scoreA!$C$7:$P$160,6,FALSE)</f>
        <v/>
      </c>
      <c r="G34" s="27" t="str">
        <f>VLOOKUP($B34,scoreA!$C$7:$P$160,7,FALSE)</f>
        <v/>
      </c>
      <c r="H34" s="27" t="str">
        <f>VLOOKUP($B34,scoreA!$C$7:$P$160,8,FALSE)</f>
        <v/>
      </c>
      <c r="I34" s="27" t="str">
        <f>VLOOKUP($B34,scoreA!$C$7:$P$160,9,FALSE)</f>
        <v/>
      </c>
      <c r="J34" s="27" t="str">
        <f>VLOOKUP($B34,scoreA!$C$7:$P$160,10,FALSE)</f>
        <v/>
      </c>
      <c r="K34" s="33">
        <f>VLOOKUP($B34,scoreA!$C$7:$O$160,11,FALSE)</f>
        <v>0</v>
      </c>
      <c r="L34" s="12" t="str">
        <f>VLOOKUP($B34,scoreA!$C$7:$O$160,13,FALSE)</f>
        <v/>
      </c>
      <c r="M34" s="21" t="e">
        <f t="shared" si="0"/>
        <v>#NUM!</v>
      </c>
    </row>
    <row r="35" spans="2:13" ht="17" x14ac:dyDescent="0.4">
      <c r="B35" s="14">
        <v>29</v>
      </c>
      <c r="C35" s="15">
        <f>VLOOKUP($B35,scoreA!$C$7:$P$160,3,FALSE)</f>
        <v>18</v>
      </c>
      <c r="D35" s="9" t="str">
        <f>VLOOKUP($B35,scoreA!$C$7:$P$160,4,FALSE)</f>
        <v/>
      </c>
      <c r="E35" s="9" t="str">
        <f>VLOOKUP($B35,scoreA!$C$7:$P$160,5,FALSE)</f>
        <v/>
      </c>
      <c r="F35" s="27" t="str">
        <f>VLOOKUP($B35,scoreA!$C$7:$P$160,6,FALSE)</f>
        <v/>
      </c>
      <c r="G35" s="27" t="str">
        <f>VLOOKUP($B35,scoreA!$C$7:$P$160,7,FALSE)</f>
        <v/>
      </c>
      <c r="H35" s="27" t="str">
        <f>VLOOKUP($B35,scoreA!$C$7:$P$160,8,FALSE)</f>
        <v/>
      </c>
      <c r="I35" s="27" t="str">
        <f>VLOOKUP($B35,scoreA!$C$7:$P$160,9,FALSE)</f>
        <v/>
      </c>
      <c r="J35" s="27" t="str">
        <f>VLOOKUP($B35,scoreA!$C$7:$P$160,10,FALSE)</f>
        <v/>
      </c>
      <c r="K35" s="33">
        <f>VLOOKUP($B35,scoreA!$C$7:$O$160,11,FALSE)</f>
        <v>0</v>
      </c>
      <c r="L35" s="12" t="str">
        <f>VLOOKUP($B35,scoreA!$C$7:$O$160,13,FALSE)</f>
        <v/>
      </c>
      <c r="M35" s="21" t="e">
        <f t="shared" si="0"/>
        <v>#NUM!</v>
      </c>
    </row>
    <row r="36" spans="2:13" ht="17" x14ac:dyDescent="0.4">
      <c r="B36" s="14">
        <v>30</v>
      </c>
      <c r="C36" s="15">
        <f>VLOOKUP($B36,scoreA!$C$7:$P$160,3,FALSE)</f>
        <v>18</v>
      </c>
      <c r="D36" s="9" t="str">
        <f>VLOOKUP($B36,scoreA!$C$7:$P$160,4,FALSE)</f>
        <v/>
      </c>
      <c r="E36" s="9" t="str">
        <f>VLOOKUP($B36,scoreA!$C$7:$P$160,5,FALSE)</f>
        <v/>
      </c>
      <c r="F36" s="27" t="str">
        <f>VLOOKUP($B36,scoreA!$C$7:$P$160,6,FALSE)</f>
        <v/>
      </c>
      <c r="G36" s="27" t="str">
        <f>VLOOKUP($B36,scoreA!$C$7:$P$160,7,FALSE)</f>
        <v/>
      </c>
      <c r="H36" s="27" t="str">
        <f>VLOOKUP($B36,scoreA!$C$7:$P$160,8,FALSE)</f>
        <v/>
      </c>
      <c r="I36" s="27" t="str">
        <f>VLOOKUP($B36,scoreA!$C$7:$P$160,9,FALSE)</f>
        <v/>
      </c>
      <c r="J36" s="27" t="str">
        <f>VLOOKUP($B36,scoreA!$C$7:$P$160,10,FALSE)</f>
        <v/>
      </c>
      <c r="K36" s="33">
        <f>VLOOKUP($B36,scoreA!$C$7:$O$160,11,FALSE)</f>
        <v>0</v>
      </c>
      <c r="L36" s="12" t="str">
        <f>VLOOKUP($B36,scoreA!$C$7:$O$160,13,FALSE)</f>
        <v/>
      </c>
      <c r="M36" s="21" t="e">
        <f t="shared" si="0"/>
        <v>#NUM!</v>
      </c>
    </row>
    <row r="37" spans="2:13" ht="17" x14ac:dyDescent="0.4">
      <c r="B37" s="14">
        <v>31</v>
      </c>
      <c r="C37" s="15">
        <f>VLOOKUP($B37,scoreA!$C$7:$P$160,3,FALSE)</f>
        <v>18</v>
      </c>
      <c r="D37" s="9" t="str">
        <f>VLOOKUP($B37,scoreA!$C$7:$P$160,4,FALSE)</f>
        <v/>
      </c>
      <c r="E37" s="9" t="str">
        <f>VLOOKUP($B37,scoreA!$C$7:$P$160,5,FALSE)</f>
        <v/>
      </c>
      <c r="F37" s="27" t="str">
        <f>VLOOKUP($B37,scoreA!$C$7:$P$160,6,FALSE)</f>
        <v/>
      </c>
      <c r="G37" s="27" t="str">
        <f>VLOOKUP($B37,scoreA!$C$7:$P$160,7,FALSE)</f>
        <v/>
      </c>
      <c r="H37" s="27" t="str">
        <f>VLOOKUP($B37,scoreA!$C$7:$P$160,8,FALSE)</f>
        <v/>
      </c>
      <c r="I37" s="27" t="str">
        <f>VLOOKUP($B37,scoreA!$C$7:$P$160,9,FALSE)</f>
        <v/>
      </c>
      <c r="J37" s="27" t="str">
        <f>VLOOKUP($B37,scoreA!$C$7:$P$160,10,FALSE)</f>
        <v/>
      </c>
      <c r="K37" s="33">
        <f>VLOOKUP($B37,scoreA!$C$7:$O$160,11,FALSE)</f>
        <v>0</v>
      </c>
      <c r="L37" s="12" t="str">
        <f>VLOOKUP($B37,scoreA!$C$7:$O$160,13,FALSE)</f>
        <v/>
      </c>
      <c r="M37" s="21" t="e">
        <f t="shared" si="0"/>
        <v>#NUM!</v>
      </c>
    </row>
    <row r="38" spans="2:13" ht="17" x14ac:dyDescent="0.4">
      <c r="B38" s="14">
        <v>32</v>
      </c>
      <c r="C38" s="15">
        <f>VLOOKUP($B38,scoreA!$C$7:$P$160,3,FALSE)</f>
        <v>18</v>
      </c>
      <c r="D38" s="9" t="str">
        <f>VLOOKUP($B38,scoreA!$C$7:$P$160,4,FALSE)</f>
        <v/>
      </c>
      <c r="E38" s="9" t="str">
        <f>VLOOKUP($B38,scoreA!$C$7:$P$160,5,FALSE)</f>
        <v/>
      </c>
      <c r="F38" s="27" t="str">
        <f>VLOOKUP($B38,scoreA!$C$7:$P$160,6,FALSE)</f>
        <v/>
      </c>
      <c r="G38" s="27" t="str">
        <f>VLOOKUP($B38,scoreA!$C$7:$P$160,7,FALSE)</f>
        <v/>
      </c>
      <c r="H38" s="27" t="str">
        <f>VLOOKUP($B38,scoreA!$C$7:$P$160,8,FALSE)</f>
        <v/>
      </c>
      <c r="I38" s="27" t="str">
        <f>VLOOKUP($B38,scoreA!$C$7:$P$160,9,FALSE)</f>
        <v/>
      </c>
      <c r="J38" s="27" t="str">
        <f>VLOOKUP($B38,scoreA!$C$7:$P$160,10,FALSE)</f>
        <v/>
      </c>
      <c r="K38" s="33">
        <f>VLOOKUP($B38,scoreA!$C$7:$O$160,11,FALSE)</f>
        <v>0</v>
      </c>
      <c r="L38" s="12" t="str">
        <f>VLOOKUP($B38,scoreA!$C$7:$O$160,13,FALSE)</f>
        <v/>
      </c>
      <c r="M38" s="21" t="e">
        <f t="shared" si="0"/>
        <v>#NUM!</v>
      </c>
    </row>
    <row r="39" spans="2:13" ht="17" x14ac:dyDescent="0.4">
      <c r="B39" s="14">
        <v>33</v>
      </c>
      <c r="C39" s="15">
        <f>VLOOKUP($B39,scoreA!$C$7:$P$160,3,FALSE)</f>
        <v>18</v>
      </c>
      <c r="D39" s="9" t="str">
        <f>VLOOKUP($B39,scoreA!$C$7:$P$160,4,FALSE)</f>
        <v/>
      </c>
      <c r="E39" s="9" t="str">
        <f>VLOOKUP($B39,scoreA!$C$7:$P$160,5,FALSE)</f>
        <v/>
      </c>
      <c r="F39" s="27" t="str">
        <f>VLOOKUP($B39,scoreA!$C$7:$P$160,6,FALSE)</f>
        <v/>
      </c>
      <c r="G39" s="27" t="str">
        <f>VLOOKUP($B39,scoreA!$C$7:$P$160,7,FALSE)</f>
        <v/>
      </c>
      <c r="H39" s="27" t="str">
        <f>VLOOKUP($B39,scoreA!$C$7:$P$160,8,FALSE)</f>
        <v/>
      </c>
      <c r="I39" s="27" t="str">
        <f>VLOOKUP($B39,scoreA!$C$7:$P$160,9,FALSE)</f>
        <v/>
      </c>
      <c r="J39" s="27" t="str">
        <f>VLOOKUP($B39,scoreA!$C$7:$P$160,10,FALSE)</f>
        <v/>
      </c>
      <c r="K39" s="33">
        <f>VLOOKUP($B39,scoreA!$C$7:$O$160,11,FALSE)</f>
        <v>0</v>
      </c>
      <c r="L39" s="12" t="str">
        <f>VLOOKUP($B39,scoreA!$C$7:$O$160,13,FALSE)</f>
        <v/>
      </c>
      <c r="M39" s="21" t="e">
        <f t="shared" si="0"/>
        <v>#NUM!</v>
      </c>
    </row>
    <row r="40" spans="2:13" ht="17" x14ac:dyDescent="0.4">
      <c r="B40" s="14">
        <v>34</v>
      </c>
      <c r="C40" s="15">
        <f>VLOOKUP($B40,scoreA!$C$7:$P$160,3,FALSE)</f>
        <v>18</v>
      </c>
      <c r="D40" s="9" t="str">
        <f>VLOOKUP($B40,scoreA!$C$7:$P$160,4,FALSE)</f>
        <v/>
      </c>
      <c r="E40" s="9" t="str">
        <f>VLOOKUP($B40,scoreA!$C$7:$P$160,5,FALSE)</f>
        <v/>
      </c>
      <c r="F40" s="27" t="str">
        <f>VLOOKUP($B40,scoreA!$C$7:$P$160,6,FALSE)</f>
        <v/>
      </c>
      <c r="G40" s="27" t="str">
        <f>VLOOKUP($B40,scoreA!$C$7:$P$160,7,FALSE)</f>
        <v/>
      </c>
      <c r="H40" s="27" t="str">
        <f>VLOOKUP($B40,scoreA!$C$7:$P$160,8,FALSE)</f>
        <v/>
      </c>
      <c r="I40" s="27" t="str">
        <f>VLOOKUP($B40,scoreA!$C$7:$P$160,9,FALSE)</f>
        <v/>
      </c>
      <c r="J40" s="27" t="str">
        <f>VLOOKUP($B40,scoreA!$C$7:$P$160,10,FALSE)</f>
        <v/>
      </c>
      <c r="K40" s="33">
        <f>VLOOKUP($B40,scoreA!$C$7:$O$160,11,FALSE)</f>
        <v>0</v>
      </c>
      <c r="L40" s="12" t="str">
        <f>VLOOKUP($B40,scoreA!$C$7:$O$160,13,FALSE)</f>
        <v/>
      </c>
      <c r="M40" s="21" t="e">
        <f t="shared" si="0"/>
        <v>#NUM!</v>
      </c>
    </row>
    <row r="41" spans="2:13" ht="17" x14ac:dyDescent="0.4">
      <c r="B41" s="14">
        <v>35</v>
      </c>
      <c r="C41" s="15">
        <f>VLOOKUP($B41,scoreA!$C$7:$P$160,3,FALSE)</f>
        <v>18</v>
      </c>
      <c r="D41" s="9" t="str">
        <f>VLOOKUP($B41,scoreA!$C$7:$P$160,4,FALSE)</f>
        <v/>
      </c>
      <c r="E41" s="9" t="str">
        <f>VLOOKUP($B41,scoreA!$C$7:$P$160,5,FALSE)</f>
        <v/>
      </c>
      <c r="F41" s="27" t="str">
        <f>VLOOKUP($B41,scoreA!$C$7:$P$160,6,FALSE)</f>
        <v/>
      </c>
      <c r="G41" s="27" t="str">
        <f>VLOOKUP($B41,scoreA!$C$7:$P$160,7,FALSE)</f>
        <v/>
      </c>
      <c r="H41" s="27" t="str">
        <f>VLOOKUP($B41,scoreA!$C$7:$P$160,8,FALSE)</f>
        <v/>
      </c>
      <c r="I41" s="27" t="str">
        <f>VLOOKUP($B41,scoreA!$C$7:$P$160,9,FALSE)</f>
        <v/>
      </c>
      <c r="J41" s="27" t="str">
        <f>VLOOKUP($B41,scoreA!$C$7:$P$160,10,FALSE)</f>
        <v/>
      </c>
      <c r="K41" s="33">
        <f>VLOOKUP($B41,scoreA!$C$7:$O$160,11,FALSE)</f>
        <v>0</v>
      </c>
      <c r="L41" s="12" t="str">
        <f>VLOOKUP($B41,scoreA!$C$7:$O$160,13,FALSE)</f>
        <v/>
      </c>
      <c r="M41" s="21" t="e">
        <f t="shared" si="0"/>
        <v>#NUM!</v>
      </c>
    </row>
    <row r="42" spans="2:13" ht="17" x14ac:dyDescent="0.4">
      <c r="B42" s="14">
        <v>36</v>
      </c>
      <c r="C42" s="15">
        <f>VLOOKUP($B42,scoreA!$C$7:$P$160,3,FALSE)</f>
        <v>18</v>
      </c>
      <c r="D42" s="9" t="str">
        <f>VLOOKUP($B42,scoreA!$C$7:$P$160,4,FALSE)</f>
        <v/>
      </c>
      <c r="E42" s="9" t="str">
        <f>VLOOKUP($B42,scoreA!$C$7:$P$160,5,FALSE)</f>
        <v/>
      </c>
      <c r="F42" s="27" t="str">
        <f>VLOOKUP($B42,scoreA!$C$7:$P$160,6,FALSE)</f>
        <v/>
      </c>
      <c r="G42" s="27" t="str">
        <f>VLOOKUP($B42,scoreA!$C$7:$P$160,7,FALSE)</f>
        <v/>
      </c>
      <c r="H42" s="27" t="str">
        <f>VLOOKUP($B42,scoreA!$C$7:$P$160,8,FALSE)</f>
        <v/>
      </c>
      <c r="I42" s="27" t="str">
        <f>VLOOKUP($B42,scoreA!$C$7:$P$160,9,FALSE)</f>
        <v/>
      </c>
      <c r="J42" s="27" t="str">
        <f>VLOOKUP($B42,scoreA!$C$7:$P$160,10,FALSE)</f>
        <v/>
      </c>
      <c r="K42" s="33">
        <f>VLOOKUP($B42,scoreA!$C$7:$O$160,11,FALSE)</f>
        <v>0</v>
      </c>
      <c r="L42" s="12" t="str">
        <f>VLOOKUP($B42,scoreA!$C$7:$O$160,13,FALSE)</f>
        <v/>
      </c>
      <c r="M42" s="21" t="e">
        <f t="shared" si="0"/>
        <v>#NUM!</v>
      </c>
    </row>
    <row r="43" spans="2:13" ht="17" x14ac:dyDescent="0.4">
      <c r="B43" s="14">
        <v>37</v>
      </c>
      <c r="C43" s="15">
        <f>VLOOKUP($B43,scoreA!$C$7:$P$160,3,FALSE)</f>
        <v>18</v>
      </c>
      <c r="D43" s="9" t="str">
        <f>VLOOKUP($B43,scoreA!$C$7:$P$160,4,FALSE)</f>
        <v/>
      </c>
      <c r="E43" s="9" t="str">
        <f>VLOOKUP($B43,scoreA!$C$7:$P$160,5,FALSE)</f>
        <v/>
      </c>
      <c r="F43" s="27" t="str">
        <f>VLOOKUP($B43,scoreA!$C$7:$P$160,6,FALSE)</f>
        <v/>
      </c>
      <c r="G43" s="27" t="str">
        <f>VLOOKUP($B43,scoreA!$C$7:$P$160,7,FALSE)</f>
        <v/>
      </c>
      <c r="H43" s="27" t="str">
        <f>VLOOKUP($B43,scoreA!$C$7:$P$160,8,FALSE)</f>
        <v/>
      </c>
      <c r="I43" s="27" t="str">
        <f>VLOOKUP($B43,scoreA!$C$7:$P$160,9,FALSE)</f>
        <v/>
      </c>
      <c r="J43" s="27" t="str">
        <f>VLOOKUP($B43,scoreA!$C$7:$P$160,10,FALSE)</f>
        <v/>
      </c>
      <c r="K43" s="33">
        <f>VLOOKUP($B43,scoreA!$C$7:$O$160,11,FALSE)</f>
        <v>0</v>
      </c>
      <c r="L43" s="12" t="str">
        <f>VLOOKUP($B43,scoreA!$C$7:$O$160,13,FALSE)</f>
        <v/>
      </c>
      <c r="M43" s="21" t="e">
        <f t="shared" si="0"/>
        <v>#NUM!</v>
      </c>
    </row>
    <row r="44" spans="2:13" ht="17" x14ac:dyDescent="0.4">
      <c r="B44" s="14">
        <v>38</v>
      </c>
      <c r="C44" s="15">
        <f>VLOOKUP($B44,scoreA!$C$7:$P$160,3,FALSE)</f>
        <v>18</v>
      </c>
      <c r="D44" s="9" t="str">
        <f>VLOOKUP($B44,scoreA!$C$7:$P$160,4,FALSE)</f>
        <v/>
      </c>
      <c r="E44" s="9" t="str">
        <f>VLOOKUP($B44,scoreA!$C$7:$P$160,5,FALSE)</f>
        <v/>
      </c>
      <c r="F44" s="27" t="str">
        <f>VLOOKUP($B44,scoreA!$C$7:$P$160,6,FALSE)</f>
        <v/>
      </c>
      <c r="G44" s="27" t="str">
        <f>VLOOKUP($B44,scoreA!$C$7:$P$160,7,FALSE)</f>
        <v/>
      </c>
      <c r="H44" s="27" t="str">
        <f>VLOOKUP($B44,scoreA!$C$7:$P$160,8,FALSE)</f>
        <v/>
      </c>
      <c r="I44" s="27" t="str">
        <f>VLOOKUP($B44,scoreA!$C$7:$P$160,9,FALSE)</f>
        <v/>
      </c>
      <c r="J44" s="27" t="str">
        <f>VLOOKUP($B44,scoreA!$C$7:$P$160,10,FALSE)</f>
        <v/>
      </c>
      <c r="K44" s="33">
        <f>VLOOKUP($B44,scoreA!$C$7:$O$160,11,FALSE)</f>
        <v>0</v>
      </c>
      <c r="L44" s="12" t="str">
        <f>VLOOKUP($B44,scoreA!$C$7:$O$160,13,FALSE)</f>
        <v/>
      </c>
      <c r="M44" s="21" t="e">
        <f t="shared" si="0"/>
        <v>#NUM!</v>
      </c>
    </row>
    <row r="45" spans="2:13" ht="17" x14ac:dyDescent="0.4">
      <c r="B45" s="14">
        <v>39</v>
      </c>
      <c r="C45" s="15">
        <f>VLOOKUP($B45,scoreA!$C$7:$P$160,3,FALSE)</f>
        <v>18</v>
      </c>
      <c r="D45" s="9" t="str">
        <f>VLOOKUP($B45,scoreA!$C$7:$P$160,4,FALSE)</f>
        <v/>
      </c>
      <c r="E45" s="9" t="str">
        <f>VLOOKUP($B45,scoreA!$C$7:$P$160,5,FALSE)</f>
        <v/>
      </c>
      <c r="F45" s="27" t="str">
        <f>VLOOKUP($B45,scoreA!$C$7:$P$160,6,FALSE)</f>
        <v/>
      </c>
      <c r="G45" s="27" t="str">
        <f>VLOOKUP($B45,scoreA!$C$7:$P$160,7,FALSE)</f>
        <v/>
      </c>
      <c r="H45" s="27" t="str">
        <f>VLOOKUP($B45,scoreA!$C$7:$P$160,8,FALSE)</f>
        <v/>
      </c>
      <c r="I45" s="27" t="str">
        <f>VLOOKUP($B45,scoreA!$C$7:$P$160,9,FALSE)</f>
        <v/>
      </c>
      <c r="J45" s="27" t="str">
        <f>VLOOKUP($B45,scoreA!$C$7:$P$160,10,FALSE)</f>
        <v/>
      </c>
      <c r="K45" s="33">
        <f>VLOOKUP($B45,scoreA!$C$7:$O$160,11,FALSE)</f>
        <v>0</v>
      </c>
      <c r="L45" s="12" t="str">
        <f>VLOOKUP($B45,scoreA!$C$7:$O$160,13,FALSE)</f>
        <v/>
      </c>
      <c r="M45" s="21" t="e">
        <f t="shared" si="0"/>
        <v>#NUM!</v>
      </c>
    </row>
    <row r="46" spans="2:13" ht="17" x14ac:dyDescent="0.4">
      <c r="B46" s="14">
        <v>40</v>
      </c>
      <c r="C46" s="15">
        <f>VLOOKUP($B46,scoreA!$C$7:$P$160,3,FALSE)</f>
        <v>18</v>
      </c>
      <c r="D46" s="9" t="str">
        <f>VLOOKUP($B46,scoreA!$C$7:$P$160,4,FALSE)</f>
        <v/>
      </c>
      <c r="E46" s="9" t="str">
        <f>VLOOKUP($B46,scoreA!$C$7:$P$160,5,FALSE)</f>
        <v/>
      </c>
      <c r="F46" s="27" t="str">
        <f>VLOOKUP($B46,scoreA!$C$7:$P$160,6,FALSE)</f>
        <v/>
      </c>
      <c r="G46" s="27" t="str">
        <f>VLOOKUP($B46,scoreA!$C$7:$P$160,7,FALSE)</f>
        <v/>
      </c>
      <c r="H46" s="27" t="str">
        <f>VLOOKUP($B46,scoreA!$C$7:$P$160,8,FALSE)</f>
        <v/>
      </c>
      <c r="I46" s="27" t="str">
        <f>VLOOKUP($B46,scoreA!$C$7:$P$160,9,FALSE)</f>
        <v/>
      </c>
      <c r="J46" s="27" t="str">
        <f>VLOOKUP($B46,scoreA!$C$7:$P$160,10,FALSE)</f>
        <v/>
      </c>
      <c r="K46" s="33">
        <f>VLOOKUP($B46,scoreA!$C$7:$O$160,11,FALSE)</f>
        <v>0</v>
      </c>
      <c r="L46" s="12" t="str">
        <f>VLOOKUP($B46,scoreA!$C$7:$O$160,13,FALSE)</f>
        <v/>
      </c>
      <c r="M46" s="21" t="e">
        <f t="shared" si="0"/>
        <v>#NUM!</v>
      </c>
    </row>
    <row r="47" spans="2:13" ht="17" x14ac:dyDescent="0.4">
      <c r="B47" s="14">
        <v>41</v>
      </c>
      <c r="C47" s="15">
        <f>VLOOKUP($B47,scoreA!$C$7:$P$160,3,FALSE)</f>
        <v>18</v>
      </c>
      <c r="D47" s="9" t="str">
        <f>VLOOKUP($B47,scoreA!$C$7:$P$160,4,FALSE)</f>
        <v/>
      </c>
      <c r="E47" s="9" t="str">
        <f>VLOOKUP($B47,scoreA!$C$7:$P$160,5,FALSE)</f>
        <v/>
      </c>
      <c r="F47" s="27" t="str">
        <f>VLOOKUP($B47,scoreA!$C$7:$P$160,6,FALSE)</f>
        <v/>
      </c>
      <c r="G47" s="27" t="str">
        <f>VLOOKUP($B47,scoreA!$C$7:$P$160,7,FALSE)</f>
        <v/>
      </c>
      <c r="H47" s="27" t="str">
        <f>VLOOKUP($B47,scoreA!$C$7:$P$160,8,FALSE)</f>
        <v/>
      </c>
      <c r="I47" s="27" t="str">
        <f>VLOOKUP($B47,scoreA!$C$7:$P$160,9,FALSE)</f>
        <v/>
      </c>
      <c r="J47" s="27" t="str">
        <f>VLOOKUP($B47,scoreA!$C$7:$P$160,10,FALSE)</f>
        <v/>
      </c>
      <c r="K47" s="33">
        <f>VLOOKUP($B47,scoreA!$C$7:$O$160,11,FALSE)</f>
        <v>0</v>
      </c>
      <c r="L47" s="12" t="str">
        <f>VLOOKUP($B47,scoreA!$C$7:$O$160,13,FALSE)</f>
        <v/>
      </c>
      <c r="M47" s="21" t="e">
        <f t="shared" si="0"/>
        <v>#NUM!</v>
      </c>
    </row>
    <row r="48" spans="2:13" ht="17" x14ac:dyDescent="0.4">
      <c r="B48" s="14">
        <v>42</v>
      </c>
      <c r="C48" s="15">
        <f>VLOOKUP($B48,scoreA!$C$7:$P$160,3,FALSE)</f>
        <v>18</v>
      </c>
      <c r="D48" s="9" t="str">
        <f>VLOOKUP($B48,scoreA!$C$7:$P$160,4,FALSE)</f>
        <v/>
      </c>
      <c r="E48" s="9" t="str">
        <f>VLOOKUP($B48,scoreA!$C$7:$P$160,5,FALSE)</f>
        <v/>
      </c>
      <c r="F48" s="27" t="str">
        <f>VLOOKUP($B48,scoreA!$C$7:$P$160,6,FALSE)</f>
        <v/>
      </c>
      <c r="G48" s="27" t="str">
        <f>VLOOKUP($B48,scoreA!$C$7:$P$160,7,FALSE)</f>
        <v/>
      </c>
      <c r="H48" s="27" t="str">
        <f>VLOOKUP($B48,scoreA!$C$7:$P$160,8,FALSE)</f>
        <v/>
      </c>
      <c r="I48" s="27" t="str">
        <f>VLOOKUP($B48,scoreA!$C$7:$P$160,9,FALSE)</f>
        <v/>
      </c>
      <c r="J48" s="27" t="str">
        <f>VLOOKUP($B48,scoreA!$C$7:$P$160,10,FALSE)</f>
        <v/>
      </c>
      <c r="K48" s="33">
        <f>VLOOKUP($B48,scoreA!$C$7:$O$160,11,FALSE)</f>
        <v>0</v>
      </c>
      <c r="L48" s="12" t="str">
        <f>VLOOKUP($B48,scoreA!$C$7:$O$160,13,FALSE)</f>
        <v/>
      </c>
      <c r="M48" s="21" t="e">
        <f t="shared" si="0"/>
        <v>#NUM!</v>
      </c>
    </row>
    <row r="49" spans="2:13" ht="17" x14ac:dyDescent="0.4">
      <c r="B49" s="14">
        <v>43</v>
      </c>
      <c r="C49" s="15">
        <f>VLOOKUP($B49,scoreA!$C$7:$P$160,3,FALSE)</f>
        <v>18</v>
      </c>
      <c r="D49" s="9" t="str">
        <f>VLOOKUP($B49,scoreA!$C$7:$P$160,4,FALSE)</f>
        <v/>
      </c>
      <c r="E49" s="9" t="str">
        <f>VLOOKUP($B49,scoreA!$C$7:$P$160,5,FALSE)</f>
        <v/>
      </c>
      <c r="F49" s="27" t="str">
        <f>VLOOKUP($B49,scoreA!$C$7:$P$160,6,FALSE)</f>
        <v/>
      </c>
      <c r="G49" s="27" t="str">
        <f>VLOOKUP($B49,scoreA!$C$7:$P$160,7,FALSE)</f>
        <v/>
      </c>
      <c r="H49" s="27" t="str">
        <f>VLOOKUP($B49,scoreA!$C$7:$P$160,8,FALSE)</f>
        <v/>
      </c>
      <c r="I49" s="27" t="str">
        <f>VLOOKUP($B49,scoreA!$C$7:$P$160,9,FALSE)</f>
        <v/>
      </c>
      <c r="J49" s="27" t="str">
        <f>VLOOKUP($B49,scoreA!$C$7:$P$160,10,FALSE)</f>
        <v/>
      </c>
      <c r="K49" s="33">
        <f>VLOOKUP($B49,scoreA!$C$7:$O$160,11,FALSE)</f>
        <v>0</v>
      </c>
      <c r="L49" s="12" t="str">
        <f>VLOOKUP($B49,scoreA!$C$7:$O$160,13,FALSE)</f>
        <v/>
      </c>
      <c r="M49" s="21" t="e">
        <f t="shared" si="0"/>
        <v>#NUM!</v>
      </c>
    </row>
    <row r="50" spans="2:13" ht="17" x14ac:dyDescent="0.4">
      <c r="B50" s="14">
        <v>44</v>
      </c>
      <c r="C50" s="15">
        <f>VLOOKUP($B50,scoreA!$C$7:$P$160,3,FALSE)</f>
        <v>18</v>
      </c>
      <c r="D50" s="9" t="str">
        <f>VLOOKUP($B50,scoreA!$C$7:$P$160,4,FALSE)</f>
        <v/>
      </c>
      <c r="E50" s="9" t="str">
        <f>VLOOKUP($B50,scoreA!$C$7:$P$160,5,FALSE)</f>
        <v/>
      </c>
      <c r="F50" s="27" t="str">
        <f>VLOOKUP($B50,scoreA!$C$7:$P$160,6,FALSE)</f>
        <v/>
      </c>
      <c r="G50" s="27" t="str">
        <f>VLOOKUP($B50,scoreA!$C$7:$P$160,7,FALSE)</f>
        <v/>
      </c>
      <c r="H50" s="27" t="str">
        <f>VLOOKUP($B50,scoreA!$C$7:$P$160,8,FALSE)</f>
        <v/>
      </c>
      <c r="I50" s="27" t="str">
        <f>VLOOKUP($B50,scoreA!$C$7:$P$160,9,FALSE)</f>
        <v/>
      </c>
      <c r="J50" s="27" t="str">
        <f>VLOOKUP($B50,scoreA!$C$7:$P$160,10,FALSE)</f>
        <v/>
      </c>
      <c r="K50" s="33">
        <f>VLOOKUP($B50,scoreA!$C$7:$O$160,11,FALSE)</f>
        <v>0</v>
      </c>
      <c r="L50" s="12" t="str">
        <f>VLOOKUP($B50,scoreA!$C$7:$O$160,13,FALSE)</f>
        <v/>
      </c>
      <c r="M50" s="21" t="e">
        <f t="shared" si="0"/>
        <v>#NUM!</v>
      </c>
    </row>
    <row r="51" spans="2:13" ht="17" x14ac:dyDescent="0.4">
      <c r="B51" s="14">
        <v>45</v>
      </c>
      <c r="C51" s="15">
        <f>VLOOKUP($B51,scoreA!$C$7:$P$160,3,FALSE)</f>
        <v>18</v>
      </c>
      <c r="D51" s="9" t="str">
        <f>VLOOKUP($B51,scoreA!$C$7:$P$160,4,FALSE)</f>
        <v/>
      </c>
      <c r="E51" s="9" t="str">
        <f>VLOOKUP($B51,scoreA!$C$7:$P$160,5,FALSE)</f>
        <v/>
      </c>
      <c r="F51" s="27" t="str">
        <f>VLOOKUP($B51,scoreA!$C$7:$P$160,6,FALSE)</f>
        <v/>
      </c>
      <c r="G51" s="27" t="str">
        <f>VLOOKUP($B51,scoreA!$C$7:$P$160,7,FALSE)</f>
        <v/>
      </c>
      <c r="H51" s="27" t="str">
        <f>VLOOKUP($B51,scoreA!$C$7:$P$160,8,FALSE)</f>
        <v/>
      </c>
      <c r="I51" s="27" t="str">
        <f>VLOOKUP($B51,scoreA!$C$7:$P$160,9,FALSE)</f>
        <v/>
      </c>
      <c r="J51" s="27" t="str">
        <f>VLOOKUP($B51,scoreA!$C$7:$P$160,10,FALSE)</f>
        <v/>
      </c>
      <c r="K51" s="33">
        <f>VLOOKUP($B51,scoreA!$C$7:$O$160,11,FALSE)</f>
        <v>0</v>
      </c>
      <c r="L51" s="12" t="str">
        <f>VLOOKUP($B51,scoreA!$C$7:$O$160,13,FALSE)</f>
        <v/>
      </c>
      <c r="M51" s="21" t="e">
        <f t="shared" si="0"/>
        <v>#NUM!</v>
      </c>
    </row>
    <row r="52" spans="2:13" ht="17" x14ac:dyDescent="0.4">
      <c r="B52" s="14">
        <v>46</v>
      </c>
      <c r="C52" s="15">
        <f>VLOOKUP($B52,scoreA!$C$7:$P$160,3,FALSE)</f>
        <v>18</v>
      </c>
      <c r="D52" s="9" t="str">
        <f>VLOOKUP($B52,scoreA!$C$7:$P$160,4,FALSE)</f>
        <v/>
      </c>
      <c r="E52" s="9" t="str">
        <f>VLOOKUP($B52,scoreA!$C$7:$P$160,5,FALSE)</f>
        <v/>
      </c>
      <c r="F52" s="27" t="str">
        <f>VLOOKUP($B52,scoreA!$C$7:$P$160,6,FALSE)</f>
        <v/>
      </c>
      <c r="G52" s="27" t="str">
        <f>VLOOKUP($B52,scoreA!$C$7:$P$160,7,FALSE)</f>
        <v/>
      </c>
      <c r="H52" s="27" t="str">
        <f>VLOOKUP($B52,scoreA!$C$7:$P$160,8,FALSE)</f>
        <v/>
      </c>
      <c r="I52" s="27" t="str">
        <f>VLOOKUP($B52,scoreA!$C$7:$P$160,9,FALSE)</f>
        <v/>
      </c>
      <c r="J52" s="27" t="str">
        <f>VLOOKUP($B52,scoreA!$C$7:$P$160,10,FALSE)</f>
        <v/>
      </c>
      <c r="K52" s="33">
        <f>VLOOKUP($B52,scoreA!$C$7:$O$160,11,FALSE)</f>
        <v>0</v>
      </c>
      <c r="L52" s="12" t="str">
        <f>VLOOKUP($B52,scoreA!$C$7:$O$160,13,FALSE)</f>
        <v/>
      </c>
      <c r="M52" s="21" t="e">
        <f t="shared" si="0"/>
        <v>#NUM!</v>
      </c>
    </row>
    <row r="53" spans="2:13" ht="17" x14ac:dyDescent="0.4">
      <c r="B53" s="14">
        <v>47</v>
      </c>
      <c r="C53" s="15">
        <f>VLOOKUP($B53,scoreA!$C$7:$P$160,3,FALSE)</f>
        <v>18</v>
      </c>
      <c r="D53" s="9" t="str">
        <f>VLOOKUP($B53,scoreA!$C$7:$P$160,4,FALSE)</f>
        <v/>
      </c>
      <c r="E53" s="9" t="str">
        <f>VLOOKUP($B53,scoreA!$C$7:$P$160,5,FALSE)</f>
        <v/>
      </c>
      <c r="F53" s="27" t="str">
        <f>VLOOKUP($B53,scoreA!$C$7:$P$160,6,FALSE)</f>
        <v/>
      </c>
      <c r="G53" s="27" t="str">
        <f>VLOOKUP($B53,scoreA!$C$7:$P$160,7,FALSE)</f>
        <v/>
      </c>
      <c r="H53" s="27" t="str">
        <f>VLOOKUP($B53,scoreA!$C$7:$P$160,8,FALSE)</f>
        <v/>
      </c>
      <c r="I53" s="27" t="str">
        <f>VLOOKUP($B53,scoreA!$C$7:$P$160,9,FALSE)</f>
        <v/>
      </c>
      <c r="J53" s="27" t="str">
        <f>VLOOKUP($B53,scoreA!$C$7:$P$160,10,FALSE)</f>
        <v/>
      </c>
      <c r="K53" s="33">
        <f>VLOOKUP($B53,scoreA!$C$7:$O$160,11,FALSE)</f>
        <v>0</v>
      </c>
      <c r="L53" s="12" t="str">
        <f>VLOOKUP($B53,scoreA!$C$7:$O$160,13,FALSE)</f>
        <v/>
      </c>
      <c r="M53" s="21" t="e">
        <f t="shared" si="0"/>
        <v>#NUM!</v>
      </c>
    </row>
    <row r="54" spans="2:13" ht="17" x14ac:dyDescent="0.4">
      <c r="B54" s="14">
        <v>48</v>
      </c>
      <c r="C54" s="15">
        <f>VLOOKUP($B54,scoreA!$C$7:$P$160,3,FALSE)</f>
        <v>18</v>
      </c>
      <c r="D54" s="9" t="str">
        <f>VLOOKUP($B54,scoreA!$C$7:$P$160,4,FALSE)</f>
        <v/>
      </c>
      <c r="E54" s="9" t="str">
        <f>VLOOKUP($B54,scoreA!$C$7:$P$160,5,FALSE)</f>
        <v/>
      </c>
      <c r="F54" s="27" t="str">
        <f>VLOOKUP($B54,scoreA!$C$7:$P$160,6,FALSE)</f>
        <v/>
      </c>
      <c r="G54" s="27" t="str">
        <f>VLOOKUP($B54,scoreA!$C$7:$P$160,7,FALSE)</f>
        <v/>
      </c>
      <c r="H54" s="27" t="str">
        <f>VLOOKUP($B54,scoreA!$C$7:$P$160,8,FALSE)</f>
        <v/>
      </c>
      <c r="I54" s="27" t="str">
        <f>VLOOKUP($B54,scoreA!$C$7:$P$160,9,FALSE)</f>
        <v/>
      </c>
      <c r="J54" s="27" t="str">
        <f>VLOOKUP($B54,scoreA!$C$7:$P$160,10,FALSE)</f>
        <v/>
      </c>
      <c r="K54" s="33">
        <f>VLOOKUP($B54,scoreA!$C$7:$O$160,11,FALSE)</f>
        <v>0</v>
      </c>
      <c r="L54" s="12" t="str">
        <f>VLOOKUP($B54,scoreA!$C$7:$O$160,13,FALSE)</f>
        <v/>
      </c>
      <c r="M54" s="21" t="e">
        <f t="shared" si="0"/>
        <v>#NUM!</v>
      </c>
    </row>
    <row r="55" spans="2:13" ht="17" x14ac:dyDescent="0.4">
      <c r="B55" s="14">
        <v>49</v>
      </c>
      <c r="C55" s="15">
        <f>VLOOKUP($B55,scoreA!$C$7:$P$160,3,FALSE)</f>
        <v>18</v>
      </c>
      <c r="D55" s="9" t="str">
        <f>VLOOKUP($B55,scoreA!$C$7:$P$160,4,FALSE)</f>
        <v/>
      </c>
      <c r="E55" s="9" t="str">
        <f>VLOOKUP($B55,scoreA!$C$7:$P$160,5,FALSE)</f>
        <v/>
      </c>
      <c r="F55" s="27" t="str">
        <f>VLOOKUP($B55,scoreA!$C$7:$P$160,6,FALSE)</f>
        <v/>
      </c>
      <c r="G55" s="27" t="str">
        <f>VLOOKUP($B55,scoreA!$C$7:$P$160,7,FALSE)</f>
        <v/>
      </c>
      <c r="H55" s="27" t="str">
        <f>VLOOKUP($B55,scoreA!$C$7:$P$160,8,FALSE)</f>
        <v/>
      </c>
      <c r="I55" s="27" t="str">
        <f>VLOOKUP($B55,scoreA!$C$7:$P$160,9,FALSE)</f>
        <v/>
      </c>
      <c r="J55" s="27" t="str">
        <f>VLOOKUP($B55,scoreA!$C$7:$P$160,10,FALSE)</f>
        <v/>
      </c>
      <c r="K55" s="33">
        <f>VLOOKUP($B55,scoreA!$C$7:$O$160,11,FALSE)</f>
        <v>0</v>
      </c>
      <c r="L55" s="12" t="str">
        <f>VLOOKUP($B55,scoreA!$C$7:$O$160,13,FALSE)</f>
        <v/>
      </c>
      <c r="M55" s="21" t="e">
        <f t="shared" si="0"/>
        <v>#NUM!</v>
      </c>
    </row>
    <row r="56" spans="2:13" ht="17" x14ac:dyDescent="0.4">
      <c r="B56" s="14">
        <v>50</v>
      </c>
      <c r="C56" s="15">
        <f>VLOOKUP($B56,scoreA!$C$7:$P$160,3,FALSE)</f>
        <v>18</v>
      </c>
      <c r="D56" s="9" t="str">
        <f>VLOOKUP($B56,scoreA!$C$7:$P$160,4,FALSE)</f>
        <v/>
      </c>
      <c r="E56" s="9" t="str">
        <f>VLOOKUP($B56,scoreA!$C$7:$P$160,5,FALSE)</f>
        <v/>
      </c>
      <c r="F56" s="27" t="str">
        <f>VLOOKUP($B56,scoreA!$C$7:$P$160,6,FALSE)</f>
        <v/>
      </c>
      <c r="G56" s="27" t="str">
        <f>VLOOKUP($B56,scoreA!$C$7:$P$160,7,FALSE)</f>
        <v/>
      </c>
      <c r="H56" s="27" t="str">
        <f>VLOOKUP($B56,scoreA!$C$7:$P$160,8,FALSE)</f>
        <v/>
      </c>
      <c r="I56" s="27" t="str">
        <f>VLOOKUP($B56,scoreA!$C$7:$P$160,9,FALSE)</f>
        <v/>
      </c>
      <c r="J56" s="27" t="str">
        <f>VLOOKUP($B56,scoreA!$C$7:$P$160,10,FALSE)</f>
        <v/>
      </c>
      <c r="K56" s="33">
        <f>VLOOKUP($B56,scoreA!$C$7:$O$160,11,FALSE)</f>
        <v>0</v>
      </c>
      <c r="L56" s="12" t="str">
        <f>VLOOKUP($B56,scoreA!$C$7:$O$160,13,FALSE)</f>
        <v/>
      </c>
      <c r="M56" s="21" t="e">
        <f t="shared" si="0"/>
        <v>#NUM!</v>
      </c>
    </row>
    <row r="57" spans="2:13" ht="17" x14ac:dyDescent="0.4">
      <c r="B57" s="14">
        <v>51</v>
      </c>
      <c r="C57" s="15">
        <f>VLOOKUP($B57,scoreA!$C$7:$P$160,3,FALSE)</f>
        <v>18</v>
      </c>
      <c r="D57" s="9" t="str">
        <f>VLOOKUP($B57,scoreA!$C$7:$P$160,4,FALSE)</f>
        <v/>
      </c>
      <c r="E57" s="9" t="str">
        <f>VLOOKUP($B57,scoreA!$C$7:$P$160,5,FALSE)</f>
        <v/>
      </c>
      <c r="F57" s="27" t="str">
        <f>VLOOKUP($B57,scoreA!$C$7:$P$160,6,FALSE)</f>
        <v/>
      </c>
      <c r="G57" s="27" t="str">
        <f>VLOOKUP($B57,scoreA!$C$7:$P$160,7,FALSE)</f>
        <v/>
      </c>
      <c r="H57" s="27" t="str">
        <f>VLOOKUP($B57,scoreA!$C$7:$P$160,8,FALSE)</f>
        <v/>
      </c>
      <c r="I57" s="27" t="str">
        <f>VLOOKUP($B57,scoreA!$C$7:$P$160,9,FALSE)</f>
        <v/>
      </c>
      <c r="J57" s="27" t="str">
        <f>VLOOKUP($B57,scoreA!$C$7:$P$160,10,FALSE)</f>
        <v/>
      </c>
      <c r="K57" s="33">
        <f>VLOOKUP($B57,scoreA!$C$7:$O$160,11,FALSE)</f>
        <v>0</v>
      </c>
      <c r="L57" s="12" t="str">
        <f>VLOOKUP($B57,scoreA!$C$7:$O$160,13,FALSE)</f>
        <v/>
      </c>
      <c r="M57" s="21" t="e">
        <f t="shared" si="0"/>
        <v>#NUM!</v>
      </c>
    </row>
    <row r="58" spans="2:13" ht="17" x14ac:dyDescent="0.4">
      <c r="B58" s="14">
        <v>52</v>
      </c>
      <c r="C58" s="15">
        <f>VLOOKUP($B58,scoreA!$C$7:$P$160,3,FALSE)</f>
        <v>18</v>
      </c>
      <c r="D58" s="9" t="str">
        <f>VLOOKUP($B58,scoreA!$C$7:$P$160,4,FALSE)</f>
        <v/>
      </c>
      <c r="E58" s="9" t="str">
        <f>VLOOKUP($B58,scoreA!$C$7:$P$160,5,FALSE)</f>
        <v/>
      </c>
      <c r="F58" s="27" t="str">
        <f>VLOOKUP($B58,scoreA!$C$7:$P$160,6,FALSE)</f>
        <v/>
      </c>
      <c r="G58" s="27" t="str">
        <f>VLOOKUP($B58,scoreA!$C$7:$P$160,7,FALSE)</f>
        <v/>
      </c>
      <c r="H58" s="27" t="str">
        <f>VLOOKUP($B58,scoreA!$C$7:$P$160,8,FALSE)</f>
        <v/>
      </c>
      <c r="I58" s="27" t="str">
        <f>VLOOKUP($B58,scoreA!$C$7:$P$160,9,FALSE)</f>
        <v/>
      </c>
      <c r="J58" s="27" t="str">
        <f>VLOOKUP($B58,scoreA!$C$7:$P$160,10,FALSE)</f>
        <v/>
      </c>
      <c r="K58" s="33">
        <f>VLOOKUP($B58,scoreA!$C$7:$O$160,11,FALSE)</f>
        <v>0</v>
      </c>
      <c r="L58" s="12" t="str">
        <f>VLOOKUP($B58,scoreA!$C$7:$O$160,13,FALSE)</f>
        <v/>
      </c>
      <c r="M58" s="21" t="e">
        <f t="shared" si="0"/>
        <v>#NUM!</v>
      </c>
    </row>
    <row r="59" spans="2:13" ht="17" x14ac:dyDescent="0.4">
      <c r="B59" s="14">
        <v>53</v>
      </c>
      <c r="C59" s="15">
        <f>VLOOKUP($B59,scoreA!$C$7:$P$160,3,FALSE)</f>
        <v>18</v>
      </c>
      <c r="D59" s="9" t="str">
        <f>VLOOKUP($B59,scoreA!$C$7:$P$160,4,FALSE)</f>
        <v/>
      </c>
      <c r="E59" s="9" t="str">
        <f>VLOOKUP($B59,scoreA!$C$7:$P$160,5,FALSE)</f>
        <v/>
      </c>
      <c r="F59" s="27" t="str">
        <f>VLOOKUP($B59,scoreA!$C$7:$P$160,6,FALSE)</f>
        <v/>
      </c>
      <c r="G59" s="27" t="str">
        <f>VLOOKUP($B59,scoreA!$C$7:$P$160,7,FALSE)</f>
        <v/>
      </c>
      <c r="H59" s="27" t="str">
        <f>VLOOKUP($B59,scoreA!$C$7:$P$160,8,FALSE)</f>
        <v/>
      </c>
      <c r="I59" s="27" t="str">
        <f>VLOOKUP($B59,scoreA!$C$7:$P$160,9,FALSE)</f>
        <v/>
      </c>
      <c r="J59" s="27" t="str">
        <f>VLOOKUP($B59,scoreA!$C$7:$P$160,10,FALSE)</f>
        <v/>
      </c>
      <c r="K59" s="33">
        <f>VLOOKUP($B59,scoreA!$C$7:$O$160,11,FALSE)</f>
        <v>0</v>
      </c>
      <c r="L59" s="12" t="str">
        <f>VLOOKUP($B59,scoreA!$C$7:$O$160,13,FALSE)</f>
        <v/>
      </c>
      <c r="M59" s="21" t="e">
        <f t="shared" si="0"/>
        <v>#NUM!</v>
      </c>
    </row>
    <row r="60" spans="2:13" ht="17" x14ac:dyDescent="0.4">
      <c r="B60" s="14">
        <v>54</v>
      </c>
      <c r="C60" s="15">
        <f>VLOOKUP($B60,scoreA!$C$7:$P$160,3,FALSE)</f>
        <v>18</v>
      </c>
      <c r="D60" s="9" t="str">
        <f>VLOOKUP($B60,scoreA!$C$7:$P$160,4,FALSE)</f>
        <v/>
      </c>
      <c r="E60" s="9" t="str">
        <f>VLOOKUP($B60,scoreA!$C$7:$P$160,5,FALSE)</f>
        <v/>
      </c>
      <c r="F60" s="27" t="str">
        <f>VLOOKUP($B60,scoreA!$C$7:$P$160,6,FALSE)</f>
        <v/>
      </c>
      <c r="G60" s="27" t="str">
        <f>VLOOKUP($B60,scoreA!$C$7:$P$160,7,FALSE)</f>
        <v/>
      </c>
      <c r="H60" s="27" t="str">
        <f>VLOOKUP($B60,scoreA!$C$7:$P$160,8,FALSE)</f>
        <v/>
      </c>
      <c r="I60" s="27" t="str">
        <f>VLOOKUP($B60,scoreA!$C$7:$P$160,9,FALSE)</f>
        <v/>
      </c>
      <c r="J60" s="27" t="str">
        <f>VLOOKUP($B60,scoreA!$C$7:$P$160,10,FALSE)</f>
        <v/>
      </c>
      <c r="K60" s="33">
        <f>VLOOKUP($B60,scoreA!$C$7:$O$160,11,FALSE)</f>
        <v>0</v>
      </c>
      <c r="L60" s="12" t="str">
        <f>VLOOKUP($B60,scoreA!$C$7:$O$160,13,FALSE)</f>
        <v/>
      </c>
      <c r="M60" s="21" t="e">
        <f t="shared" si="0"/>
        <v>#NUM!</v>
      </c>
    </row>
    <row r="61" spans="2:13" ht="17" x14ac:dyDescent="0.4">
      <c r="B61" s="14">
        <v>55</v>
      </c>
      <c r="C61" s="15">
        <f>VLOOKUP($B61,scoreA!$C$7:$P$160,3,FALSE)</f>
        <v>18</v>
      </c>
      <c r="D61" s="9" t="str">
        <f>VLOOKUP($B61,scoreA!$C$7:$P$160,4,FALSE)</f>
        <v/>
      </c>
      <c r="E61" s="9" t="str">
        <f>VLOOKUP($B61,scoreA!$C$7:$P$160,5,FALSE)</f>
        <v/>
      </c>
      <c r="F61" s="27" t="str">
        <f>VLOOKUP($B61,scoreA!$C$7:$P$160,6,FALSE)</f>
        <v/>
      </c>
      <c r="G61" s="27" t="str">
        <f>VLOOKUP($B61,scoreA!$C$7:$P$160,7,FALSE)</f>
        <v/>
      </c>
      <c r="H61" s="27" t="str">
        <f>VLOOKUP($B61,scoreA!$C$7:$P$160,8,FALSE)</f>
        <v/>
      </c>
      <c r="I61" s="27" t="str">
        <f>VLOOKUP($B61,scoreA!$C$7:$P$160,9,FALSE)</f>
        <v/>
      </c>
      <c r="J61" s="27" t="str">
        <f>VLOOKUP($B61,scoreA!$C$7:$P$160,10,FALSE)</f>
        <v/>
      </c>
      <c r="K61" s="33">
        <f>VLOOKUP($B61,scoreA!$C$7:$O$160,11,FALSE)</f>
        <v>0</v>
      </c>
      <c r="L61" s="12" t="str">
        <f>VLOOKUP($B61,scoreA!$C$7:$O$160,13,FALSE)</f>
        <v/>
      </c>
      <c r="M61" s="21" t="e">
        <f t="shared" si="0"/>
        <v>#NUM!</v>
      </c>
    </row>
    <row r="62" spans="2:13" ht="17" x14ac:dyDescent="0.4">
      <c r="B62" s="14">
        <v>56</v>
      </c>
      <c r="C62" s="15">
        <f>VLOOKUP($B62,scoreA!$C$7:$P$160,3,FALSE)</f>
        <v>18</v>
      </c>
      <c r="D62" s="9" t="str">
        <f>VLOOKUP($B62,scoreA!$C$7:$P$160,4,FALSE)</f>
        <v/>
      </c>
      <c r="E62" s="9" t="str">
        <f>VLOOKUP($B62,scoreA!$C$7:$P$160,5,FALSE)</f>
        <v/>
      </c>
      <c r="F62" s="27" t="str">
        <f>VLOOKUP($B62,scoreA!$C$7:$P$160,6,FALSE)</f>
        <v/>
      </c>
      <c r="G62" s="27" t="str">
        <f>VLOOKUP($B62,scoreA!$C$7:$P$160,7,FALSE)</f>
        <v/>
      </c>
      <c r="H62" s="27" t="str">
        <f>VLOOKUP($B62,scoreA!$C$7:$P$160,8,FALSE)</f>
        <v/>
      </c>
      <c r="I62" s="27" t="str">
        <f>VLOOKUP($B62,scoreA!$C$7:$P$160,9,FALSE)</f>
        <v/>
      </c>
      <c r="J62" s="27" t="str">
        <f>VLOOKUP($B62,scoreA!$C$7:$P$160,10,FALSE)</f>
        <v/>
      </c>
      <c r="K62" s="33">
        <f>VLOOKUP($B62,scoreA!$C$7:$O$160,11,FALSE)</f>
        <v>0</v>
      </c>
      <c r="L62" s="12" t="str">
        <f>VLOOKUP($B62,scoreA!$C$7:$O$160,13,FALSE)</f>
        <v/>
      </c>
      <c r="M62" s="21" t="e">
        <f t="shared" si="0"/>
        <v>#NUM!</v>
      </c>
    </row>
    <row r="63" spans="2:13" ht="17" x14ac:dyDescent="0.4">
      <c r="B63" s="14">
        <v>57</v>
      </c>
      <c r="C63" s="15">
        <f>VLOOKUP($B63,scoreA!$C$7:$P$160,3,FALSE)</f>
        <v>18</v>
      </c>
      <c r="D63" s="9" t="str">
        <f>VLOOKUP($B63,scoreA!$C$7:$P$160,4,FALSE)</f>
        <v/>
      </c>
      <c r="E63" s="9" t="str">
        <f>VLOOKUP($B63,scoreA!$C$7:$P$160,5,FALSE)</f>
        <v/>
      </c>
      <c r="F63" s="27" t="str">
        <f>VLOOKUP($B63,scoreA!$C$7:$P$160,6,FALSE)</f>
        <v/>
      </c>
      <c r="G63" s="27" t="str">
        <f>VLOOKUP($B63,scoreA!$C$7:$P$160,7,FALSE)</f>
        <v/>
      </c>
      <c r="H63" s="27" t="str">
        <f>VLOOKUP($B63,scoreA!$C$7:$P$160,8,FALSE)</f>
        <v/>
      </c>
      <c r="I63" s="27" t="str">
        <f>VLOOKUP($B63,scoreA!$C$7:$P$160,9,FALSE)</f>
        <v/>
      </c>
      <c r="J63" s="27" t="str">
        <f>VLOOKUP($B63,scoreA!$C$7:$P$160,10,FALSE)</f>
        <v/>
      </c>
      <c r="K63" s="33">
        <f>VLOOKUP($B63,scoreA!$C$7:$O$160,11,FALSE)</f>
        <v>0</v>
      </c>
      <c r="L63" s="12" t="str">
        <f>VLOOKUP($B63,scoreA!$C$7:$O$160,13,FALSE)</f>
        <v/>
      </c>
      <c r="M63" s="21" t="e">
        <f t="shared" si="0"/>
        <v>#NUM!</v>
      </c>
    </row>
    <row r="64" spans="2:13" ht="17" x14ac:dyDescent="0.4">
      <c r="B64" s="14">
        <v>58</v>
      </c>
      <c r="C64" s="15">
        <f>VLOOKUP($B64,scoreA!$C$7:$P$160,3,FALSE)</f>
        <v>18</v>
      </c>
      <c r="D64" s="9" t="str">
        <f>VLOOKUP($B64,scoreA!$C$7:$P$160,4,FALSE)</f>
        <v/>
      </c>
      <c r="E64" s="9" t="str">
        <f>VLOOKUP($B64,scoreA!$C$7:$P$160,5,FALSE)</f>
        <v/>
      </c>
      <c r="F64" s="27" t="str">
        <f>VLOOKUP($B64,scoreA!$C$7:$P$160,6,FALSE)</f>
        <v/>
      </c>
      <c r="G64" s="27" t="str">
        <f>VLOOKUP($B64,scoreA!$C$7:$P$160,7,FALSE)</f>
        <v/>
      </c>
      <c r="H64" s="27" t="str">
        <f>VLOOKUP($B64,scoreA!$C$7:$P$160,8,FALSE)</f>
        <v/>
      </c>
      <c r="I64" s="27" t="str">
        <f>VLOOKUP($B64,scoreA!$C$7:$P$160,9,FALSE)</f>
        <v/>
      </c>
      <c r="J64" s="27" t="str">
        <f>VLOOKUP($B64,scoreA!$C$7:$P$160,10,FALSE)</f>
        <v/>
      </c>
      <c r="K64" s="33">
        <f>VLOOKUP($B64,scoreA!$C$7:$O$160,11,FALSE)</f>
        <v>0</v>
      </c>
      <c r="L64" s="12" t="str">
        <f>VLOOKUP($B64,scoreA!$C$7:$O$160,13,FALSE)</f>
        <v/>
      </c>
      <c r="M64" s="21" t="e">
        <f t="shared" si="0"/>
        <v>#NUM!</v>
      </c>
    </row>
    <row r="65" spans="2:13" ht="17" x14ac:dyDescent="0.4">
      <c r="B65" s="14">
        <v>59</v>
      </c>
      <c r="C65" s="15">
        <f>VLOOKUP($B65,scoreA!$C$7:$P$160,3,FALSE)</f>
        <v>18</v>
      </c>
      <c r="D65" s="9" t="str">
        <f>VLOOKUP($B65,scoreA!$C$7:$P$160,4,FALSE)</f>
        <v/>
      </c>
      <c r="E65" s="9" t="str">
        <f>VLOOKUP($B65,scoreA!$C$7:$P$160,5,FALSE)</f>
        <v/>
      </c>
      <c r="F65" s="27" t="str">
        <f>VLOOKUP($B65,scoreA!$C$7:$P$160,6,FALSE)</f>
        <v/>
      </c>
      <c r="G65" s="27" t="str">
        <f>VLOOKUP($B65,scoreA!$C$7:$P$160,7,FALSE)</f>
        <v/>
      </c>
      <c r="H65" s="27" t="str">
        <f>VLOOKUP($B65,scoreA!$C$7:$P$160,8,FALSE)</f>
        <v/>
      </c>
      <c r="I65" s="27" t="str">
        <f>VLOOKUP($B65,scoreA!$C$7:$P$160,9,FALSE)</f>
        <v/>
      </c>
      <c r="J65" s="27" t="str">
        <f>VLOOKUP($B65,scoreA!$C$7:$P$160,10,FALSE)</f>
        <v/>
      </c>
      <c r="K65" s="33">
        <f>VLOOKUP($B65,scoreA!$C$7:$O$160,11,FALSE)</f>
        <v>0</v>
      </c>
      <c r="L65" s="12" t="str">
        <f>VLOOKUP($B65,scoreA!$C$7:$O$160,13,FALSE)</f>
        <v/>
      </c>
      <c r="M65" s="21" t="e">
        <f t="shared" si="0"/>
        <v>#NUM!</v>
      </c>
    </row>
    <row r="66" spans="2:13" ht="17" x14ac:dyDescent="0.4">
      <c r="B66" s="14">
        <v>60</v>
      </c>
      <c r="C66" s="15">
        <f>VLOOKUP($B66,scoreA!$C$7:$P$160,3,FALSE)</f>
        <v>18</v>
      </c>
      <c r="D66" s="9" t="str">
        <f>VLOOKUP($B66,scoreA!$C$7:$P$160,4,FALSE)</f>
        <v/>
      </c>
      <c r="E66" s="9" t="str">
        <f>VLOOKUP($B66,scoreA!$C$7:$P$160,5,FALSE)</f>
        <v/>
      </c>
      <c r="F66" s="27" t="str">
        <f>VLOOKUP($B66,scoreA!$C$7:$P$160,6,FALSE)</f>
        <v/>
      </c>
      <c r="G66" s="27" t="str">
        <f>VLOOKUP($B66,scoreA!$C$7:$P$160,7,FALSE)</f>
        <v/>
      </c>
      <c r="H66" s="27" t="str">
        <f>VLOOKUP($B66,scoreA!$C$7:$P$160,8,FALSE)</f>
        <v/>
      </c>
      <c r="I66" s="27" t="str">
        <f>VLOOKUP($B66,scoreA!$C$7:$P$160,9,FALSE)</f>
        <v/>
      </c>
      <c r="J66" s="27" t="str">
        <f>VLOOKUP($B66,scoreA!$C$7:$P$160,10,FALSE)</f>
        <v/>
      </c>
      <c r="K66" s="33">
        <f>VLOOKUP($B66,scoreA!$C$7:$O$160,11,FALSE)</f>
        <v>0</v>
      </c>
      <c r="L66" s="12" t="str">
        <f>VLOOKUP($B66,scoreA!$C$7:$O$160,13,FALSE)</f>
        <v/>
      </c>
      <c r="M66" s="21" t="e">
        <f t="shared" si="0"/>
        <v>#NUM!</v>
      </c>
    </row>
    <row r="67" spans="2:13" ht="17" x14ac:dyDescent="0.4">
      <c r="B67" s="14">
        <v>61</v>
      </c>
      <c r="C67" s="15">
        <f>VLOOKUP($B67,scoreA!$C$7:$P$160,3,FALSE)</f>
        <v>18</v>
      </c>
      <c r="D67" s="9" t="str">
        <f>VLOOKUP($B67,scoreA!$C$7:$P$160,4,FALSE)</f>
        <v/>
      </c>
      <c r="E67" s="9" t="str">
        <f>VLOOKUP($B67,scoreA!$C$7:$P$160,5,FALSE)</f>
        <v/>
      </c>
      <c r="F67" s="27" t="str">
        <f>VLOOKUP($B67,scoreA!$C$7:$P$160,6,FALSE)</f>
        <v/>
      </c>
      <c r="G67" s="27" t="str">
        <f>VLOOKUP($B67,scoreA!$C$7:$P$160,7,FALSE)</f>
        <v/>
      </c>
      <c r="H67" s="27" t="str">
        <f>VLOOKUP($B67,scoreA!$C$7:$P$160,8,FALSE)</f>
        <v/>
      </c>
      <c r="I67" s="27" t="str">
        <f>VLOOKUP($B67,scoreA!$C$7:$P$160,9,FALSE)</f>
        <v/>
      </c>
      <c r="J67" s="27" t="str">
        <f>VLOOKUP($B67,scoreA!$C$7:$P$160,10,FALSE)</f>
        <v/>
      </c>
      <c r="K67" s="33">
        <f>VLOOKUP($B67,scoreA!$C$7:$O$160,11,FALSE)</f>
        <v>0</v>
      </c>
      <c r="L67" s="12" t="str">
        <f>VLOOKUP($B67,scoreA!$C$7:$O$160,13,FALSE)</f>
        <v/>
      </c>
      <c r="M67" s="21" t="e">
        <f t="shared" si="0"/>
        <v>#NUM!</v>
      </c>
    </row>
    <row r="68" spans="2:13" ht="17" x14ac:dyDescent="0.4">
      <c r="B68" s="14">
        <v>62</v>
      </c>
      <c r="C68" s="15">
        <f>VLOOKUP($B68,scoreA!$C$7:$P$160,3,FALSE)</f>
        <v>18</v>
      </c>
      <c r="D68" s="9" t="str">
        <f>VLOOKUP($B68,scoreA!$C$7:$P$160,4,FALSE)</f>
        <v/>
      </c>
      <c r="E68" s="9" t="str">
        <f>VLOOKUP($B68,scoreA!$C$7:$P$160,5,FALSE)</f>
        <v/>
      </c>
      <c r="F68" s="27" t="str">
        <f>VLOOKUP($B68,scoreA!$C$7:$P$160,6,FALSE)</f>
        <v/>
      </c>
      <c r="G68" s="27" t="str">
        <f>VLOOKUP($B68,scoreA!$C$7:$P$160,7,FALSE)</f>
        <v/>
      </c>
      <c r="H68" s="27" t="str">
        <f>VLOOKUP($B68,scoreA!$C$7:$P$160,8,FALSE)</f>
        <v/>
      </c>
      <c r="I68" s="27" t="str">
        <f>VLOOKUP($B68,scoreA!$C$7:$P$160,9,FALSE)</f>
        <v/>
      </c>
      <c r="J68" s="27" t="str">
        <f>VLOOKUP($B68,scoreA!$C$7:$P$160,10,FALSE)</f>
        <v/>
      </c>
      <c r="K68" s="33">
        <f>VLOOKUP($B68,scoreA!$C$7:$O$160,11,FALSE)</f>
        <v>0</v>
      </c>
      <c r="L68" s="12" t="str">
        <f>VLOOKUP($B68,scoreA!$C$7:$O$160,13,FALSE)</f>
        <v/>
      </c>
      <c r="M68" s="21" t="e">
        <f t="shared" si="0"/>
        <v>#NUM!</v>
      </c>
    </row>
    <row r="69" spans="2:13" ht="17" x14ac:dyDescent="0.4">
      <c r="B69" s="14">
        <v>63</v>
      </c>
      <c r="C69" s="15">
        <f>VLOOKUP($B69,scoreA!$C$7:$P$160,3,FALSE)</f>
        <v>18</v>
      </c>
      <c r="D69" s="9" t="str">
        <f>VLOOKUP($B69,scoreA!$C$7:$P$160,4,FALSE)</f>
        <v/>
      </c>
      <c r="E69" s="9" t="str">
        <f>VLOOKUP($B69,scoreA!$C$7:$P$160,5,FALSE)</f>
        <v/>
      </c>
      <c r="F69" s="27" t="str">
        <f>VLOOKUP($B69,scoreA!$C$7:$P$160,6,FALSE)</f>
        <v/>
      </c>
      <c r="G69" s="27" t="str">
        <f>VLOOKUP($B69,scoreA!$C$7:$P$160,7,FALSE)</f>
        <v/>
      </c>
      <c r="H69" s="27" t="str">
        <f>VLOOKUP($B69,scoreA!$C$7:$P$160,8,FALSE)</f>
        <v/>
      </c>
      <c r="I69" s="27" t="str">
        <f>VLOOKUP($B69,scoreA!$C$7:$P$160,9,FALSE)</f>
        <v/>
      </c>
      <c r="J69" s="27" t="str">
        <f>VLOOKUP($B69,scoreA!$C$7:$P$160,10,FALSE)</f>
        <v/>
      </c>
      <c r="K69" s="33">
        <f>VLOOKUP($B69,scoreA!$C$7:$O$160,11,FALSE)</f>
        <v>0</v>
      </c>
      <c r="L69" s="12" t="str">
        <f>VLOOKUP($B69,scoreA!$C$7:$O$160,13,FALSE)</f>
        <v/>
      </c>
      <c r="M69" s="21" t="e">
        <f t="shared" si="0"/>
        <v>#NUM!</v>
      </c>
    </row>
    <row r="70" spans="2:13" ht="17" x14ac:dyDescent="0.4">
      <c r="B70" s="14">
        <v>64</v>
      </c>
      <c r="C70" s="15">
        <f>VLOOKUP($B70,scoreA!$C$7:$P$160,3,FALSE)</f>
        <v>18</v>
      </c>
      <c r="D70" s="9" t="str">
        <f>VLOOKUP($B70,scoreA!$C$7:$P$160,4,FALSE)</f>
        <v/>
      </c>
      <c r="E70" s="9" t="str">
        <f>VLOOKUP($B70,scoreA!$C$7:$P$160,5,FALSE)</f>
        <v/>
      </c>
      <c r="F70" s="27" t="str">
        <f>VLOOKUP($B70,scoreA!$C$7:$P$160,6,FALSE)</f>
        <v/>
      </c>
      <c r="G70" s="27" t="str">
        <f>VLOOKUP($B70,scoreA!$C$7:$P$160,7,FALSE)</f>
        <v/>
      </c>
      <c r="H70" s="27" t="str">
        <f>VLOOKUP($B70,scoreA!$C$7:$P$160,8,FALSE)</f>
        <v/>
      </c>
      <c r="I70" s="27" t="str">
        <f>VLOOKUP($B70,scoreA!$C$7:$P$160,9,FALSE)</f>
        <v/>
      </c>
      <c r="J70" s="27" t="str">
        <f>VLOOKUP($B70,scoreA!$C$7:$P$160,10,FALSE)</f>
        <v/>
      </c>
      <c r="K70" s="33">
        <f>VLOOKUP($B70,scoreA!$C$7:$O$160,11,FALSE)</f>
        <v>0</v>
      </c>
      <c r="L70" s="12" t="str">
        <f>VLOOKUP($B70,scoreA!$C$7:$O$160,13,FALSE)</f>
        <v/>
      </c>
      <c r="M70" s="21" t="e">
        <f t="shared" si="0"/>
        <v>#NUM!</v>
      </c>
    </row>
    <row r="71" spans="2:13" ht="17" x14ac:dyDescent="0.4">
      <c r="B71" s="14">
        <v>65</v>
      </c>
      <c r="C71" s="15">
        <f>VLOOKUP($B71,scoreA!$C$7:$P$160,3,FALSE)</f>
        <v>18</v>
      </c>
      <c r="D71" s="9" t="str">
        <f>VLOOKUP($B71,scoreA!$C$7:$P$160,4,FALSE)</f>
        <v/>
      </c>
      <c r="E71" s="9" t="str">
        <f>VLOOKUP($B71,scoreA!$C$7:$P$160,5,FALSE)</f>
        <v/>
      </c>
      <c r="F71" s="27" t="str">
        <f>VLOOKUP($B71,scoreA!$C$7:$P$160,6,FALSE)</f>
        <v/>
      </c>
      <c r="G71" s="27" t="str">
        <f>VLOOKUP($B71,scoreA!$C$7:$P$160,7,FALSE)</f>
        <v/>
      </c>
      <c r="H71" s="27" t="str">
        <f>VLOOKUP($B71,scoreA!$C$7:$P$160,8,FALSE)</f>
        <v/>
      </c>
      <c r="I71" s="27" t="str">
        <f>VLOOKUP($B71,scoreA!$C$7:$P$160,9,FALSE)</f>
        <v/>
      </c>
      <c r="J71" s="27" t="str">
        <f>VLOOKUP($B71,scoreA!$C$7:$P$160,10,FALSE)</f>
        <v/>
      </c>
      <c r="K71" s="33">
        <f>VLOOKUP($B71,scoreA!$C$7:$O$160,11,FALSE)</f>
        <v>0</v>
      </c>
      <c r="L71" s="12" t="str">
        <f>VLOOKUP($B71,scoreA!$C$7:$O$160,13,FALSE)</f>
        <v/>
      </c>
      <c r="M71" s="21" t="e">
        <f t="shared" si="0"/>
        <v>#NUM!</v>
      </c>
    </row>
    <row r="72" spans="2:13" ht="17" x14ac:dyDescent="0.4">
      <c r="B72" s="14">
        <v>66</v>
      </c>
      <c r="C72" s="15">
        <f>VLOOKUP($B72,scoreA!$C$7:$P$160,3,FALSE)</f>
        <v>18</v>
      </c>
      <c r="D72" s="9" t="str">
        <f>VLOOKUP($B72,scoreA!$C$7:$P$160,4,FALSE)</f>
        <v/>
      </c>
      <c r="E72" s="9" t="str">
        <f>VLOOKUP($B72,scoreA!$C$7:$P$160,5,FALSE)</f>
        <v/>
      </c>
      <c r="F72" s="27" t="str">
        <f>VLOOKUP($B72,scoreA!$C$7:$P$160,6,FALSE)</f>
        <v/>
      </c>
      <c r="G72" s="27" t="str">
        <f>VLOOKUP($B72,scoreA!$C$7:$P$160,7,FALSE)</f>
        <v/>
      </c>
      <c r="H72" s="27" t="str">
        <f>VLOOKUP($B72,scoreA!$C$7:$P$160,8,FALSE)</f>
        <v/>
      </c>
      <c r="I72" s="27" t="str">
        <f>VLOOKUP($B72,scoreA!$C$7:$P$160,9,FALSE)</f>
        <v/>
      </c>
      <c r="J72" s="27" t="str">
        <f>VLOOKUP($B72,scoreA!$C$7:$P$160,10,FALSE)</f>
        <v/>
      </c>
      <c r="K72" s="33">
        <f>VLOOKUP($B72,scoreA!$C$7:$O$160,11,FALSE)</f>
        <v>0</v>
      </c>
      <c r="L72" s="12" t="str">
        <f>VLOOKUP($B72,scoreA!$C$7:$O$160,13,FALSE)</f>
        <v/>
      </c>
      <c r="M72" s="21" t="e">
        <f t="shared" ref="M72:M90" si="1">IF(E72&lt;3,LARGE(F72:J72,E72),LARGE(F72:J72,3))</f>
        <v>#NUM!</v>
      </c>
    </row>
    <row r="73" spans="2:13" ht="17" x14ac:dyDescent="0.4">
      <c r="B73" s="14">
        <v>67</v>
      </c>
      <c r="C73" s="15">
        <f>VLOOKUP($B73,scoreA!$C$7:$P$160,3,FALSE)</f>
        <v>18</v>
      </c>
      <c r="D73" s="9" t="str">
        <f>VLOOKUP($B73,scoreA!$C$7:$P$160,4,FALSE)</f>
        <v/>
      </c>
      <c r="E73" s="9" t="str">
        <f>VLOOKUP($B73,scoreA!$C$7:$P$160,5,FALSE)</f>
        <v/>
      </c>
      <c r="F73" s="27" t="str">
        <f>VLOOKUP($B73,scoreA!$C$7:$P$160,6,FALSE)</f>
        <v/>
      </c>
      <c r="G73" s="27" t="str">
        <f>VLOOKUP($B73,scoreA!$C$7:$P$160,7,FALSE)</f>
        <v/>
      </c>
      <c r="H73" s="27" t="str">
        <f>VLOOKUP($B73,scoreA!$C$7:$P$160,8,FALSE)</f>
        <v/>
      </c>
      <c r="I73" s="27" t="str">
        <f>VLOOKUP($B73,scoreA!$C$7:$P$160,9,FALSE)</f>
        <v/>
      </c>
      <c r="J73" s="27" t="str">
        <f>VLOOKUP($B73,scoreA!$C$7:$P$160,10,FALSE)</f>
        <v/>
      </c>
      <c r="K73" s="33">
        <f>VLOOKUP($B73,scoreA!$C$7:$O$160,11,FALSE)</f>
        <v>0</v>
      </c>
      <c r="L73" s="12" t="str">
        <f>VLOOKUP($B73,scoreA!$C$7:$O$160,13,FALSE)</f>
        <v/>
      </c>
      <c r="M73" s="21" t="e">
        <f t="shared" si="1"/>
        <v>#NUM!</v>
      </c>
    </row>
    <row r="74" spans="2:13" ht="17" x14ac:dyDescent="0.4">
      <c r="B74" s="14">
        <v>68</v>
      </c>
      <c r="C74" s="15">
        <f>VLOOKUP($B74,scoreA!$C$7:$P$160,3,FALSE)</f>
        <v>18</v>
      </c>
      <c r="D74" s="9" t="str">
        <f>VLOOKUP($B74,scoreA!$C$7:$P$160,4,FALSE)</f>
        <v/>
      </c>
      <c r="E74" s="9" t="str">
        <f>VLOOKUP($B74,scoreA!$C$7:$P$160,5,FALSE)</f>
        <v/>
      </c>
      <c r="F74" s="27" t="str">
        <f>VLOOKUP($B74,scoreA!$C$7:$P$160,6,FALSE)</f>
        <v/>
      </c>
      <c r="G74" s="27" t="str">
        <f>VLOOKUP($B74,scoreA!$C$7:$P$160,7,FALSE)</f>
        <v/>
      </c>
      <c r="H74" s="27" t="str">
        <f>VLOOKUP($B74,scoreA!$C$7:$P$160,8,FALSE)</f>
        <v/>
      </c>
      <c r="I74" s="27" t="str">
        <f>VLOOKUP($B74,scoreA!$C$7:$P$160,9,FALSE)</f>
        <v/>
      </c>
      <c r="J74" s="27" t="str">
        <f>VLOOKUP($B74,scoreA!$C$7:$P$160,10,FALSE)</f>
        <v/>
      </c>
      <c r="K74" s="33">
        <f>VLOOKUP($B74,scoreA!$C$7:$O$160,11,FALSE)</f>
        <v>0</v>
      </c>
      <c r="L74" s="12" t="str">
        <f>VLOOKUP($B74,scoreA!$C$7:$O$160,13,FALSE)</f>
        <v/>
      </c>
      <c r="M74" s="21" t="e">
        <f t="shared" si="1"/>
        <v>#NUM!</v>
      </c>
    </row>
    <row r="75" spans="2:13" ht="17" x14ac:dyDescent="0.4">
      <c r="B75" s="14">
        <v>69</v>
      </c>
      <c r="C75" s="15">
        <f>VLOOKUP($B75,scoreA!$C$7:$P$160,3,FALSE)</f>
        <v>18</v>
      </c>
      <c r="D75" s="9" t="str">
        <f>VLOOKUP($B75,scoreA!$C$7:$P$160,4,FALSE)</f>
        <v/>
      </c>
      <c r="E75" s="9" t="str">
        <f>VLOOKUP($B75,scoreA!$C$7:$P$160,5,FALSE)</f>
        <v/>
      </c>
      <c r="F75" s="27" t="str">
        <f>VLOOKUP($B75,scoreA!$C$7:$P$160,6,FALSE)</f>
        <v/>
      </c>
      <c r="G75" s="27" t="str">
        <f>VLOOKUP($B75,scoreA!$C$7:$P$160,7,FALSE)</f>
        <v/>
      </c>
      <c r="H75" s="27" t="str">
        <f>VLOOKUP($B75,scoreA!$C$7:$P$160,8,FALSE)</f>
        <v/>
      </c>
      <c r="I75" s="27" t="str">
        <f>VLOOKUP($B75,scoreA!$C$7:$P$160,9,FALSE)</f>
        <v/>
      </c>
      <c r="J75" s="27" t="str">
        <f>VLOOKUP($B75,scoreA!$C$7:$P$160,10,FALSE)</f>
        <v/>
      </c>
      <c r="K75" s="33">
        <f>VLOOKUP($B75,scoreA!$C$7:$O$160,11,FALSE)</f>
        <v>0</v>
      </c>
      <c r="L75" s="12" t="str">
        <f>VLOOKUP($B75,scoreA!$C$7:$O$160,13,FALSE)</f>
        <v/>
      </c>
      <c r="M75" s="21" t="e">
        <f t="shared" si="1"/>
        <v>#NUM!</v>
      </c>
    </row>
    <row r="76" spans="2:13" ht="17" x14ac:dyDescent="0.4">
      <c r="B76" s="14">
        <v>70</v>
      </c>
      <c r="C76" s="15">
        <f>VLOOKUP($B76,scoreA!$C$7:$P$160,3,FALSE)</f>
        <v>18</v>
      </c>
      <c r="D76" s="9" t="str">
        <f>VLOOKUP($B76,scoreA!$C$7:$P$160,4,FALSE)</f>
        <v/>
      </c>
      <c r="E76" s="9" t="str">
        <f>VLOOKUP($B76,scoreA!$C$7:$P$160,5,FALSE)</f>
        <v/>
      </c>
      <c r="F76" s="27" t="str">
        <f>VLOOKUP($B76,scoreA!$C$7:$P$160,6,FALSE)</f>
        <v/>
      </c>
      <c r="G76" s="27" t="str">
        <f>VLOOKUP($B76,scoreA!$C$7:$P$160,7,FALSE)</f>
        <v/>
      </c>
      <c r="H76" s="27" t="str">
        <f>VLOOKUP($B76,scoreA!$C$7:$P$160,8,FALSE)</f>
        <v/>
      </c>
      <c r="I76" s="27" t="str">
        <f>VLOOKUP($B76,scoreA!$C$7:$P$160,9,FALSE)</f>
        <v/>
      </c>
      <c r="J76" s="27" t="str">
        <f>VLOOKUP($B76,scoreA!$C$7:$P$160,10,FALSE)</f>
        <v/>
      </c>
      <c r="K76" s="33">
        <f>VLOOKUP($B76,scoreA!$C$7:$O$160,11,FALSE)</f>
        <v>0</v>
      </c>
      <c r="L76" s="12" t="str">
        <f>VLOOKUP($B76,scoreA!$C$7:$O$160,13,FALSE)</f>
        <v/>
      </c>
      <c r="M76" s="21" t="e">
        <f t="shared" si="1"/>
        <v>#NUM!</v>
      </c>
    </row>
    <row r="77" spans="2:13" ht="17" x14ac:dyDescent="0.4">
      <c r="B77" s="14">
        <v>71</v>
      </c>
      <c r="C77" s="15">
        <f>VLOOKUP($B77,scoreA!$C$7:$P$160,3,FALSE)</f>
        <v>18</v>
      </c>
      <c r="D77" s="9" t="str">
        <f>VLOOKUP($B77,scoreA!$C$7:$P$160,4,FALSE)</f>
        <v/>
      </c>
      <c r="E77" s="9" t="str">
        <f>VLOOKUP($B77,scoreA!$C$7:$P$160,5,FALSE)</f>
        <v/>
      </c>
      <c r="F77" s="27" t="str">
        <f>VLOOKUP($B77,scoreA!$C$7:$P$160,6,FALSE)</f>
        <v/>
      </c>
      <c r="G77" s="27" t="str">
        <f>VLOOKUP($B77,scoreA!$C$7:$P$160,7,FALSE)</f>
        <v/>
      </c>
      <c r="H77" s="27" t="str">
        <f>VLOOKUP($B77,scoreA!$C$7:$P$160,8,FALSE)</f>
        <v/>
      </c>
      <c r="I77" s="27" t="str">
        <f>VLOOKUP($B77,scoreA!$C$7:$P$160,9,FALSE)</f>
        <v/>
      </c>
      <c r="J77" s="27" t="str">
        <f>VLOOKUP($B77,scoreA!$C$7:$P$160,10,FALSE)</f>
        <v/>
      </c>
      <c r="K77" s="33">
        <f>VLOOKUP($B77,scoreA!$C$7:$O$160,11,FALSE)</f>
        <v>0</v>
      </c>
      <c r="L77" s="12" t="str">
        <f>VLOOKUP($B77,scoreA!$C$7:$O$160,13,FALSE)</f>
        <v/>
      </c>
      <c r="M77" s="21" t="e">
        <f t="shared" si="1"/>
        <v>#NUM!</v>
      </c>
    </row>
    <row r="78" spans="2:13" ht="17" x14ac:dyDescent="0.4">
      <c r="B78" s="14">
        <v>72</v>
      </c>
      <c r="C78" s="15">
        <f>VLOOKUP($B78,scoreA!$C$7:$P$160,3,FALSE)</f>
        <v>18</v>
      </c>
      <c r="D78" s="9" t="str">
        <f>VLOOKUP($B78,scoreA!$C$7:$P$160,4,FALSE)</f>
        <v/>
      </c>
      <c r="E78" s="9" t="str">
        <f>VLOOKUP($B78,scoreA!$C$7:$P$160,5,FALSE)</f>
        <v/>
      </c>
      <c r="F78" s="27" t="str">
        <f>VLOOKUP($B78,scoreA!$C$7:$P$160,6,FALSE)</f>
        <v/>
      </c>
      <c r="G78" s="27" t="str">
        <f>VLOOKUP($B78,scoreA!$C$7:$P$160,7,FALSE)</f>
        <v/>
      </c>
      <c r="H78" s="27" t="str">
        <f>VLOOKUP($B78,scoreA!$C$7:$P$160,8,FALSE)</f>
        <v/>
      </c>
      <c r="I78" s="27" t="str">
        <f>VLOOKUP($B78,scoreA!$C$7:$P$160,9,FALSE)</f>
        <v/>
      </c>
      <c r="J78" s="27" t="str">
        <f>VLOOKUP($B78,scoreA!$C$7:$P$160,10,FALSE)</f>
        <v/>
      </c>
      <c r="K78" s="33">
        <f>VLOOKUP($B78,scoreA!$C$7:$O$160,11,FALSE)</f>
        <v>0</v>
      </c>
      <c r="L78" s="12" t="str">
        <f>VLOOKUP($B78,scoreA!$C$7:$O$160,13,FALSE)</f>
        <v/>
      </c>
      <c r="M78" s="21" t="e">
        <f t="shared" si="1"/>
        <v>#NUM!</v>
      </c>
    </row>
    <row r="79" spans="2:13" ht="17" x14ac:dyDescent="0.4">
      <c r="B79" s="14">
        <v>73</v>
      </c>
      <c r="C79" s="15">
        <f>VLOOKUP($B79,scoreA!$C$7:$P$160,3,FALSE)</f>
        <v>18</v>
      </c>
      <c r="D79" s="9" t="str">
        <f>VLOOKUP($B79,scoreA!$C$7:$P$160,4,FALSE)</f>
        <v/>
      </c>
      <c r="E79" s="9" t="str">
        <f>VLOOKUP($B79,scoreA!$C$7:$P$160,5,FALSE)</f>
        <v/>
      </c>
      <c r="F79" s="27" t="str">
        <f>VLOOKUP($B79,scoreA!$C$7:$P$160,6,FALSE)</f>
        <v/>
      </c>
      <c r="G79" s="27" t="str">
        <f>VLOOKUP($B79,scoreA!$C$7:$P$160,7,FALSE)</f>
        <v/>
      </c>
      <c r="H79" s="27" t="str">
        <f>VLOOKUP($B79,scoreA!$C$7:$P$160,8,FALSE)</f>
        <v/>
      </c>
      <c r="I79" s="27" t="str">
        <f>VLOOKUP($B79,scoreA!$C$7:$P$160,9,FALSE)</f>
        <v/>
      </c>
      <c r="J79" s="27" t="str">
        <f>VLOOKUP($B79,scoreA!$C$7:$P$160,10,FALSE)</f>
        <v/>
      </c>
      <c r="K79" s="33">
        <f>VLOOKUP($B79,scoreA!$C$7:$O$160,11,FALSE)</f>
        <v>0</v>
      </c>
      <c r="L79" s="12" t="str">
        <f>VLOOKUP($B79,scoreA!$C$7:$O$160,13,FALSE)</f>
        <v/>
      </c>
      <c r="M79" s="21" t="e">
        <f t="shared" si="1"/>
        <v>#NUM!</v>
      </c>
    </row>
    <row r="80" spans="2:13" ht="17" x14ac:dyDescent="0.4">
      <c r="B80" s="14">
        <v>74</v>
      </c>
      <c r="C80" s="15">
        <f>VLOOKUP($B80,scoreA!$C$7:$P$160,3,FALSE)</f>
        <v>18</v>
      </c>
      <c r="D80" s="9" t="str">
        <f>VLOOKUP($B80,scoreA!$C$7:$P$160,4,FALSE)</f>
        <v/>
      </c>
      <c r="E80" s="9" t="str">
        <f>VLOOKUP($B80,scoreA!$C$7:$P$160,5,FALSE)</f>
        <v/>
      </c>
      <c r="F80" s="27" t="str">
        <f>VLOOKUP($B80,scoreA!$C$7:$P$160,6,FALSE)</f>
        <v/>
      </c>
      <c r="G80" s="27" t="str">
        <f>VLOOKUP($B80,scoreA!$C$7:$P$160,7,FALSE)</f>
        <v/>
      </c>
      <c r="H80" s="27" t="str">
        <f>VLOOKUP($B80,scoreA!$C$7:$P$160,8,FALSE)</f>
        <v/>
      </c>
      <c r="I80" s="27" t="str">
        <f>VLOOKUP($B80,scoreA!$C$7:$P$160,9,FALSE)</f>
        <v/>
      </c>
      <c r="J80" s="27" t="str">
        <f>VLOOKUP($B80,scoreA!$C$7:$P$160,10,FALSE)</f>
        <v/>
      </c>
      <c r="K80" s="33">
        <f>VLOOKUP($B80,scoreA!$C$7:$O$160,11,FALSE)</f>
        <v>0</v>
      </c>
      <c r="L80" s="12" t="str">
        <f>VLOOKUP($B80,scoreA!$C$7:$O$160,13,FALSE)</f>
        <v/>
      </c>
      <c r="M80" s="21" t="e">
        <f t="shared" si="1"/>
        <v>#NUM!</v>
      </c>
    </row>
    <row r="81" spans="2:13" ht="17" x14ac:dyDescent="0.4">
      <c r="B81" s="14">
        <v>75</v>
      </c>
      <c r="C81" s="15">
        <f>VLOOKUP($B81,scoreA!$C$7:$P$160,3,FALSE)</f>
        <v>18</v>
      </c>
      <c r="D81" s="9" t="str">
        <f>VLOOKUP($B81,scoreA!$C$7:$P$160,4,FALSE)</f>
        <v/>
      </c>
      <c r="E81" s="9" t="str">
        <f>VLOOKUP($B81,scoreA!$C$7:$P$160,5,FALSE)</f>
        <v/>
      </c>
      <c r="F81" s="27" t="str">
        <f>VLOOKUP($B81,scoreA!$C$7:$P$160,6,FALSE)</f>
        <v/>
      </c>
      <c r="G81" s="27" t="str">
        <f>VLOOKUP($B81,scoreA!$C$7:$P$160,7,FALSE)</f>
        <v/>
      </c>
      <c r="H81" s="27" t="str">
        <f>VLOOKUP($B81,scoreA!$C$7:$P$160,8,FALSE)</f>
        <v/>
      </c>
      <c r="I81" s="27" t="str">
        <f>VLOOKUP($B81,scoreA!$C$7:$P$160,9,FALSE)</f>
        <v/>
      </c>
      <c r="J81" s="27" t="str">
        <f>VLOOKUP($B81,scoreA!$C$7:$P$160,10,FALSE)</f>
        <v/>
      </c>
      <c r="K81" s="33">
        <f>VLOOKUP($B81,scoreA!$C$7:$O$160,11,FALSE)</f>
        <v>0</v>
      </c>
      <c r="L81" s="12" t="str">
        <f>VLOOKUP($B81,scoreA!$C$7:$O$160,13,FALSE)</f>
        <v/>
      </c>
      <c r="M81" s="21" t="e">
        <f t="shared" si="1"/>
        <v>#NUM!</v>
      </c>
    </row>
    <row r="82" spans="2:13" ht="17" x14ac:dyDescent="0.4">
      <c r="B82" s="14">
        <v>76</v>
      </c>
      <c r="C82" s="15">
        <f>VLOOKUP($B82,scoreA!$C$7:$P$160,3,FALSE)</f>
        <v>18</v>
      </c>
      <c r="D82" s="9" t="str">
        <f>VLOOKUP($B82,scoreA!$C$7:$P$160,4,FALSE)</f>
        <v/>
      </c>
      <c r="E82" s="9" t="str">
        <f>VLOOKUP($B82,scoreA!$C$7:$P$160,5,FALSE)</f>
        <v/>
      </c>
      <c r="F82" s="27" t="str">
        <f>VLOOKUP($B82,scoreA!$C$7:$P$160,6,FALSE)</f>
        <v/>
      </c>
      <c r="G82" s="27" t="str">
        <f>VLOOKUP($B82,scoreA!$C$7:$P$160,7,FALSE)</f>
        <v/>
      </c>
      <c r="H82" s="27" t="str">
        <f>VLOOKUP($B82,scoreA!$C$7:$P$160,8,FALSE)</f>
        <v/>
      </c>
      <c r="I82" s="27" t="str">
        <f>VLOOKUP($B82,scoreA!$C$7:$P$160,9,FALSE)</f>
        <v/>
      </c>
      <c r="J82" s="27" t="str">
        <f>VLOOKUP($B82,scoreA!$C$7:$P$160,10,FALSE)</f>
        <v/>
      </c>
      <c r="K82" s="33">
        <f>VLOOKUP($B82,scoreA!$C$7:$O$160,11,FALSE)</f>
        <v>0</v>
      </c>
      <c r="L82" s="12" t="str">
        <f>VLOOKUP($B82,scoreA!$C$7:$O$160,13,FALSE)</f>
        <v/>
      </c>
      <c r="M82" s="21" t="e">
        <f t="shared" si="1"/>
        <v>#NUM!</v>
      </c>
    </row>
    <row r="83" spans="2:13" ht="17" x14ac:dyDescent="0.4">
      <c r="B83" s="14">
        <v>77</v>
      </c>
      <c r="C83" s="15">
        <f>VLOOKUP($B83,scoreA!$C$7:$P$160,3,FALSE)</f>
        <v>18</v>
      </c>
      <c r="D83" s="9" t="str">
        <f>VLOOKUP($B83,scoreA!$C$7:$P$160,4,FALSE)</f>
        <v/>
      </c>
      <c r="E83" s="9" t="str">
        <f>VLOOKUP($B83,scoreA!$C$7:$P$160,5,FALSE)</f>
        <v/>
      </c>
      <c r="F83" s="27" t="str">
        <f>VLOOKUP($B83,scoreA!$C$7:$P$160,6,FALSE)</f>
        <v/>
      </c>
      <c r="G83" s="27" t="str">
        <f>VLOOKUP($B83,scoreA!$C$7:$P$160,7,FALSE)</f>
        <v/>
      </c>
      <c r="H83" s="27" t="str">
        <f>VLOOKUP($B83,scoreA!$C$7:$P$160,8,FALSE)</f>
        <v/>
      </c>
      <c r="I83" s="27" t="str">
        <f>VLOOKUP($B83,scoreA!$C$7:$P$160,9,FALSE)</f>
        <v/>
      </c>
      <c r="J83" s="27" t="str">
        <f>VLOOKUP($B83,scoreA!$C$7:$P$160,10,FALSE)</f>
        <v/>
      </c>
      <c r="K83" s="33">
        <f>VLOOKUP($B83,scoreA!$C$7:$O$160,11,FALSE)</f>
        <v>0</v>
      </c>
      <c r="L83" s="12" t="str">
        <f>VLOOKUP($B83,scoreA!$C$7:$O$160,13,FALSE)</f>
        <v/>
      </c>
      <c r="M83" s="21" t="e">
        <f t="shared" si="1"/>
        <v>#NUM!</v>
      </c>
    </row>
    <row r="84" spans="2:13" ht="17" x14ac:dyDescent="0.4">
      <c r="B84" s="14">
        <v>78</v>
      </c>
      <c r="C84" s="15">
        <f>VLOOKUP($B84,scoreA!$C$7:$P$160,3,FALSE)</f>
        <v>18</v>
      </c>
      <c r="D84" s="9" t="str">
        <f>VLOOKUP($B84,scoreA!$C$7:$P$160,4,FALSE)</f>
        <v/>
      </c>
      <c r="E84" s="9" t="str">
        <f>VLOOKUP($B84,scoreA!$C$7:$P$160,5,FALSE)</f>
        <v/>
      </c>
      <c r="F84" s="27" t="str">
        <f>VLOOKUP($B84,scoreA!$C$7:$P$160,6,FALSE)</f>
        <v/>
      </c>
      <c r="G84" s="27" t="str">
        <f>VLOOKUP($B84,scoreA!$C$7:$P$160,7,FALSE)</f>
        <v/>
      </c>
      <c r="H84" s="27" t="str">
        <f>VLOOKUP($B84,scoreA!$C$7:$P$160,8,FALSE)</f>
        <v/>
      </c>
      <c r="I84" s="27" t="str">
        <f>VLOOKUP($B84,scoreA!$C$7:$P$160,9,FALSE)</f>
        <v/>
      </c>
      <c r="J84" s="27" t="str">
        <f>VLOOKUP($B84,scoreA!$C$7:$P$160,10,FALSE)</f>
        <v/>
      </c>
      <c r="K84" s="33">
        <f>VLOOKUP($B84,scoreA!$C$7:$O$160,11,FALSE)</f>
        <v>0</v>
      </c>
      <c r="L84" s="12" t="str">
        <f>VLOOKUP($B84,scoreA!$C$7:$O$160,13,FALSE)</f>
        <v/>
      </c>
      <c r="M84" s="21" t="e">
        <f t="shared" si="1"/>
        <v>#NUM!</v>
      </c>
    </row>
    <row r="85" spans="2:13" ht="17" x14ac:dyDescent="0.4">
      <c r="B85" s="14">
        <v>79</v>
      </c>
      <c r="C85" s="15">
        <f>VLOOKUP($B85,scoreA!$C$7:$P$160,3,FALSE)</f>
        <v>18</v>
      </c>
      <c r="D85" s="9" t="str">
        <f>VLOOKUP($B85,scoreA!$C$7:$P$160,4,FALSE)</f>
        <v/>
      </c>
      <c r="E85" s="9" t="str">
        <f>VLOOKUP($B85,scoreA!$C$7:$P$160,5,FALSE)</f>
        <v/>
      </c>
      <c r="F85" s="27" t="str">
        <f>VLOOKUP($B85,scoreA!$C$7:$P$160,6,FALSE)</f>
        <v/>
      </c>
      <c r="G85" s="27" t="str">
        <f>VLOOKUP($B85,scoreA!$C$7:$P$160,7,FALSE)</f>
        <v/>
      </c>
      <c r="H85" s="27" t="str">
        <f>VLOOKUP($B85,scoreA!$C$7:$P$160,8,FALSE)</f>
        <v/>
      </c>
      <c r="I85" s="27" t="str">
        <f>VLOOKUP($B85,scoreA!$C$7:$P$160,9,FALSE)</f>
        <v/>
      </c>
      <c r="J85" s="27" t="str">
        <f>VLOOKUP($B85,scoreA!$C$7:$P$160,10,FALSE)</f>
        <v/>
      </c>
      <c r="K85" s="33">
        <f>VLOOKUP($B85,scoreA!$C$7:$O$160,11,FALSE)</f>
        <v>0</v>
      </c>
      <c r="L85" s="12" t="str">
        <f>VLOOKUP($B85,scoreA!$C$7:$O$160,13,FALSE)</f>
        <v/>
      </c>
      <c r="M85" s="21" t="e">
        <f t="shared" si="1"/>
        <v>#NUM!</v>
      </c>
    </row>
    <row r="86" spans="2:13" ht="17" x14ac:dyDescent="0.4">
      <c r="B86" s="14">
        <v>80</v>
      </c>
      <c r="C86" s="15">
        <f>VLOOKUP($B86,scoreA!$C$7:$P$160,3,FALSE)</f>
        <v>18</v>
      </c>
      <c r="D86" s="9" t="str">
        <f>VLOOKUP($B86,scoreA!$C$7:$P$160,4,FALSE)</f>
        <v/>
      </c>
      <c r="E86" s="9" t="str">
        <f>VLOOKUP($B86,scoreA!$C$7:$P$160,5,FALSE)</f>
        <v/>
      </c>
      <c r="F86" s="27" t="str">
        <f>VLOOKUP($B86,scoreA!$C$7:$P$160,6,FALSE)</f>
        <v/>
      </c>
      <c r="G86" s="27" t="str">
        <f>VLOOKUP($B86,scoreA!$C$7:$P$160,7,FALSE)</f>
        <v/>
      </c>
      <c r="H86" s="27" t="str">
        <f>VLOOKUP($B86,scoreA!$C$7:$P$160,8,FALSE)</f>
        <v/>
      </c>
      <c r="I86" s="27" t="str">
        <f>VLOOKUP($B86,scoreA!$C$7:$P$160,9,FALSE)</f>
        <v/>
      </c>
      <c r="J86" s="27" t="str">
        <f>VLOOKUP($B86,scoreA!$C$7:$P$160,10,FALSE)</f>
        <v/>
      </c>
      <c r="K86" s="33">
        <f>VLOOKUP($B86,scoreA!$C$7:$O$160,11,FALSE)</f>
        <v>0</v>
      </c>
      <c r="L86" s="12" t="str">
        <f>VLOOKUP($B86,scoreA!$C$7:$O$160,13,FALSE)</f>
        <v/>
      </c>
      <c r="M86" s="21" t="e">
        <f t="shared" si="1"/>
        <v>#NUM!</v>
      </c>
    </row>
    <row r="87" spans="2:13" ht="17" x14ac:dyDescent="0.4">
      <c r="B87" s="14">
        <v>81</v>
      </c>
      <c r="C87" s="15">
        <f>VLOOKUP($B87,scoreA!$C$7:$P$160,3,FALSE)</f>
        <v>18</v>
      </c>
      <c r="D87" s="9" t="str">
        <f>VLOOKUP($B87,scoreA!$C$7:$P$160,4,FALSE)</f>
        <v/>
      </c>
      <c r="E87" s="9" t="str">
        <f>VLOOKUP($B87,scoreA!$C$7:$P$160,5,FALSE)</f>
        <v/>
      </c>
      <c r="F87" s="27" t="str">
        <f>VLOOKUP($B87,scoreA!$C$7:$P$160,6,FALSE)</f>
        <v/>
      </c>
      <c r="G87" s="27" t="str">
        <f>VLOOKUP($B87,scoreA!$C$7:$P$160,7,FALSE)</f>
        <v/>
      </c>
      <c r="H87" s="27" t="str">
        <f>VLOOKUP($B87,scoreA!$C$7:$P$160,8,FALSE)</f>
        <v/>
      </c>
      <c r="I87" s="27" t="str">
        <f>VLOOKUP($B87,scoreA!$C$7:$P$160,9,FALSE)</f>
        <v/>
      </c>
      <c r="J87" s="27" t="str">
        <f>VLOOKUP($B87,scoreA!$C$7:$P$160,10,FALSE)</f>
        <v/>
      </c>
      <c r="K87" s="33">
        <f>VLOOKUP($B87,scoreA!$C$7:$O$160,11,FALSE)</f>
        <v>0</v>
      </c>
      <c r="L87" s="12" t="str">
        <f>VLOOKUP($B87,scoreA!$C$7:$O$160,13,FALSE)</f>
        <v/>
      </c>
      <c r="M87" s="21" t="e">
        <f t="shared" si="1"/>
        <v>#NUM!</v>
      </c>
    </row>
    <row r="88" spans="2:13" ht="17" x14ac:dyDescent="0.4">
      <c r="B88" s="14">
        <v>82</v>
      </c>
      <c r="C88" s="15">
        <f>VLOOKUP($B88,scoreA!$C$7:$P$160,3,FALSE)</f>
        <v>18</v>
      </c>
      <c r="D88" s="9" t="str">
        <f>VLOOKUP($B88,scoreA!$C$7:$P$160,4,FALSE)</f>
        <v/>
      </c>
      <c r="E88" s="9" t="str">
        <f>VLOOKUP($B88,scoreA!$C$7:$P$160,5,FALSE)</f>
        <v/>
      </c>
      <c r="F88" s="27" t="str">
        <f>VLOOKUP($B88,scoreA!$C$7:$P$160,6,FALSE)</f>
        <v/>
      </c>
      <c r="G88" s="27" t="str">
        <f>VLOOKUP($B88,scoreA!$C$7:$P$160,7,FALSE)</f>
        <v/>
      </c>
      <c r="H88" s="27" t="str">
        <f>VLOOKUP($B88,scoreA!$C$7:$P$160,8,FALSE)</f>
        <v/>
      </c>
      <c r="I88" s="27" t="str">
        <f>VLOOKUP($B88,scoreA!$C$7:$P$160,9,FALSE)</f>
        <v/>
      </c>
      <c r="J88" s="27" t="str">
        <f>VLOOKUP($B88,scoreA!$C$7:$P$160,10,FALSE)</f>
        <v/>
      </c>
      <c r="K88" s="33">
        <f>VLOOKUP($B88,scoreA!$C$7:$O$160,11,FALSE)</f>
        <v>0</v>
      </c>
      <c r="L88" s="12" t="str">
        <f>VLOOKUP($B88,scoreA!$C$7:$O$160,13,FALSE)</f>
        <v/>
      </c>
      <c r="M88" s="21" t="e">
        <f t="shared" si="1"/>
        <v>#NUM!</v>
      </c>
    </row>
    <row r="89" spans="2:13" ht="17" x14ac:dyDescent="0.4">
      <c r="B89" s="14">
        <v>83</v>
      </c>
      <c r="C89" s="15">
        <f>VLOOKUP($B89,scoreA!$C$7:$P$160,3,FALSE)</f>
        <v>18</v>
      </c>
      <c r="D89" s="9" t="str">
        <f>VLOOKUP($B89,scoreA!$C$7:$P$160,4,FALSE)</f>
        <v/>
      </c>
      <c r="E89" s="9" t="str">
        <f>VLOOKUP($B89,scoreA!$C$7:$P$160,5,FALSE)</f>
        <v/>
      </c>
      <c r="F89" s="27" t="str">
        <f>VLOOKUP($B89,scoreA!$C$7:$P$160,6,FALSE)</f>
        <v/>
      </c>
      <c r="G89" s="27" t="str">
        <f>VLOOKUP($B89,scoreA!$C$7:$P$160,7,FALSE)</f>
        <v/>
      </c>
      <c r="H89" s="27" t="str">
        <f>VLOOKUP($B89,scoreA!$C$7:$P$160,8,FALSE)</f>
        <v/>
      </c>
      <c r="I89" s="27" t="str">
        <f>VLOOKUP($B89,scoreA!$C$7:$P$160,9,FALSE)</f>
        <v/>
      </c>
      <c r="J89" s="27" t="str">
        <f>VLOOKUP($B89,scoreA!$C$7:$P$160,10,FALSE)</f>
        <v/>
      </c>
      <c r="K89" s="33">
        <f>VLOOKUP($B89,scoreA!$C$7:$O$160,11,FALSE)</f>
        <v>0</v>
      </c>
      <c r="L89" s="12" t="str">
        <f>VLOOKUP($B89,scoreA!$C$7:$O$160,13,FALSE)</f>
        <v/>
      </c>
      <c r="M89" s="21" t="e">
        <f t="shared" si="1"/>
        <v>#NUM!</v>
      </c>
    </row>
    <row r="90" spans="2:13" ht="17" x14ac:dyDescent="0.4">
      <c r="B90" s="14">
        <v>84</v>
      </c>
      <c r="C90" s="15">
        <f>VLOOKUP($B90,scoreA!$C$7:$P$160,3,FALSE)</f>
        <v>18</v>
      </c>
      <c r="D90" s="9" t="str">
        <f>VLOOKUP($B90,scoreA!$C$7:$P$160,4,FALSE)</f>
        <v/>
      </c>
      <c r="E90" s="9" t="str">
        <f>VLOOKUP($B90,scoreA!$C$7:$P$160,5,FALSE)</f>
        <v/>
      </c>
      <c r="F90" s="27" t="str">
        <f>VLOOKUP($B90,scoreA!$C$7:$P$160,6,FALSE)</f>
        <v/>
      </c>
      <c r="G90" s="27" t="str">
        <f>VLOOKUP($B90,scoreA!$C$7:$P$160,7,FALSE)</f>
        <v/>
      </c>
      <c r="H90" s="27" t="str">
        <f>VLOOKUP($B90,scoreA!$C$7:$P$160,8,FALSE)</f>
        <v/>
      </c>
      <c r="I90" s="27" t="str">
        <f>VLOOKUP($B90,scoreA!$C$7:$P$160,9,FALSE)</f>
        <v/>
      </c>
      <c r="J90" s="27" t="str">
        <f>VLOOKUP($B90,scoreA!$C$7:$P$160,10,FALSE)</f>
        <v/>
      </c>
      <c r="K90" s="33">
        <f>VLOOKUP($B90,scoreA!$C$7:$O$160,11,FALSE)</f>
        <v>0</v>
      </c>
      <c r="L90" s="12" t="str">
        <f>VLOOKUP($B90,scoreA!$C$7:$O$160,13,FALSE)</f>
        <v/>
      </c>
      <c r="M90" s="21" t="e">
        <f t="shared" si="1"/>
        <v>#NUM!</v>
      </c>
    </row>
  </sheetData>
  <sheetProtection algorithmName="SHA-512" hashValue="YIS478nO/H4eGFBzsJq0SoIfZoAdk92f1K83qMRMRkoiSK2R1/YWOiL/KmKnMO5ebCoOu65zRb1HgYM2ShhVfw==" saltValue="rVR1ymaH178nK12WtGF3Qg==" spinCount="100000" sheet="1" objects="1" scenarios="1"/>
  <mergeCells count="12">
    <mergeCell ref="K5:K6"/>
    <mergeCell ref="L5:L6"/>
    <mergeCell ref="C2:L2"/>
    <mergeCell ref="F4:J4"/>
    <mergeCell ref="C5:C6"/>
    <mergeCell ref="D5:D6"/>
    <mergeCell ref="E5:E6"/>
    <mergeCell ref="F5:F6"/>
    <mergeCell ref="G5:G6"/>
    <mergeCell ref="H5:H6"/>
    <mergeCell ref="I5:I6"/>
    <mergeCell ref="J5:J6"/>
  </mergeCells>
  <conditionalFormatting sqref="D7:E90">
    <cfRule type="cellIs" dxfId="9" priority="6" operator="equal">
      <formula>0</formula>
    </cfRule>
    <cfRule type="containsBlanks" dxfId="8" priority="7">
      <formula>LEN(TRIM(D7))=0</formula>
    </cfRule>
  </conditionalFormatting>
  <conditionalFormatting sqref="E7:E90">
    <cfRule type="dataBar" priority="8">
      <dataBar>
        <cfvo type="num" val="0"/>
        <cfvo type="max"/>
        <color theme="6" tint="-0.249977111117893"/>
      </dataBar>
      <extLst>
        <ext xmlns:x14="http://schemas.microsoft.com/office/spreadsheetml/2009/9/main" uri="{B025F937-C7B1-47D3-B67F-A62EFF666E3E}">
          <x14:id>{4479B14E-85A3-4C50-B7C6-5C15D2DCB3E8}</x14:id>
        </ext>
      </extLst>
    </cfRule>
  </conditionalFormatting>
  <conditionalFormatting sqref="F7">
    <cfRule type="expression" dxfId="7" priority="2">
      <formula>F7&gt;=$M7</formula>
    </cfRule>
  </conditionalFormatting>
  <conditionalFormatting sqref="F8">
    <cfRule type="expression" dxfId="6" priority="1">
      <formula>F8&gt;=M8</formula>
    </cfRule>
  </conditionalFormatting>
  <conditionalFormatting sqref="F7:J90">
    <cfRule type="expression" dxfId="5" priority="9">
      <formula>AND(F7&lt;$M7,F7&gt;1)</formula>
    </cfRule>
    <cfRule type="cellIs" dxfId="4" priority="10" operator="lessThan">
      <formula>1</formula>
    </cfRule>
    <cfRule type="expression" dxfId="3" priority="11">
      <formula>F7&gt;=$M7</formula>
    </cfRule>
  </conditionalFormatting>
  <conditionalFormatting sqref="K7:K90">
    <cfRule type="cellIs" dxfId="2" priority="3" operator="between">
      <formula>1</formula>
      <formula>0</formula>
    </cfRule>
  </conditionalFormatting>
  <conditionalFormatting sqref="K7:L90">
    <cfRule type="cellIs" dxfId="1" priority="5" operator="equal">
      <formula>0</formula>
    </cfRule>
  </conditionalFormatting>
  <conditionalFormatting sqref="L7:L90">
    <cfRule type="cellIs" dxfId="0" priority="4" operator="equal">
      <formula>-1.5</formula>
    </cfRule>
  </conditionalFormatting>
  <printOptions gridLines="1"/>
  <pageMargins left="0" right="0" top="0" bottom="0" header="0.31496062992125984" footer="0.31496062992125984"/>
  <pageSetup paperSize="9" scale="94" fitToHeight="0"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79B14E-85A3-4C50-B7C6-5C15D2DCB3E8}">
            <x14:dataBar minLength="0" maxLength="100" negativeBarColorSameAsPositive="1" axisPosition="none">
              <x14:cfvo type="num">
                <xm:f>0</xm:f>
              </x14:cfvo>
              <x14:cfvo type="max"/>
            </x14:dataBar>
          </x14:cfRule>
          <xm:sqref>E7:E90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rgb="FFCCFFCC"/>
    <pageSetUpPr fitToPage="1"/>
  </sheetPr>
  <dimension ref="A1:N90"/>
  <sheetViews>
    <sheetView zoomScaleNormal="100" workbookViewId="0">
      <pane ySplit="6" topLeftCell="A7" activePane="bottomLeft" state="frozen"/>
      <selection pane="bottomLeft" activeCell="F8" sqref="F8"/>
    </sheetView>
  </sheetViews>
  <sheetFormatPr defaultColWidth="9.1796875" defaultRowHeight="14.5" x14ac:dyDescent="0.35"/>
  <cols>
    <col min="1" max="1" width="3.81640625" style="14" customWidth="1"/>
    <col min="2" max="2" width="3.81640625" style="10" hidden="1" customWidth="1"/>
    <col min="3" max="3" width="8.81640625" customWidth="1"/>
    <col min="4" max="4" width="36.81640625" style="5" bestFit="1" customWidth="1"/>
    <col min="5" max="5" width="9" customWidth="1"/>
    <col min="6" max="10" width="7.1796875" customWidth="1"/>
    <col min="11" max="11" width="7.1796875" style="31" customWidth="1"/>
    <col min="12" max="12" width="7.1796875" customWidth="1"/>
    <col min="13" max="13" width="5.7265625" style="8" hidden="1" customWidth="1"/>
    <col min="14" max="14" width="8.7265625" style="26"/>
  </cols>
  <sheetData>
    <row r="1" spans="2:13" ht="15" thickBot="1" x14ac:dyDescent="0.4"/>
    <row r="2" spans="2:13" ht="31" thickBot="1" x14ac:dyDescent="0.9">
      <c r="C2" s="64" t="str">
        <f>scoreA!F2</f>
        <v>Swing to Zala Springs 2026</v>
      </c>
      <c r="D2" s="65"/>
      <c r="E2" s="65"/>
      <c r="F2" s="65"/>
      <c r="G2" s="65"/>
      <c r="H2" s="65"/>
      <c r="I2" s="65"/>
      <c r="J2" s="65"/>
      <c r="K2" s="65"/>
      <c r="L2" s="66"/>
    </row>
    <row r="3" spans="2:13" ht="6.75" customHeight="1" x14ac:dyDescent="0.35"/>
    <row r="4" spans="2:13" ht="21.75" customHeight="1" x14ac:dyDescent="0.35">
      <c r="D4" s="45" t="s">
        <v>34</v>
      </c>
      <c r="E4" s="13">
        <f>SUM(E7:E90)</f>
        <v>11</v>
      </c>
      <c r="F4" s="67" t="s">
        <v>14</v>
      </c>
      <c r="G4" s="67"/>
      <c r="H4" s="67"/>
      <c r="I4" s="67"/>
      <c r="J4" s="67"/>
      <c r="K4" s="32" t="s">
        <v>12</v>
      </c>
    </row>
    <row r="5" spans="2:13" ht="15.75" customHeight="1" x14ac:dyDescent="0.35">
      <c r="C5" s="68" t="s">
        <v>10</v>
      </c>
      <c r="D5" s="70" t="s">
        <v>0</v>
      </c>
      <c r="E5" s="72" t="s">
        <v>6</v>
      </c>
      <c r="F5" s="74">
        <v>1</v>
      </c>
      <c r="G5" s="74">
        <v>2</v>
      </c>
      <c r="H5" s="74">
        <v>3</v>
      </c>
      <c r="I5" s="74">
        <v>4</v>
      </c>
      <c r="J5" s="74">
        <v>5</v>
      </c>
      <c r="K5" s="62" t="s">
        <v>31</v>
      </c>
      <c r="L5" s="63" t="s">
        <v>22</v>
      </c>
    </row>
    <row r="6" spans="2:13" ht="15.75" customHeight="1" x14ac:dyDescent="0.35">
      <c r="C6" s="69"/>
      <c r="D6" s="71"/>
      <c r="E6" s="73"/>
      <c r="F6" s="75"/>
      <c r="G6" s="75"/>
      <c r="H6" s="75"/>
      <c r="I6" s="75"/>
      <c r="J6" s="75"/>
      <c r="K6" s="62"/>
      <c r="L6" s="63"/>
    </row>
    <row r="7" spans="2:13" ht="17" x14ac:dyDescent="0.4">
      <c r="B7" s="14">
        <v>1</v>
      </c>
      <c r="C7" s="15">
        <f>VLOOKUP($B7,scoreB!$C$7:$L$160,3,FALSE)</f>
        <v>1</v>
      </c>
      <c r="D7" s="9" t="str">
        <f>VLOOKUP($B7,scoreB!$C$7:$L$160,4,FALSE)</f>
        <v>REDAELLI GIANFRANCO</v>
      </c>
      <c r="E7" s="9">
        <f>VLOOKUP($B7,scoreB!$C$7:$P$160,5,FALSE)</f>
        <v>1</v>
      </c>
      <c r="F7" s="27">
        <f>VLOOKUP($B7,scoreB!$C$7:$P$160,6,FALSE)</f>
        <v>56</v>
      </c>
      <c r="G7" s="27">
        <f>VLOOKUP($B7,scoreB!$C$7:$P$160,7,FALSE)</f>
        <v>0</v>
      </c>
      <c r="H7" s="27">
        <f>VLOOKUP($B7,scoreB!$C$7:$P$160,8,FALSE)</f>
        <v>2.0000000000000001E-4</v>
      </c>
      <c r="I7" s="27">
        <f>VLOOKUP($B7,scoreB!$C$7:$P$160,9,FALSE)</f>
        <v>2.9999999999999997E-4</v>
      </c>
      <c r="J7" s="27">
        <f>VLOOKUP($B7,scoreB!$C$7:$P$160,10,FALSE)</f>
        <v>0</v>
      </c>
      <c r="K7" s="33">
        <f>VLOOKUP($B7,scoreB!$C$7:$O$160,11,FALSE)</f>
        <v>56.000500000000002</v>
      </c>
      <c r="L7" s="12">
        <f>VLOOKUP($B7,scoreB!$C$7:$O$160,13,FALSE)</f>
        <v>21.2</v>
      </c>
      <c r="M7" s="21">
        <f>IF(E7&lt;3,LARGE(F7:J7,E7),LARGE(F7:J7,3))</f>
        <v>56</v>
      </c>
    </row>
    <row r="8" spans="2:13" ht="17" x14ac:dyDescent="0.4">
      <c r="B8" s="14">
        <v>2</v>
      </c>
      <c r="C8" s="15">
        <f>VLOOKUP($B8,scoreB!$C$7:$P$160,3,FALSE)</f>
        <v>2</v>
      </c>
      <c r="D8" s="9" t="str">
        <f>VLOOKUP($B8,scoreB!$C$7:$P$160,4,FALSE)</f>
        <v>TEPINA DAMJAN</v>
      </c>
      <c r="E8" s="9">
        <f>VLOOKUP($B8,scoreB!$C$7:$P$160,5,FALSE)</f>
        <v>1</v>
      </c>
      <c r="F8" s="27">
        <f>VLOOKUP($B8,scoreB!$C$7:$P$160,6,FALSE)</f>
        <v>53</v>
      </c>
      <c r="G8" s="27">
        <f>VLOOKUP($B8,scoreB!$C$7:$P$160,7,FALSE)</f>
        <v>0</v>
      </c>
      <c r="H8" s="27">
        <f>VLOOKUP($B8,scoreB!$C$7:$P$160,8,FALSE)</f>
        <v>2.0000000000000001E-4</v>
      </c>
      <c r="I8" s="27">
        <f>VLOOKUP($B8,scoreB!$C$7:$P$160,9,FALSE)</f>
        <v>2.9999999999999997E-4</v>
      </c>
      <c r="J8" s="27">
        <f>VLOOKUP($B8,scoreB!$C$7:$P$160,10,FALSE)</f>
        <v>0</v>
      </c>
      <c r="K8" s="33">
        <f>VLOOKUP($B8,scoreB!$C$7:$O$160,11,FALSE)</f>
        <v>53.000500000000002</v>
      </c>
      <c r="L8" s="12">
        <f>VLOOKUP($B8,scoreB!$C$7:$O$160,13,FALSE)</f>
        <v>27.5</v>
      </c>
      <c r="M8" s="21">
        <f t="shared" ref="M8:M71" si="0">IF(E8&lt;3,LARGE(F8:J8,E8),LARGE(F8:J8,3))</f>
        <v>53</v>
      </c>
    </row>
    <row r="9" spans="2:13" ht="17" x14ac:dyDescent="0.4">
      <c r="B9" s="14">
        <v>3</v>
      </c>
      <c r="C9" s="15">
        <f>VLOOKUP($B9,scoreB!$C$7:$P$160,3,FALSE)</f>
        <v>2</v>
      </c>
      <c r="D9" s="9" t="str">
        <f>VLOOKUP($B9,scoreB!$C$7:$P$160,4,FALSE)</f>
        <v>PRINCI LUCIANO</v>
      </c>
      <c r="E9" s="9">
        <f>VLOOKUP($B9,scoreB!$C$7:$P$160,5,FALSE)</f>
        <v>1</v>
      </c>
      <c r="F9" s="27">
        <f>VLOOKUP($B9,scoreB!$C$7:$P$160,6,FALSE)</f>
        <v>53</v>
      </c>
      <c r="G9" s="27">
        <f>VLOOKUP($B9,scoreB!$C$7:$P$160,7,FALSE)</f>
        <v>0</v>
      </c>
      <c r="H9" s="27">
        <f>VLOOKUP($B9,scoreB!$C$7:$P$160,8,FALSE)</f>
        <v>2.0000000000000001E-4</v>
      </c>
      <c r="I9" s="27">
        <f>VLOOKUP($B9,scoreB!$C$7:$P$160,9,FALSE)</f>
        <v>2.9999999999999997E-4</v>
      </c>
      <c r="J9" s="27">
        <f>VLOOKUP($B9,scoreB!$C$7:$P$160,10,FALSE)</f>
        <v>0</v>
      </c>
      <c r="K9" s="33">
        <f>VLOOKUP($B9,scoreB!$C$7:$O$160,11,FALSE)</f>
        <v>53.000500000000002</v>
      </c>
      <c r="L9" s="12">
        <f>VLOOKUP($B9,scoreB!$C$7:$O$160,13,FALSE)</f>
        <v>20.7</v>
      </c>
      <c r="M9" s="21">
        <f t="shared" si="0"/>
        <v>53</v>
      </c>
    </row>
    <row r="10" spans="2:13" ht="17" x14ac:dyDescent="0.4">
      <c r="B10" s="14">
        <v>4</v>
      </c>
      <c r="C10" s="15">
        <f>VLOOKUP($B10,scoreB!$C$7:$P$160,3,FALSE)</f>
        <v>4</v>
      </c>
      <c r="D10" s="9" t="str">
        <f>VLOOKUP($B10,scoreB!$C$7:$P$160,4,FALSE)</f>
        <v>WEDAM WALTER</v>
      </c>
      <c r="E10" s="9">
        <f>VLOOKUP($B10,scoreB!$C$7:$P$160,5,FALSE)</f>
        <v>1</v>
      </c>
      <c r="F10" s="27">
        <f>VLOOKUP($B10,scoreB!$C$7:$P$160,6,FALSE)</f>
        <v>44</v>
      </c>
      <c r="G10" s="27">
        <f>VLOOKUP($B10,scoreB!$C$7:$P$160,7,FALSE)</f>
        <v>0</v>
      </c>
      <c r="H10" s="27">
        <f>VLOOKUP($B10,scoreB!$C$7:$P$160,8,FALSE)</f>
        <v>2.0000000000000001E-4</v>
      </c>
      <c r="I10" s="27">
        <f>VLOOKUP($B10,scoreB!$C$7:$P$160,9,FALSE)</f>
        <v>2.9999999999999997E-4</v>
      </c>
      <c r="J10" s="27">
        <f>VLOOKUP($B10,scoreB!$C$7:$P$160,10,FALSE)</f>
        <v>0</v>
      </c>
      <c r="K10" s="33">
        <f>VLOOKUP($B10,scoreB!$C$7:$O$160,11,FALSE)</f>
        <v>44.000500000000002</v>
      </c>
      <c r="L10" s="12">
        <f>VLOOKUP($B10,scoreB!$C$7:$O$160,13,FALSE)</f>
        <v>21.9</v>
      </c>
      <c r="M10" s="21">
        <f t="shared" si="0"/>
        <v>44</v>
      </c>
    </row>
    <row r="11" spans="2:13" ht="17" x14ac:dyDescent="0.4">
      <c r="B11" s="14">
        <v>5</v>
      </c>
      <c r="C11" s="15">
        <f>VLOOKUP($B11,scoreB!$C$7:$P$160,3,FALSE)</f>
        <v>5</v>
      </c>
      <c r="D11" s="9" t="str">
        <f>VLOOKUP($B11,scoreB!$C$7:$P$160,4,FALSE)</f>
        <v>TAVCAR EMIL</v>
      </c>
      <c r="E11" s="9">
        <f>VLOOKUP($B11,scoreB!$C$7:$P$160,5,FALSE)</f>
        <v>1</v>
      </c>
      <c r="F11" s="27">
        <f>VLOOKUP($B11,scoreB!$C$7:$P$160,6,FALSE)</f>
        <v>42</v>
      </c>
      <c r="G11" s="27">
        <f>VLOOKUP($B11,scoreB!$C$7:$P$160,7,FALSE)</f>
        <v>0</v>
      </c>
      <c r="H11" s="27">
        <f>VLOOKUP($B11,scoreB!$C$7:$P$160,8,FALSE)</f>
        <v>2.0000000000000001E-4</v>
      </c>
      <c r="I11" s="27">
        <f>VLOOKUP($B11,scoreB!$C$7:$P$160,9,FALSE)</f>
        <v>2.9999999999999997E-4</v>
      </c>
      <c r="J11" s="27">
        <f>VLOOKUP($B11,scoreB!$C$7:$P$160,10,FALSE)</f>
        <v>0</v>
      </c>
      <c r="K11" s="33">
        <f>VLOOKUP($B11,scoreB!$C$7:$O$160,11,FALSE)</f>
        <v>42.000500000000002</v>
      </c>
      <c r="L11" s="12">
        <f>VLOOKUP($B11,scoreB!$C$7:$O$160,13,FALSE)</f>
        <v>28.4</v>
      </c>
      <c r="M11" s="21">
        <f t="shared" si="0"/>
        <v>42</v>
      </c>
    </row>
    <row r="12" spans="2:13" ht="17" x14ac:dyDescent="0.4">
      <c r="B12" s="14">
        <v>6</v>
      </c>
      <c r="C12" s="15">
        <f>VLOOKUP($B12,scoreB!$C$7:$P$160,3,FALSE)</f>
        <v>6</v>
      </c>
      <c r="D12" s="9" t="str">
        <f>VLOOKUP($B12,scoreB!$C$7:$P$160,4,FALSE)</f>
        <v>ZALOKAR LUCIJA</v>
      </c>
      <c r="E12" s="9">
        <f>VLOOKUP($B12,scoreB!$C$7:$P$160,5,FALSE)</f>
        <v>1</v>
      </c>
      <c r="F12" s="27">
        <f>VLOOKUP($B12,scoreB!$C$7:$P$160,6,FALSE)</f>
        <v>39</v>
      </c>
      <c r="G12" s="27">
        <f>VLOOKUP($B12,scoreB!$C$7:$P$160,7,FALSE)</f>
        <v>0</v>
      </c>
      <c r="H12" s="27">
        <f>VLOOKUP($B12,scoreB!$C$7:$P$160,8,FALSE)</f>
        <v>2.0000000000000001E-4</v>
      </c>
      <c r="I12" s="27">
        <f>VLOOKUP($B12,scoreB!$C$7:$P$160,9,FALSE)</f>
        <v>2.9999999999999997E-4</v>
      </c>
      <c r="J12" s="27">
        <f>VLOOKUP($B12,scoreB!$C$7:$P$160,10,FALSE)</f>
        <v>0</v>
      </c>
      <c r="K12" s="33">
        <f>VLOOKUP($B12,scoreB!$C$7:$O$160,11,FALSE)</f>
        <v>39.000500000000002</v>
      </c>
      <c r="L12" s="12">
        <f>VLOOKUP($B12,scoreB!$C$7:$O$160,13,FALSE)</f>
        <v>31.5</v>
      </c>
      <c r="M12" s="21">
        <f t="shared" si="0"/>
        <v>39</v>
      </c>
    </row>
    <row r="13" spans="2:13" ht="17" x14ac:dyDescent="0.4">
      <c r="B13" s="14">
        <v>7</v>
      </c>
      <c r="C13" s="15">
        <f>VLOOKUP($B13,scoreB!$C$7:$P$160,3,FALSE)</f>
        <v>7</v>
      </c>
      <c r="D13" s="9" t="str">
        <f>VLOOKUP($B13,scoreB!$C$7:$P$160,4,FALSE)</f>
        <v>STUPAR VERONIKA</v>
      </c>
      <c r="E13" s="9">
        <f>VLOOKUP($B13,scoreB!$C$7:$P$160,5,FALSE)</f>
        <v>1</v>
      </c>
      <c r="F13" s="27">
        <f>VLOOKUP($B13,scoreB!$C$7:$P$160,6,FALSE)</f>
        <v>37</v>
      </c>
      <c r="G13" s="27">
        <f>VLOOKUP($B13,scoreB!$C$7:$P$160,7,FALSE)</f>
        <v>0</v>
      </c>
      <c r="H13" s="27">
        <f>VLOOKUP($B13,scoreB!$C$7:$P$160,8,FALSE)</f>
        <v>2.0000000000000001E-4</v>
      </c>
      <c r="I13" s="27">
        <f>VLOOKUP($B13,scoreB!$C$7:$P$160,9,FALSE)</f>
        <v>2.9999999999999997E-4</v>
      </c>
      <c r="J13" s="27">
        <f>VLOOKUP($B13,scoreB!$C$7:$P$160,10,FALSE)</f>
        <v>0</v>
      </c>
      <c r="K13" s="33">
        <f>VLOOKUP($B13,scoreB!$C$7:$O$160,11,FALSE)</f>
        <v>37.000500000000002</v>
      </c>
      <c r="L13" s="12">
        <f>VLOOKUP($B13,scoreB!$C$7:$O$160,13,FALSE)</f>
        <v>44.6</v>
      </c>
      <c r="M13" s="21">
        <f t="shared" si="0"/>
        <v>37</v>
      </c>
    </row>
    <row r="14" spans="2:13" ht="17" x14ac:dyDescent="0.4">
      <c r="B14" s="14">
        <v>8</v>
      </c>
      <c r="C14" s="15">
        <f>VLOOKUP($B14,scoreB!$C$7:$P$160,3,FALSE)</f>
        <v>8</v>
      </c>
      <c r="D14" s="9" t="str">
        <f>VLOOKUP($B14,scoreB!$C$7:$P$160,4,FALSE)</f>
        <v>KOS SNEZANA</v>
      </c>
      <c r="E14" s="9">
        <f>VLOOKUP($B14,scoreB!$C$7:$P$160,5,FALSE)</f>
        <v>1</v>
      </c>
      <c r="F14" s="27">
        <f>VLOOKUP($B14,scoreB!$C$7:$P$160,6,FALSE)</f>
        <v>36</v>
      </c>
      <c r="G14" s="27">
        <f>VLOOKUP($B14,scoreB!$C$7:$P$160,7,FALSE)</f>
        <v>0</v>
      </c>
      <c r="H14" s="27">
        <f>VLOOKUP($B14,scoreB!$C$7:$P$160,8,FALSE)</f>
        <v>2.0000000000000001E-4</v>
      </c>
      <c r="I14" s="27">
        <f>VLOOKUP($B14,scoreB!$C$7:$P$160,9,FALSE)</f>
        <v>2.9999999999999997E-4</v>
      </c>
      <c r="J14" s="27">
        <f>VLOOKUP($B14,scoreB!$C$7:$P$160,10,FALSE)</f>
        <v>0</v>
      </c>
      <c r="K14" s="33">
        <f>VLOOKUP($B14,scoreB!$C$7:$O$160,11,FALSE)</f>
        <v>36.000500000000002</v>
      </c>
      <c r="L14" s="12">
        <f>VLOOKUP($B14,scoreB!$C$7:$O$160,13,FALSE)</f>
        <v>28</v>
      </c>
      <c r="M14" s="21">
        <f t="shared" si="0"/>
        <v>36</v>
      </c>
    </row>
    <row r="15" spans="2:13" ht="17" x14ac:dyDescent="0.4">
      <c r="B15" s="14">
        <v>9</v>
      </c>
      <c r="C15" s="15">
        <f>VLOOKUP($B15,scoreB!$C$7:$P$160,3,FALSE)</f>
        <v>9</v>
      </c>
      <c r="D15" s="9" t="str">
        <f>VLOOKUP($B15,scoreB!$C$7:$P$160,4,FALSE)</f>
        <v>POLI MARCO</v>
      </c>
      <c r="E15" s="9">
        <f>VLOOKUP($B15,scoreB!$C$7:$P$160,5,FALSE)</f>
        <v>1</v>
      </c>
      <c r="F15" s="27">
        <f>VLOOKUP($B15,scoreB!$C$7:$P$160,6,FALSE)</f>
        <v>33</v>
      </c>
      <c r="G15" s="27">
        <f>VLOOKUP($B15,scoreB!$C$7:$P$160,7,FALSE)</f>
        <v>0</v>
      </c>
      <c r="H15" s="27">
        <f>VLOOKUP($B15,scoreB!$C$7:$P$160,8,FALSE)</f>
        <v>2.0000000000000001E-4</v>
      </c>
      <c r="I15" s="27">
        <f>VLOOKUP($B15,scoreB!$C$7:$P$160,9,FALSE)</f>
        <v>2.9999999999999997E-4</v>
      </c>
      <c r="J15" s="27">
        <f>VLOOKUP($B15,scoreB!$C$7:$P$160,10,FALSE)</f>
        <v>0</v>
      </c>
      <c r="K15" s="33">
        <f>VLOOKUP($B15,scoreB!$C$7:$O$160,11,FALSE)</f>
        <v>33.000500000000002</v>
      </c>
      <c r="L15" s="12">
        <f>VLOOKUP($B15,scoreB!$C$7:$O$160,13,FALSE)</f>
        <v>26.5</v>
      </c>
      <c r="M15" s="21">
        <f t="shared" si="0"/>
        <v>33</v>
      </c>
    </row>
    <row r="16" spans="2:13" ht="17" x14ac:dyDescent="0.4">
      <c r="B16" s="14">
        <v>10</v>
      </c>
      <c r="C16" s="15">
        <f>VLOOKUP($B16,scoreB!$C$7:$P$160,3,FALSE)</f>
        <v>10</v>
      </c>
      <c r="D16" s="9" t="str">
        <f>VLOOKUP($B16,scoreB!$C$7:$P$160,4,FALSE)</f>
        <v>BELLI MAURO</v>
      </c>
      <c r="E16" s="9">
        <f>VLOOKUP($B16,scoreB!$C$7:$P$160,5,FALSE)</f>
        <v>1</v>
      </c>
      <c r="F16" s="27">
        <f>VLOOKUP($B16,scoreB!$C$7:$P$160,6,FALSE)</f>
        <v>28</v>
      </c>
      <c r="G16" s="27">
        <f>VLOOKUP($B16,scoreB!$C$7:$P$160,7,FALSE)</f>
        <v>0</v>
      </c>
      <c r="H16" s="27">
        <f>VLOOKUP($B16,scoreB!$C$7:$P$160,8,FALSE)</f>
        <v>2.0000000000000001E-4</v>
      </c>
      <c r="I16" s="27">
        <f>VLOOKUP($B16,scoreB!$C$7:$P$160,9,FALSE)</f>
        <v>2.9999999999999997E-4</v>
      </c>
      <c r="J16" s="27">
        <f>VLOOKUP($B16,scoreB!$C$7:$P$160,10,FALSE)</f>
        <v>0</v>
      </c>
      <c r="K16" s="33">
        <f>VLOOKUP($B16,scoreB!$C$7:$O$160,11,FALSE)</f>
        <v>28.000499999999999</v>
      </c>
      <c r="L16" s="12">
        <f>VLOOKUP($B16,scoreB!$C$7:$O$160,13,FALSE)</f>
        <v>28.9</v>
      </c>
      <c r="M16" s="21">
        <f t="shared" si="0"/>
        <v>28</v>
      </c>
    </row>
    <row r="17" spans="2:13" ht="17" x14ac:dyDescent="0.4">
      <c r="B17" s="14">
        <v>11</v>
      </c>
      <c r="C17" s="15">
        <f>VLOOKUP($B17,scoreB!$C$7:$P$160,3,FALSE)</f>
        <v>11</v>
      </c>
      <c r="D17" s="9" t="str">
        <f>VLOOKUP($B17,scoreB!$C$7:$P$160,4,FALSE)</f>
        <v>TRAMPUZ TOMISLAV</v>
      </c>
      <c r="E17" s="9">
        <f>VLOOKUP($B17,scoreB!$C$7:$P$160,5,FALSE)</f>
        <v>1</v>
      </c>
      <c r="F17" s="27">
        <f>VLOOKUP($B17,scoreB!$C$7:$P$160,6,FALSE)</f>
        <v>19</v>
      </c>
      <c r="G17" s="27">
        <f>VLOOKUP($B17,scoreB!$C$7:$P$160,7,FALSE)</f>
        <v>0</v>
      </c>
      <c r="H17" s="27">
        <f>VLOOKUP($B17,scoreB!$C$7:$P$160,8,FALSE)</f>
        <v>2.0000000000000001E-4</v>
      </c>
      <c r="I17" s="27">
        <f>VLOOKUP($B17,scoreB!$C$7:$P$160,9,FALSE)</f>
        <v>2.9999999999999997E-4</v>
      </c>
      <c r="J17" s="27">
        <f>VLOOKUP($B17,scoreB!$C$7:$P$160,10,FALSE)</f>
        <v>0</v>
      </c>
      <c r="K17" s="33">
        <f>VLOOKUP($B17,scoreB!$C$7:$O$160,11,FALSE)</f>
        <v>19.000499999999999</v>
      </c>
      <c r="L17" s="12">
        <f>VLOOKUP($B17,scoreB!$C$7:$O$160,13,FALSE)</f>
        <v>24.5</v>
      </c>
      <c r="M17" s="21">
        <f t="shared" si="0"/>
        <v>19</v>
      </c>
    </row>
    <row r="18" spans="2:13" ht="17" x14ac:dyDescent="0.4">
      <c r="B18" s="14">
        <v>12</v>
      </c>
      <c r="C18" s="15">
        <f>VLOOKUP($B18,scoreB!$C$7:$P$160,3,FALSE)</f>
        <v>12</v>
      </c>
      <c r="D18" s="9" t="str">
        <f>VLOOKUP($B18,scoreB!$C$7:$P$160,4,FALSE)</f>
        <v/>
      </c>
      <c r="E18" s="9" t="str">
        <f>VLOOKUP($B18,scoreB!$C$7:$P$160,5,FALSE)</f>
        <v/>
      </c>
      <c r="F18" s="27" t="str">
        <f>VLOOKUP($B18,scoreB!$C$7:$P$160,6,FALSE)</f>
        <v/>
      </c>
      <c r="G18" s="27" t="str">
        <f>VLOOKUP($B18,scoreB!$C$7:$P$160,7,FALSE)</f>
        <v/>
      </c>
      <c r="H18" s="27" t="str">
        <f>VLOOKUP($B18,scoreB!$C$7:$P$160,8,FALSE)</f>
        <v/>
      </c>
      <c r="I18" s="27" t="str">
        <f>VLOOKUP($B18,scoreB!$C$7:$P$160,9,FALSE)</f>
        <v/>
      </c>
      <c r="J18" s="27" t="str">
        <f>VLOOKUP($B18,scoreB!$C$7:$P$160,10,FALSE)</f>
        <v/>
      </c>
      <c r="K18" s="33">
        <f>VLOOKUP($B18,scoreB!$C$7:$O$160,11,FALSE)</f>
        <v>0</v>
      </c>
      <c r="L18" s="12" t="str">
        <f>VLOOKUP($B18,scoreB!$C$7:$O$160,13,FALSE)</f>
        <v/>
      </c>
      <c r="M18" s="21" t="e">
        <f t="shared" si="0"/>
        <v>#NUM!</v>
      </c>
    </row>
    <row r="19" spans="2:13" ht="17" x14ac:dyDescent="0.4">
      <c r="B19" s="14">
        <v>13</v>
      </c>
      <c r="C19" s="15">
        <f>VLOOKUP($B19,scoreB!$C$7:$P$160,3,FALSE)</f>
        <v>12</v>
      </c>
      <c r="D19" s="9" t="str">
        <f>VLOOKUP($B19,scoreB!$C$7:$P$160,4,FALSE)</f>
        <v/>
      </c>
      <c r="E19" s="9" t="str">
        <f>VLOOKUP($B19,scoreB!$C$7:$P$160,5,FALSE)</f>
        <v/>
      </c>
      <c r="F19" s="27" t="str">
        <f>VLOOKUP($B19,scoreB!$C$7:$P$160,6,FALSE)</f>
        <v/>
      </c>
      <c r="G19" s="27" t="str">
        <f>VLOOKUP($B19,scoreB!$C$7:$P$160,7,FALSE)</f>
        <v/>
      </c>
      <c r="H19" s="27" t="str">
        <f>VLOOKUP($B19,scoreB!$C$7:$P$160,8,FALSE)</f>
        <v/>
      </c>
      <c r="I19" s="27" t="str">
        <f>VLOOKUP($B19,scoreB!$C$7:$P$160,9,FALSE)</f>
        <v/>
      </c>
      <c r="J19" s="27" t="str">
        <f>VLOOKUP($B19,scoreB!$C$7:$P$160,10,FALSE)</f>
        <v/>
      </c>
      <c r="K19" s="33">
        <f>VLOOKUP($B19,scoreB!$C$7:$O$160,11,FALSE)</f>
        <v>0</v>
      </c>
      <c r="L19" s="12" t="str">
        <f>VLOOKUP($B19,scoreB!$C$7:$O$160,13,FALSE)</f>
        <v/>
      </c>
      <c r="M19" s="21" t="e">
        <f t="shared" si="0"/>
        <v>#NUM!</v>
      </c>
    </row>
    <row r="20" spans="2:13" ht="17" x14ac:dyDescent="0.4">
      <c r="B20" s="14">
        <v>14</v>
      </c>
      <c r="C20" s="15">
        <f>VLOOKUP($B20,scoreB!$C$7:$P$160,3,FALSE)</f>
        <v>12</v>
      </c>
      <c r="D20" s="9" t="str">
        <f>VLOOKUP($B20,scoreB!$C$7:$P$160,4,FALSE)</f>
        <v/>
      </c>
      <c r="E20" s="9" t="str">
        <f>VLOOKUP($B20,scoreB!$C$7:$P$160,5,FALSE)</f>
        <v/>
      </c>
      <c r="F20" s="27" t="str">
        <f>VLOOKUP($B20,scoreB!$C$7:$P$160,6,FALSE)</f>
        <v/>
      </c>
      <c r="G20" s="27" t="str">
        <f>VLOOKUP($B20,scoreB!$C$7:$P$160,7,FALSE)</f>
        <v/>
      </c>
      <c r="H20" s="27" t="str">
        <f>VLOOKUP($B20,scoreB!$C$7:$P$160,8,FALSE)</f>
        <v/>
      </c>
      <c r="I20" s="27" t="str">
        <f>VLOOKUP($B20,scoreB!$C$7:$P$160,9,FALSE)</f>
        <v/>
      </c>
      <c r="J20" s="27" t="str">
        <f>VLOOKUP($B20,scoreB!$C$7:$P$160,10,FALSE)</f>
        <v/>
      </c>
      <c r="K20" s="33">
        <f>VLOOKUP($B20,scoreB!$C$7:$O$160,11,FALSE)</f>
        <v>0</v>
      </c>
      <c r="L20" s="12" t="str">
        <f>VLOOKUP($B20,scoreB!$C$7:$O$160,13,FALSE)</f>
        <v/>
      </c>
      <c r="M20" s="21" t="e">
        <f t="shared" si="0"/>
        <v>#NUM!</v>
      </c>
    </row>
    <row r="21" spans="2:13" ht="17" x14ac:dyDescent="0.4">
      <c r="B21" s="14">
        <v>15</v>
      </c>
      <c r="C21" s="15">
        <f>VLOOKUP($B21,scoreB!$C$7:$P$160,3,FALSE)</f>
        <v>12</v>
      </c>
      <c r="D21" s="9" t="str">
        <f>VLOOKUP($B21,scoreB!$C$7:$P$160,4,FALSE)</f>
        <v/>
      </c>
      <c r="E21" s="9" t="str">
        <f>VLOOKUP($B21,scoreB!$C$7:$P$160,5,FALSE)</f>
        <v/>
      </c>
      <c r="F21" s="27" t="str">
        <f>VLOOKUP($B21,scoreB!$C$7:$P$160,6,FALSE)</f>
        <v/>
      </c>
      <c r="G21" s="27" t="str">
        <f>VLOOKUP($B21,scoreB!$C$7:$P$160,7,FALSE)</f>
        <v/>
      </c>
      <c r="H21" s="27" t="str">
        <f>VLOOKUP($B21,scoreB!$C$7:$P$160,8,FALSE)</f>
        <v/>
      </c>
      <c r="I21" s="27" t="str">
        <f>VLOOKUP($B21,scoreB!$C$7:$P$160,9,FALSE)</f>
        <v/>
      </c>
      <c r="J21" s="27" t="str">
        <f>VLOOKUP($B21,scoreB!$C$7:$P$160,10,FALSE)</f>
        <v/>
      </c>
      <c r="K21" s="33">
        <f>VLOOKUP($B21,scoreB!$C$7:$O$160,11,FALSE)</f>
        <v>0</v>
      </c>
      <c r="L21" s="12" t="str">
        <f>VLOOKUP($B21,scoreB!$C$7:$O$160,13,FALSE)</f>
        <v/>
      </c>
      <c r="M21" s="21" t="e">
        <f t="shared" si="0"/>
        <v>#NUM!</v>
      </c>
    </row>
    <row r="22" spans="2:13" ht="17" x14ac:dyDescent="0.4">
      <c r="B22" s="14">
        <v>16</v>
      </c>
      <c r="C22" s="15">
        <f>VLOOKUP($B22,scoreB!$C$7:$P$160,3,FALSE)</f>
        <v>12</v>
      </c>
      <c r="D22" s="9" t="str">
        <f>VLOOKUP($B22,scoreB!$C$7:$P$160,4,FALSE)</f>
        <v/>
      </c>
      <c r="E22" s="9" t="str">
        <f>VLOOKUP($B22,scoreB!$C$7:$P$160,5,FALSE)</f>
        <v/>
      </c>
      <c r="F22" s="27" t="str">
        <f>VLOOKUP($B22,scoreB!$C$7:$P$160,6,FALSE)</f>
        <v/>
      </c>
      <c r="G22" s="27" t="str">
        <f>VLOOKUP($B22,scoreB!$C$7:$P$160,7,FALSE)</f>
        <v/>
      </c>
      <c r="H22" s="27" t="str">
        <f>VLOOKUP($B22,scoreB!$C$7:$P$160,8,FALSE)</f>
        <v/>
      </c>
      <c r="I22" s="27" t="str">
        <f>VLOOKUP($B22,scoreB!$C$7:$P$160,9,FALSE)</f>
        <v/>
      </c>
      <c r="J22" s="27" t="str">
        <f>VLOOKUP($B22,scoreB!$C$7:$P$160,10,FALSE)</f>
        <v/>
      </c>
      <c r="K22" s="33">
        <f>VLOOKUP($B22,scoreB!$C$7:$O$160,11,FALSE)</f>
        <v>0</v>
      </c>
      <c r="L22" s="12" t="str">
        <f>VLOOKUP($B22,scoreB!$C$7:$O$160,13,FALSE)</f>
        <v/>
      </c>
      <c r="M22" s="21" t="e">
        <f t="shared" si="0"/>
        <v>#NUM!</v>
      </c>
    </row>
    <row r="23" spans="2:13" ht="17" x14ac:dyDescent="0.4">
      <c r="B23" s="14">
        <v>17</v>
      </c>
      <c r="C23" s="15">
        <f>VLOOKUP($B23,scoreB!$C$7:$P$160,3,FALSE)</f>
        <v>12</v>
      </c>
      <c r="D23" s="9" t="str">
        <f>VLOOKUP($B23,scoreB!$C$7:$P$160,4,FALSE)</f>
        <v/>
      </c>
      <c r="E23" s="9" t="str">
        <f>VLOOKUP($B23,scoreB!$C$7:$P$160,5,FALSE)</f>
        <v/>
      </c>
      <c r="F23" s="27" t="str">
        <f>VLOOKUP($B23,scoreB!$C$7:$P$160,6,FALSE)</f>
        <v/>
      </c>
      <c r="G23" s="27" t="str">
        <f>VLOOKUP($B23,scoreB!$C$7:$P$160,7,FALSE)</f>
        <v/>
      </c>
      <c r="H23" s="27" t="str">
        <f>VLOOKUP($B23,scoreB!$C$7:$P$160,8,FALSE)</f>
        <v/>
      </c>
      <c r="I23" s="27" t="str">
        <f>VLOOKUP($B23,scoreB!$C$7:$P$160,9,FALSE)</f>
        <v/>
      </c>
      <c r="J23" s="27" t="str">
        <f>VLOOKUP($B23,scoreB!$C$7:$P$160,10,FALSE)</f>
        <v/>
      </c>
      <c r="K23" s="33">
        <f>VLOOKUP($B23,scoreB!$C$7:$O$160,11,FALSE)</f>
        <v>0</v>
      </c>
      <c r="L23" s="12" t="str">
        <f>VLOOKUP($B23,scoreB!$C$7:$O$160,13,FALSE)</f>
        <v/>
      </c>
      <c r="M23" s="21" t="e">
        <f t="shared" si="0"/>
        <v>#NUM!</v>
      </c>
    </row>
    <row r="24" spans="2:13" ht="17" x14ac:dyDescent="0.4">
      <c r="B24" s="14">
        <v>18</v>
      </c>
      <c r="C24" s="15">
        <f>VLOOKUP($B24,scoreB!$C$7:$P$160,3,FALSE)</f>
        <v>12</v>
      </c>
      <c r="D24" s="9" t="str">
        <f>VLOOKUP($B24,scoreB!$C$7:$P$160,4,FALSE)</f>
        <v/>
      </c>
      <c r="E24" s="9" t="str">
        <f>VLOOKUP($B24,scoreB!$C$7:$P$160,5,FALSE)</f>
        <v/>
      </c>
      <c r="F24" s="27" t="str">
        <f>VLOOKUP($B24,scoreB!$C$7:$P$160,6,FALSE)</f>
        <v/>
      </c>
      <c r="G24" s="27" t="str">
        <f>VLOOKUP($B24,scoreB!$C$7:$P$160,7,FALSE)</f>
        <v/>
      </c>
      <c r="H24" s="27" t="str">
        <f>VLOOKUP($B24,scoreB!$C$7:$P$160,8,FALSE)</f>
        <v/>
      </c>
      <c r="I24" s="27" t="str">
        <f>VLOOKUP($B24,scoreB!$C$7:$P$160,9,FALSE)</f>
        <v/>
      </c>
      <c r="J24" s="27" t="str">
        <f>VLOOKUP($B24,scoreB!$C$7:$P$160,10,FALSE)</f>
        <v/>
      </c>
      <c r="K24" s="33">
        <f>VLOOKUP($B24,scoreB!$C$7:$O$160,11,FALSE)</f>
        <v>0</v>
      </c>
      <c r="L24" s="12" t="str">
        <f>VLOOKUP($B24,scoreB!$C$7:$O$160,13,FALSE)</f>
        <v/>
      </c>
      <c r="M24" s="21" t="e">
        <f t="shared" si="0"/>
        <v>#NUM!</v>
      </c>
    </row>
    <row r="25" spans="2:13" ht="17" x14ac:dyDescent="0.4">
      <c r="B25" s="14">
        <v>19</v>
      </c>
      <c r="C25" s="15">
        <f>VLOOKUP($B25,scoreB!$C$7:$P$160,3,FALSE)</f>
        <v>12</v>
      </c>
      <c r="D25" s="9" t="str">
        <f>VLOOKUP($B25,scoreB!$C$7:$P$160,4,FALSE)</f>
        <v/>
      </c>
      <c r="E25" s="9" t="str">
        <f>VLOOKUP($B25,scoreB!$C$7:$P$160,5,FALSE)</f>
        <v/>
      </c>
      <c r="F25" s="27" t="str">
        <f>VLOOKUP($B25,scoreB!$C$7:$P$160,6,FALSE)</f>
        <v/>
      </c>
      <c r="G25" s="27" t="str">
        <f>VLOOKUP($B25,scoreB!$C$7:$P$160,7,FALSE)</f>
        <v/>
      </c>
      <c r="H25" s="27" t="str">
        <f>VLOOKUP($B25,scoreB!$C$7:$P$160,8,FALSE)</f>
        <v/>
      </c>
      <c r="I25" s="27" t="str">
        <f>VLOOKUP($B25,scoreB!$C$7:$P$160,9,FALSE)</f>
        <v/>
      </c>
      <c r="J25" s="27" t="str">
        <f>VLOOKUP($B25,scoreB!$C$7:$P$160,10,FALSE)</f>
        <v/>
      </c>
      <c r="K25" s="33">
        <f>VLOOKUP($B25,scoreB!$C$7:$O$160,11,FALSE)</f>
        <v>0</v>
      </c>
      <c r="L25" s="12" t="str">
        <f>VLOOKUP($B25,scoreB!$C$7:$O$160,13,FALSE)</f>
        <v/>
      </c>
      <c r="M25" s="21" t="e">
        <f t="shared" si="0"/>
        <v>#NUM!</v>
      </c>
    </row>
    <row r="26" spans="2:13" ht="17" x14ac:dyDescent="0.4">
      <c r="B26" s="14">
        <v>20</v>
      </c>
      <c r="C26" s="15">
        <f>VLOOKUP($B26,scoreB!$C$7:$P$160,3,FALSE)</f>
        <v>12</v>
      </c>
      <c r="D26" s="9" t="str">
        <f>VLOOKUP($B26,scoreB!$C$7:$P$160,4,FALSE)</f>
        <v/>
      </c>
      <c r="E26" s="9" t="str">
        <f>VLOOKUP($B26,scoreB!$C$7:$P$160,5,FALSE)</f>
        <v/>
      </c>
      <c r="F26" s="27" t="str">
        <f>VLOOKUP($B26,scoreB!$C$7:$P$160,6,FALSE)</f>
        <v/>
      </c>
      <c r="G26" s="27" t="str">
        <f>VLOOKUP($B26,scoreB!$C$7:$P$160,7,FALSE)</f>
        <v/>
      </c>
      <c r="H26" s="27" t="str">
        <f>VLOOKUP($B26,scoreB!$C$7:$P$160,8,FALSE)</f>
        <v/>
      </c>
      <c r="I26" s="27" t="str">
        <f>VLOOKUP($B26,scoreB!$C$7:$P$160,9,FALSE)</f>
        <v/>
      </c>
      <c r="J26" s="27" t="str">
        <f>VLOOKUP($B26,scoreB!$C$7:$P$160,10,FALSE)</f>
        <v/>
      </c>
      <c r="K26" s="33">
        <f>VLOOKUP($B26,scoreB!$C$7:$O$160,11,FALSE)</f>
        <v>0</v>
      </c>
      <c r="L26" s="12" t="str">
        <f>VLOOKUP($B26,scoreB!$C$7:$O$160,13,FALSE)</f>
        <v/>
      </c>
      <c r="M26" s="21" t="e">
        <f t="shared" si="0"/>
        <v>#NUM!</v>
      </c>
    </row>
    <row r="27" spans="2:13" ht="17" x14ac:dyDescent="0.4">
      <c r="B27" s="14">
        <v>21</v>
      </c>
      <c r="C27" s="15">
        <f>VLOOKUP($B27,scoreB!$C$7:$P$160,3,FALSE)</f>
        <v>12</v>
      </c>
      <c r="D27" s="9" t="str">
        <f>VLOOKUP($B27,scoreB!$C$7:$P$160,4,FALSE)</f>
        <v/>
      </c>
      <c r="E27" s="9" t="str">
        <f>VLOOKUP($B27,scoreB!$C$7:$P$160,5,FALSE)</f>
        <v/>
      </c>
      <c r="F27" s="27" t="str">
        <f>VLOOKUP($B27,scoreB!$C$7:$P$160,6,FALSE)</f>
        <v/>
      </c>
      <c r="G27" s="27" t="str">
        <f>VLOOKUP($B27,scoreB!$C$7:$P$160,7,FALSE)</f>
        <v/>
      </c>
      <c r="H27" s="27" t="str">
        <f>VLOOKUP($B27,scoreB!$C$7:$P$160,8,FALSE)</f>
        <v/>
      </c>
      <c r="I27" s="27" t="str">
        <f>VLOOKUP($B27,scoreB!$C$7:$P$160,9,FALSE)</f>
        <v/>
      </c>
      <c r="J27" s="27" t="str">
        <f>VLOOKUP($B27,scoreB!$C$7:$P$160,10,FALSE)</f>
        <v/>
      </c>
      <c r="K27" s="33">
        <f>VLOOKUP($B27,scoreB!$C$7:$O$160,11,FALSE)</f>
        <v>0</v>
      </c>
      <c r="L27" s="12" t="str">
        <f>VLOOKUP($B27,scoreB!$C$7:$O$160,13,FALSE)</f>
        <v/>
      </c>
      <c r="M27" s="21" t="e">
        <f t="shared" si="0"/>
        <v>#NUM!</v>
      </c>
    </row>
    <row r="28" spans="2:13" ht="17" x14ac:dyDescent="0.4">
      <c r="B28" s="14">
        <v>22</v>
      </c>
      <c r="C28" s="15">
        <f>VLOOKUP($B28,scoreB!$C$7:$P$160,3,FALSE)</f>
        <v>12</v>
      </c>
      <c r="D28" s="9" t="str">
        <f>VLOOKUP($B28,scoreB!$C$7:$P$160,4,FALSE)</f>
        <v/>
      </c>
      <c r="E28" s="9" t="str">
        <f>VLOOKUP($B28,scoreB!$C$7:$P$160,5,FALSE)</f>
        <v/>
      </c>
      <c r="F28" s="27" t="str">
        <f>VLOOKUP($B28,scoreB!$C$7:$P$160,6,FALSE)</f>
        <v/>
      </c>
      <c r="G28" s="27" t="str">
        <f>VLOOKUP($B28,scoreB!$C$7:$P$160,7,FALSE)</f>
        <v/>
      </c>
      <c r="H28" s="27" t="str">
        <f>VLOOKUP($B28,scoreB!$C$7:$P$160,8,FALSE)</f>
        <v/>
      </c>
      <c r="I28" s="27" t="str">
        <f>VLOOKUP($B28,scoreB!$C$7:$P$160,9,FALSE)</f>
        <v/>
      </c>
      <c r="J28" s="27" t="str">
        <f>VLOOKUP($B28,scoreB!$C$7:$P$160,10,FALSE)</f>
        <v/>
      </c>
      <c r="K28" s="33">
        <f>VLOOKUP($B28,scoreB!$C$7:$O$160,11,FALSE)</f>
        <v>0</v>
      </c>
      <c r="L28" s="12" t="str">
        <f>VLOOKUP($B28,scoreB!$C$7:$O$160,13,FALSE)</f>
        <v/>
      </c>
      <c r="M28" s="21" t="e">
        <f t="shared" si="0"/>
        <v>#NUM!</v>
      </c>
    </row>
    <row r="29" spans="2:13" ht="17" x14ac:dyDescent="0.4">
      <c r="B29" s="14">
        <v>23</v>
      </c>
      <c r="C29" s="15">
        <f>VLOOKUP($B29,scoreB!$C$7:$P$160,3,FALSE)</f>
        <v>12</v>
      </c>
      <c r="D29" s="9" t="str">
        <f>VLOOKUP($B29,scoreB!$C$7:$P$160,4,FALSE)</f>
        <v/>
      </c>
      <c r="E29" s="9" t="str">
        <f>VLOOKUP($B29,scoreB!$C$7:$P$160,5,FALSE)</f>
        <v/>
      </c>
      <c r="F29" s="27" t="str">
        <f>VLOOKUP($B29,scoreB!$C$7:$P$160,6,FALSE)</f>
        <v/>
      </c>
      <c r="G29" s="27" t="str">
        <f>VLOOKUP($B29,scoreB!$C$7:$P$160,7,FALSE)</f>
        <v/>
      </c>
      <c r="H29" s="27" t="str">
        <f>VLOOKUP($B29,scoreB!$C$7:$P$160,8,FALSE)</f>
        <v/>
      </c>
      <c r="I29" s="27" t="str">
        <f>VLOOKUP($B29,scoreB!$C$7:$P$160,9,FALSE)</f>
        <v/>
      </c>
      <c r="J29" s="27" t="str">
        <f>VLOOKUP($B29,scoreB!$C$7:$P$160,10,FALSE)</f>
        <v/>
      </c>
      <c r="K29" s="33">
        <f>VLOOKUP($B29,scoreB!$C$7:$O$160,11,FALSE)</f>
        <v>0</v>
      </c>
      <c r="L29" s="12" t="str">
        <f>VLOOKUP($B29,scoreB!$C$7:$O$160,13,FALSE)</f>
        <v/>
      </c>
      <c r="M29" s="21" t="e">
        <f t="shared" si="0"/>
        <v>#NUM!</v>
      </c>
    </row>
    <row r="30" spans="2:13" ht="17" x14ac:dyDescent="0.4">
      <c r="B30" s="14">
        <v>24</v>
      </c>
      <c r="C30" s="15">
        <f>VLOOKUP($B30,scoreB!$C$7:$P$160,3,FALSE)</f>
        <v>12</v>
      </c>
      <c r="D30" s="9" t="str">
        <f>VLOOKUP($B30,scoreB!$C$7:$P$160,4,FALSE)</f>
        <v/>
      </c>
      <c r="E30" s="9" t="str">
        <f>VLOOKUP($B30,scoreB!$C$7:$P$160,5,FALSE)</f>
        <v/>
      </c>
      <c r="F30" s="27" t="str">
        <f>VLOOKUP($B30,scoreB!$C$7:$P$160,6,FALSE)</f>
        <v/>
      </c>
      <c r="G30" s="27" t="str">
        <f>VLOOKUP($B30,scoreB!$C$7:$P$160,7,FALSE)</f>
        <v/>
      </c>
      <c r="H30" s="27" t="str">
        <f>VLOOKUP($B30,scoreB!$C$7:$P$160,8,FALSE)</f>
        <v/>
      </c>
      <c r="I30" s="27" t="str">
        <f>VLOOKUP($B30,scoreB!$C$7:$P$160,9,FALSE)</f>
        <v/>
      </c>
      <c r="J30" s="27" t="str">
        <f>VLOOKUP($B30,scoreB!$C$7:$P$160,10,FALSE)</f>
        <v/>
      </c>
      <c r="K30" s="33">
        <f>VLOOKUP($B30,scoreB!$C$7:$O$160,11,FALSE)</f>
        <v>0</v>
      </c>
      <c r="L30" s="12" t="str">
        <f>VLOOKUP($B30,scoreB!$C$7:$O$160,13,FALSE)</f>
        <v/>
      </c>
      <c r="M30" s="21" t="e">
        <f t="shared" si="0"/>
        <v>#NUM!</v>
      </c>
    </row>
    <row r="31" spans="2:13" ht="17" x14ac:dyDescent="0.4">
      <c r="B31" s="14">
        <v>25</v>
      </c>
      <c r="C31" s="15">
        <f>VLOOKUP($B31,scoreB!$C$7:$P$160,3,FALSE)</f>
        <v>12</v>
      </c>
      <c r="D31" s="9" t="str">
        <f>VLOOKUP($B31,scoreB!$C$7:$P$160,4,FALSE)</f>
        <v/>
      </c>
      <c r="E31" s="9" t="str">
        <f>VLOOKUP($B31,scoreB!$C$7:$P$160,5,FALSE)</f>
        <v/>
      </c>
      <c r="F31" s="27" t="str">
        <f>VLOOKUP($B31,scoreB!$C$7:$P$160,6,FALSE)</f>
        <v/>
      </c>
      <c r="G31" s="27" t="str">
        <f>VLOOKUP($B31,scoreB!$C$7:$P$160,7,FALSE)</f>
        <v/>
      </c>
      <c r="H31" s="27" t="str">
        <f>VLOOKUP($B31,scoreB!$C$7:$P$160,8,FALSE)</f>
        <v/>
      </c>
      <c r="I31" s="27" t="str">
        <f>VLOOKUP($B31,scoreB!$C$7:$P$160,9,FALSE)</f>
        <v/>
      </c>
      <c r="J31" s="27" t="str">
        <f>VLOOKUP($B31,scoreB!$C$7:$P$160,10,FALSE)</f>
        <v/>
      </c>
      <c r="K31" s="33">
        <f>VLOOKUP($B31,scoreB!$C$7:$O$160,11,FALSE)</f>
        <v>0</v>
      </c>
      <c r="L31" s="12" t="str">
        <f>VLOOKUP($B31,scoreB!$C$7:$O$160,13,FALSE)</f>
        <v/>
      </c>
      <c r="M31" s="21" t="e">
        <f t="shared" si="0"/>
        <v>#NUM!</v>
      </c>
    </row>
    <row r="32" spans="2:13" ht="17" x14ac:dyDescent="0.4">
      <c r="B32" s="14">
        <v>26</v>
      </c>
      <c r="C32" s="15">
        <f>VLOOKUP($B32,scoreB!$C$7:$P$160,3,FALSE)</f>
        <v>12</v>
      </c>
      <c r="D32" s="9" t="str">
        <f>VLOOKUP($B32,scoreB!$C$7:$P$160,4,FALSE)</f>
        <v/>
      </c>
      <c r="E32" s="9" t="str">
        <f>VLOOKUP($B32,scoreB!$C$7:$P$160,5,FALSE)</f>
        <v/>
      </c>
      <c r="F32" s="27" t="str">
        <f>VLOOKUP($B32,scoreB!$C$7:$P$160,6,FALSE)</f>
        <v/>
      </c>
      <c r="G32" s="27" t="str">
        <f>VLOOKUP($B32,scoreB!$C$7:$P$160,7,FALSE)</f>
        <v/>
      </c>
      <c r="H32" s="27" t="str">
        <f>VLOOKUP($B32,scoreB!$C$7:$P$160,8,FALSE)</f>
        <v/>
      </c>
      <c r="I32" s="27" t="str">
        <f>VLOOKUP($B32,scoreB!$C$7:$P$160,9,FALSE)</f>
        <v/>
      </c>
      <c r="J32" s="27" t="str">
        <f>VLOOKUP($B32,scoreB!$C$7:$P$160,10,FALSE)</f>
        <v/>
      </c>
      <c r="K32" s="33">
        <f>VLOOKUP($B32,scoreB!$C$7:$O$160,11,FALSE)</f>
        <v>0</v>
      </c>
      <c r="L32" s="12" t="str">
        <f>VLOOKUP($B32,scoreB!$C$7:$O$160,13,FALSE)</f>
        <v/>
      </c>
      <c r="M32" s="21" t="e">
        <f t="shared" si="0"/>
        <v>#NUM!</v>
      </c>
    </row>
    <row r="33" spans="2:13" ht="17" x14ac:dyDescent="0.4">
      <c r="B33" s="14">
        <v>27</v>
      </c>
      <c r="C33" s="15">
        <f>VLOOKUP($B33,scoreB!$C$7:$P$160,3,FALSE)</f>
        <v>12</v>
      </c>
      <c r="D33" s="9" t="str">
        <f>VLOOKUP($B33,scoreB!$C$7:$P$160,4,FALSE)</f>
        <v/>
      </c>
      <c r="E33" s="9" t="str">
        <f>VLOOKUP($B33,scoreB!$C$7:$P$160,5,FALSE)</f>
        <v/>
      </c>
      <c r="F33" s="27" t="str">
        <f>VLOOKUP($B33,scoreB!$C$7:$P$160,6,FALSE)</f>
        <v/>
      </c>
      <c r="G33" s="27" t="str">
        <f>VLOOKUP($B33,scoreB!$C$7:$P$160,7,FALSE)</f>
        <v/>
      </c>
      <c r="H33" s="27" t="str">
        <f>VLOOKUP($B33,scoreB!$C$7:$P$160,8,FALSE)</f>
        <v/>
      </c>
      <c r="I33" s="27" t="str">
        <f>VLOOKUP($B33,scoreB!$C$7:$P$160,9,FALSE)</f>
        <v/>
      </c>
      <c r="J33" s="27" t="str">
        <f>VLOOKUP($B33,scoreB!$C$7:$P$160,10,FALSE)</f>
        <v/>
      </c>
      <c r="K33" s="33">
        <f>VLOOKUP($B33,scoreB!$C$7:$O$160,11,FALSE)</f>
        <v>0</v>
      </c>
      <c r="L33" s="12" t="str">
        <f>VLOOKUP($B33,scoreB!$C$7:$O$160,13,FALSE)</f>
        <v/>
      </c>
      <c r="M33" s="21" t="e">
        <f t="shared" si="0"/>
        <v>#NUM!</v>
      </c>
    </row>
    <row r="34" spans="2:13" ht="17" x14ac:dyDescent="0.4">
      <c r="B34" s="14">
        <v>28</v>
      </c>
      <c r="C34" s="15">
        <f>VLOOKUP($B34,scoreB!$C$7:$P$160,3,FALSE)</f>
        <v>12</v>
      </c>
      <c r="D34" s="9" t="str">
        <f>VLOOKUP($B34,scoreB!$C$7:$P$160,4,FALSE)</f>
        <v/>
      </c>
      <c r="E34" s="9" t="str">
        <f>VLOOKUP($B34,scoreB!$C$7:$P$160,5,FALSE)</f>
        <v/>
      </c>
      <c r="F34" s="27" t="str">
        <f>VLOOKUP($B34,scoreB!$C$7:$P$160,6,FALSE)</f>
        <v/>
      </c>
      <c r="G34" s="27" t="str">
        <f>VLOOKUP($B34,scoreB!$C$7:$P$160,7,FALSE)</f>
        <v/>
      </c>
      <c r="H34" s="27" t="str">
        <f>VLOOKUP($B34,scoreB!$C$7:$P$160,8,FALSE)</f>
        <v/>
      </c>
      <c r="I34" s="27" t="str">
        <f>VLOOKUP($B34,scoreB!$C$7:$P$160,9,FALSE)</f>
        <v/>
      </c>
      <c r="J34" s="27" t="str">
        <f>VLOOKUP($B34,scoreB!$C$7:$P$160,10,FALSE)</f>
        <v/>
      </c>
      <c r="K34" s="33">
        <f>VLOOKUP($B34,scoreB!$C$7:$O$160,11,FALSE)</f>
        <v>0</v>
      </c>
      <c r="L34" s="12" t="str">
        <f>VLOOKUP($B34,scoreB!$C$7:$O$160,13,FALSE)</f>
        <v/>
      </c>
      <c r="M34" s="21" t="e">
        <f t="shared" si="0"/>
        <v>#NUM!</v>
      </c>
    </row>
    <row r="35" spans="2:13" ht="17" x14ac:dyDescent="0.4">
      <c r="B35" s="14">
        <v>29</v>
      </c>
      <c r="C35" s="15">
        <f>VLOOKUP($B35,scoreB!$C$7:$P$160,3,FALSE)</f>
        <v>12</v>
      </c>
      <c r="D35" s="9" t="str">
        <f>VLOOKUP($B35,scoreB!$C$7:$P$160,4,FALSE)</f>
        <v/>
      </c>
      <c r="E35" s="9" t="str">
        <f>VLOOKUP($B35,scoreB!$C$7:$P$160,5,FALSE)</f>
        <v/>
      </c>
      <c r="F35" s="27" t="str">
        <f>VLOOKUP($B35,scoreB!$C$7:$P$160,6,FALSE)</f>
        <v/>
      </c>
      <c r="G35" s="27" t="str">
        <f>VLOOKUP($B35,scoreB!$C$7:$P$160,7,FALSE)</f>
        <v/>
      </c>
      <c r="H35" s="27" t="str">
        <f>VLOOKUP($B35,scoreB!$C$7:$P$160,8,FALSE)</f>
        <v/>
      </c>
      <c r="I35" s="27" t="str">
        <f>VLOOKUP($B35,scoreB!$C$7:$P$160,9,FALSE)</f>
        <v/>
      </c>
      <c r="J35" s="27" t="str">
        <f>VLOOKUP($B35,scoreB!$C$7:$P$160,10,FALSE)</f>
        <v/>
      </c>
      <c r="K35" s="33">
        <f>VLOOKUP($B35,scoreB!$C$7:$O$160,11,FALSE)</f>
        <v>0</v>
      </c>
      <c r="L35" s="12" t="str">
        <f>VLOOKUP($B35,scoreB!$C$7:$O$160,13,FALSE)</f>
        <v/>
      </c>
      <c r="M35" s="21" t="e">
        <f t="shared" si="0"/>
        <v>#NUM!</v>
      </c>
    </row>
    <row r="36" spans="2:13" ht="17" x14ac:dyDescent="0.4">
      <c r="B36" s="14">
        <v>30</v>
      </c>
      <c r="C36" s="15">
        <f>VLOOKUP($B36,scoreB!$C$7:$P$160,3,FALSE)</f>
        <v>12</v>
      </c>
      <c r="D36" s="9" t="str">
        <f>VLOOKUP($B36,scoreB!$C$7:$P$160,4,FALSE)</f>
        <v/>
      </c>
      <c r="E36" s="9" t="str">
        <f>VLOOKUP($B36,scoreB!$C$7:$P$160,5,FALSE)</f>
        <v/>
      </c>
      <c r="F36" s="27" t="str">
        <f>VLOOKUP($B36,scoreB!$C$7:$P$160,6,FALSE)</f>
        <v/>
      </c>
      <c r="G36" s="27" t="str">
        <f>VLOOKUP($B36,scoreB!$C$7:$P$160,7,FALSE)</f>
        <v/>
      </c>
      <c r="H36" s="27" t="str">
        <f>VLOOKUP($B36,scoreB!$C$7:$P$160,8,FALSE)</f>
        <v/>
      </c>
      <c r="I36" s="27" t="str">
        <f>VLOOKUP($B36,scoreB!$C$7:$P$160,9,FALSE)</f>
        <v/>
      </c>
      <c r="J36" s="27" t="str">
        <f>VLOOKUP($B36,scoreB!$C$7:$P$160,10,FALSE)</f>
        <v/>
      </c>
      <c r="K36" s="33">
        <f>VLOOKUP($B36,scoreB!$C$7:$O$160,11,FALSE)</f>
        <v>0</v>
      </c>
      <c r="L36" s="12" t="str">
        <f>VLOOKUP($B36,scoreB!$C$7:$O$160,13,FALSE)</f>
        <v/>
      </c>
      <c r="M36" s="21" t="e">
        <f t="shared" si="0"/>
        <v>#NUM!</v>
      </c>
    </row>
    <row r="37" spans="2:13" ht="17" x14ac:dyDescent="0.4">
      <c r="B37" s="14">
        <v>31</v>
      </c>
      <c r="C37" s="15">
        <f>VLOOKUP($B37,scoreB!$C$7:$P$160,3,FALSE)</f>
        <v>12</v>
      </c>
      <c r="D37" s="9" t="str">
        <f>VLOOKUP($B37,scoreB!$C$7:$P$160,4,FALSE)</f>
        <v/>
      </c>
      <c r="E37" s="9" t="str">
        <f>VLOOKUP($B37,scoreB!$C$7:$P$160,5,FALSE)</f>
        <v/>
      </c>
      <c r="F37" s="27" t="str">
        <f>VLOOKUP($B37,scoreB!$C$7:$P$160,6,FALSE)</f>
        <v/>
      </c>
      <c r="G37" s="27" t="str">
        <f>VLOOKUP($B37,scoreB!$C$7:$P$160,7,FALSE)</f>
        <v/>
      </c>
      <c r="H37" s="27" t="str">
        <f>VLOOKUP($B37,scoreB!$C$7:$P$160,8,FALSE)</f>
        <v/>
      </c>
      <c r="I37" s="27" t="str">
        <f>VLOOKUP($B37,scoreB!$C$7:$P$160,9,FALSE)</f>
        <v/>
      </c>
      <c r="J37" s="27" t="str">
        <f>VLOOKUP($B37,scoreB!$C$7:$P$160,10,FALSE)</f>
        <v/>
      </c>
      <c r="K37" s="33">
        <f>VLOOKUP($B37,scoreB!$C$7:$O$160,11,FALSE)</f>
        <v>0</v>
      </c>
      <c r="L37" s="12" t="str">
        <f>VLOOKUP($B37,scoreB!$C$7:$O$160,13,FALSE)</f>
        <v/>
      </c>
      <c r="M37" s="21" t="e">
        <f t="shared" si="0"/>
        <v>#NUM!</v>
      </c>
    </row>
    <row r="38" spans="2:13" ht="17" x14ac:dyDescent="0.4">
      <c r="B38" s="14">
        <v>32</v>
      </c>
      <c r="C38" s="15">
        <f>VLOOKUP($B38,scoreB!$C$7:$P$160,3,FALSE)</f>
        <v>12</v>
      </c>
      <c r="D38" s="9" t="str">
        <f>VLOOKUP($B38,scoreB!$C$7:$P$160,4,FALSE)</f>
        <v/>
      </c>
      <c r="E38" s="9" t="str">
        <f>VLOOKUP($B38,scoreB!$C$7:$P$160,5,FALSE)</f>
        <v/>
      </c>
      <c r="F38" s="27" t="str">
        <f>VLOOKUP($B38,scoreB!$C$7:$P$160,6,FALSE)</f>
        <v/>
      </c>
      <c r="G38" s="27" t="str">
        <f>VLOOKUP($B38,scoreB!$C$7:$P$160,7,FALSE)</f>
        <v/>
      </c>
      <c r="H38" s="27" t="str">
        <f>VLOOKUP($B38,scoreB!$C$7:$P$160,8,FALSE)</f>
        <v/>
      </c>
      <c r="I38" s="27" t="str">
        <f>VLOOKUP($B38,scoreB!$C$7:$P$160,9,FALSE)</f>
        <v/>
      </c>
      <c r="J38" s="27" t="str">
        <f>VLOOKUP($B38,scoreB!$C$7:$P$160,10,FALSE)</f>
        <v/>
      </c>
      <c r="K38" s="33">
        <f>VLOOKUP($B38,scoreB!$C$7:$O$160,11,FALSE)</f>
        <v>0</v>
      </c>
      <c r="L38" s="12" t="str">
        <f>VLOOKUP($B38,scoreB!$C$7:$O$160,13,FALSE)</f>
        <v/>
      </c>
      <c r="M38" s="21" t="e">
        <f t="shared" si="0"/>
        <v>#NUM!</v>
      </c>
    </row>
    <row r="39" spans="2:13" ht="17" x14ac:dyDescent="0.4">
      <c r="B39" s="14">
        <v>33</v>
      </c>
      <c r="C39" s="15">
        <f>VLOOKUP($B39,scoreB!$C$7:$P$160,3,FALSE)</f>
        <v>12</v>
      </c>
      <c r="D39" s="9" t="str">
        <f>VLOOKUP($B39,scoreB!$C$7:$P$160,4,FALSE)</f>
        <v/>
      </c>
      <c r="E39" s="9" t="str">
        <f>VLOOKUP($B39,scoreB!$C$7:$P$160,5,FALSE)</f>
        <v/>
      </c>
      <c r="F39" s="27" t="str">
        <f>VLOOKUP($B39,scoreB!$C$7:$P$160,6,FALSE)</f>
        <v/>
      </c>
      <c r="G39" s="27" t="str">
        <f>VLOOKUP($B39,scoreB!$C$7:$P$160,7,FALSE)</f>
        <v/>
      </c>
      <c r="H39" s="27" t="str">
        <f>VLOOKUP($B39,scoreB!$C$7:$P$160,8,FALSE)</f>
        <v/>
      </c>
      <c r="I39" s="27" t="str">
        <f>VLOOKUP($B39,scoreB!$C$7:$P$160,9,FALSE)</f>
        <v/>
      </c>
      <c r="J39" s="27" t="str">
        <f>VLOOKUP($B39,scoreB!$C$7:$P$160,10,FALSE)</f>
        <v/>
      </c>
      <c r="K39" s="33">
        <f>VLOOKUP($B39,scoreB!$C$7:$O$160,11,FALSE)</f>
        <v>0</v>
      </c>
      <c r="L39" s="12" t="str">
        <f>VLOOKUP($B39,scoreB!$C$7:$O$160,13,FALSE)</f>
        <v/>
      </c>
      <c r="M39" s="21" t="e">
        <f t="shared" si="0"/>
        <v>#NUM!</v>
      </c>
    </row>
    <row r="40" spans="2:13" ht="17" x14ac:dyDescent="0.4">
      <c r="B40" s="14">
        <v>34</v>
      </c>
      <c r="C40" s="15">
        <f>VLOOKUP($B40,scoreB!$C$7:$P$160,3,FALSE)</f>
        <v>12</v>
      </c>
      <c r="D40" s="9" t="str">
        <f>VLOOKUP($B40,scoreB!$C$7:$P$160,4,FALSE)</f>
        <v/>
      </c>
      <c r="E40" s="9" t="str">
        <f>VLOOKUP($B40,scoreB!$C$7:$P$160,5,FALSE)</f>
        <v/>
      </c>
      <c r="F40" s="27" t="str">
        <f>VLOOKUP($B40,scoreB!$C$7:$P$160,6,FALSE)</f>
        <v/>
      </c>
      <c r="G40" s="27" t="str">
        <f>VLOOKUP($B40,scoreB!$C$7:$P$160,7,FALSE)</f>
        <v/>
      </c>
      <c r="H40" s="27" t="str">
        <f>VLOOKUP($B40,scoreB!$C$7:$P$160,8,FALSE)</f>
        <v/>
      </c>
      <c r="I40" s="27" t="str">
        <f>VLOOKUP($B40,scoreB!$C$7:$P$160,9,FALSE)</f>
        <v/>
      </c>
      <c r="J40" s="27" t="str">
        <f>VLOOKUP($B40,scoreB!$C$7:$P$160,10,FALSE)</f>
        <v/>
      </c>
      <c r="K40" s="33">
        <f>VLOOKUP($B40,scoreB!$C$7:$O$160,11,FALSE)</f>
        <v>0</v>
      </c>
      <c r="L40" s="12" t="str">
        <f>VLOOKUP($B40,scoreB!$C$7:$O$160,13,FALSE)</f>
        <v/>
      </c>
      <c r="M40" s="21" t="e">
        <f t="shared" si="0"/>
        <v>#NUM!</v>
      </c>
    </row>
    <row r="41" spans="2:13" ht="17" x14ac:dyDescent="0.4">
      <c r="B41" s="14">
        <v>35</v>
      </c>
      <c r="C41" s="15">
        <f>VLOOKUP($B41,scoreB!$C$7:$P$160,3,FALSE)</f>
        <v>12</v>
      </c>
      <c r="D41" s="9" t="str">
        <f>VLOOKUP($B41,scoreB!$C$7:$P$160,4,FALSE)</f>
        <v/>
      </c>
      <c r="E41" s="9" t="str">
        <f>VLOOKUP($B41,scoreB!$C$7:$P$160,5,FALSE)</f>
        <v/>
      </c>
      <c r="F41" s="27" t="str">
        <f>VLOOKUP($B41,scoreB!$C$7:$P$160,6,FALSE)</f>
        <v/>
      </c>
      <c r="G41" s="27" t="str">
        <f>VLOOKUP($B41,scoreB!$C$7:$P$160,7,FALSE)</f>
        <v/>
      </c>
      <c r="H41" s="27" t="str">
        <f>VLOOKUP($B41,scoreB!$C$7:$P$160,8,FALSE)</f>
        <v/>
      </c>
      <c r="I41" s="27" t="str">
        <f>VLOOKUP($B41,scoreB!$C$7:$P$160,9,FALSE)</f>
        <v/>
      </c>
      <c r="J41" s="27" t="str">
        <f>VLOOKUP($B41,scoreB!$C$7:$P$160,10,FALSE)</f>
        <v/>
      </c>
      <c r="K41" s="33">
        <f>VLOOKUP($B41,scoreB!$C$7:$O$160,11,FALSE)</f>
        <v>0</v>
      </c>
      <c r="L41" s="12" t="str">
        <f>VLOOKUP($B41,scoreB!$C$7:$O$160,13,FALSE)</f>
        <v/>
      </c>
      <c r="M41" s="21" t="e">
        <f t="shared" si="0"/>
        <v>#NUM!</v>
      </c>
    </row>
    <row r="42" spans="2:13" ht="17" x14ac:dyDescent="0.4">
      <c r="B42" s="14">
        <v>36</v>
      </c>
      <c r="C42" s="15">
        <f>VLOOKUP($B42,scoreB!$C$7:$P$160,3,FALSE)</f>
        <v>12</v>
      </c>
      <c r="D42" s="9" t="str">
        <f>VLOOKUP($B42,scoreB!$C$7:$P$160,4,FALSE)</f>
        <v/>
      </c>
      <c r="E42" s="9" t="str">
        <f>VLOOKUP($B42,scoreB!$C$7:$P$160,5,FALSE)</f>
        <v/>
      </c>
      <c r="F42" s="27" t="str">
        <f>VLOOKUP($B42,scoreB!$C$7:$P$160,6,FALSE)</f>
        <v/>
      </c>
      <c r="G42" s="27" t="str">
        <f>VLOOKUP($B42,scoreB!$C$7:$P$160,7,FALSE)</f>
        <v/>
      </c>
      <c r="H42" s="27" t="str">
        <f>VLOOKUP($B42,scoreB!$C$7:$P$160,8,FALSE)</f>
        <v/>
      </c>
      <c r="I42" s="27" t="str">
        <f>VLOOKUP($B42,scoreB!$C$7:$P$160,9,FALSE)</f>
        <v/>
      </c>
      <c r="J42" s="27" t="str">
        <f>VLOOKUP($B42,scoreB!$C$7:$P$160,10,FALSE)</f>
        <v/>
      </c>
      <c r="K42" s="33">
        <f>VLOOKUP($B42,scoreB!$C$7:$O$160,11,FALSE)</f>
        <v>0</v>
      </c>
      <c r="L42" s="12" t="str">
        <f>VLOOKUP($B42,scoreB!$C$7:$O$160,13,FALSE)</f>
        <v/>
      </c>
      <c r="M42" s="21" t="e">
        <f t="shared" si="0"/>
        <v>#NUM!</v>
      </c>
    </row>
    <row r="43" spans="2:13" ht="17" x14ac:dyDescent="0.4">
      <c r="B43" s="14">
        <v>37</v>
      </c>
      <c r="C43" s="15">
        <f>VLOOKUP($B43,scoreB!$C$7:$P$160,3,FALSE)</f>
        <v>12</v>
      </c>
      <c r="D43" s="9" t="str">
        <f>VLOOKUP($B43,scoreB!$C$7:$P$160,4,FALSE)</f>
        <v/>
      </c>
      <c r="E43" s="9" t="str">
        <f>VLOOKUP($B43,scoreB!$C$7:$P$160,5,FALSE)</f>
        <v/>
      </c>
      <c r="F43" s="27" t="str">
        <f>VLOOKUP($B43,scoreB!$C$7:$P$160,6,FALSE)</f>
        <v/>
      </c>
      <c r="G43" s="27" t="str">
        <f>VLOOKUP($B43,scoreB!$C$7:$P$160,7,FALSE)</f>
        <v/>
      </c>
      <c r="H43" s="27" t="str">
        <f>VLOOKUP($B43,scoreB!$C$7:$P$160,8,FALSE)</f>
        <v/>
      </c>
      <c r="I43" s="27" t="str">
        <f>VLOOKUP($B43,scoreB!$C$7:$P$160,9,FALSE)</f>
        <v/>
      </c>
      <c r="J43" s="27" t="str">
        <f>VLOOKUP($B43,scoreB!$C$7:$P$160,10,FALSE)</f>
        <v/>
      </c>
      <c r="K43" s="33">
        <f>VLOOKUP($B43,scoreB!$C$7:$O$160,11,FALSE)</f>
        <v>0</v>
      </c>
      <c r="L43" s="12" t="str">
        <f>VLOOKUP($B43,scoreB!$C$7:$O$160,13,FALSE)</f>
        <v/>
      </c>
      <c r="M43" s="21" t="e">
        <f t="shared" si="0"/>
        <v>#NUM!</v>
      </c>
    </row>
    <row r="44" spans="2:13" ht="17" x14ac:dyDescent="0.4">
      <c r="B44" s="14">
        <v>38</v>
      </c>
      <c r="C44" s="15">
        <f>VLOOKUP($B44,scoreB!$C$7:$P$160,3,FALSE)</f>
        <v>12</v>
      </c>
      <c r="D44" s="9" t="str">
        <f>VLOOKUP($B44,scoreB!$C$7:$P$160,4,FALSE)</f>
        <v/>
      </c>
      <c r="E44" s="9" t="str">
        <f>VLOOKUP($B44,scoreB!$C$7:$P$160,5,FALSE)</f>
        <v/>
      </c>
      <c r="F44" s="27" t="str">
        <f>VLOOKUP($B44,scoreB!$C$7:$P$160,6,FALSE)</f>
        <v/>
      </c>
      <c r="G44" s="27" t="str">
        <f>VLOOKUP($B44,scoreB!$C$7:$P$160,7,FALSE)</f>
        <v/>
      </c>
      <c r="H44" s="27" t="str">
        <f>VLOOKUP($B44,scoreB!$C$7:$P$160,8,FALSE)</f>
        <v/>
      </c>
      <c r="I44" s="27" t="str">
        <f>VLOOKUP($B44,scoreB!$C$7:$P$160,9,FALSE)</f>
        <v/>
      </c>
      <c r="J44" s="27" t="str">
        <f>VLOOKUP($B44,scoreB!$C$7:$P$160,10,FALSE)</f>
        <v/>
      </c>
      <c r="K44" s="33">
        <f>VLOOKUP($B44,scoreB!$C$7:$O$160,11,FALSE)</f>
        <v>0</v>
      </c>
      <c r="L44" s="12" t="str">
        <f>VLOOKUP($B44,scoreB!$C$7:$O$160,13,FALSE)</f>
        <v/>
      </c>
      <c r="M44" s="21" t="e">
        <f t="shared" si="0"/>
        <v>#NUM!</v>
      </c>
    </row>
    <row r="45" spans="2:13" ht="17" x14ac:dyDescent="0.4">
      <c r="B45" s="14">
        <v>39</v>
      </c>
      <c r="C45" s="15">
        <f>VLOOKUP($B45,scoreB!$C$7:$P$160,3,FALSE)</f>
        <v>12</v>
      </c>
      <c r="D45" s="9" t="str">
        <f>VLOOKUP($B45,scoreB!$C$7:$P$160,4,FALSE)</f>
        <v/>
      </c>
      <c r="E45" s="9" t="str">
        <f>VLOOKUP($B45,scoreB!$C$7:$P$160,5,FALSE)</f>
        <v/>
      </c>
      <c r="F45" s="27" t="str">
        <f>VLOOKUP($B45,scoreB!$C$7:$P$160,6,FALSE)</f>
        <v/>
      </c>
      <c r="G45" s="27" t="str">
        <f>VLOOKUP($B45,scoreB!$C$7:$P$160,7,FALSE)</f>
        <v/>
      </c>
      <c r="H45" s="27" t="str">
        <f>VLOOKUP($B45,scoreB!$C$7:$P$160,8,FALSE)</f>
        <v/>
      </c>
      <c r="I45" s="27" t="str">
        <f>VLOOKUP($B45,scoreB!$C$7:$P$160,9,FALSE)</f>
        <v/>
      </c>
      <c r="J45" s="27" t="str">
        <f>VLOOKUP($B45,scoreB!$C$7:$P$160,10,FALSE)</f>
        <v/>
      </c>
      <c r="K45" s="33">
        <f>VLOOKUP($B45,scoreB!$C$7:$O$160,11,FALSE)</f>
        <v>0</v>
      </c>
      <c r="L45" s="12" t="str">
        <f>VLOOKUP($B45,scoreB!$C$7:$O$160,13,FALSE)</f>
        <v/>
      </c>
      <c r="M45" s="21" t="e">
        <f t="shared" si="0"/>
        <v>#NUM!</v>
      </c>
    </row>
    <row r="46" spans="2:13" ht="17" x14ac:dyDescent="0.4">
      <c r="B46" s="14">
        <v>40</v>
      </c>
      <c r="C46" s="15">
        <f>VLOOKUP($B46,scoreB!$C$7:$P$160,3,FALSE)</f>
        <v>12</v>
      </c>
      <c r="D46" s="9" t="str">
        <f>VLOOKUP($B46,scoreB!$C$7:$P$160,4,FALSE)</f>
        <v/>
      </c>
      <c r="E46" s="9" t="str">
        <f>VLOOKUP($B46,scoreB!$C$7:$P$160,5,FALSE)</f>
        <v/>
      </c>
      <c r="F46" s="27" t="str">
        <f>VLOOKUP($B46,scoreB!$C$7:$P$160,6,FALSE)</f>
        <v/>
      </c>
      <c r="G46" s="27" t="str">
        <f>VLOOKUP($B46,scoreB!$C$7:$P$160,7,FALSE)</f>
        <v/>
      </c>
      <c r="H46" s="27" t="str">
        <f>VLOOKUP($B46,scoreB!$C$7:$P$160,8,FALSE)</f>
        <v/>
      </c>
      <c r="I46" s="27" t="str">
        <f>VLOOKUP($B46,scoreB!$C$7:$P$160,9,FALSE)</f>
        <v/>
      </c>
      <c r="J46" s="27" t="str">
        <f>VLOOKUP($B46,scoreB!$C$7:$P$160,10,FALSE)</f>
        <v/>
      </c>
      <c r="K46" s="33">
        <f>VLOOKUP($B46,scoreB!$C$7:$O$160,11,FALSE)</f>
        <v>0</v>
      </c>
      <c r="L46" s="12" t="str">
        <f>VLOOKUP($B46,scoreB!$C$7:$O$160,13,FALSE)</f>
        <v/>
      </c>
      <c r="M46" s="21" t="e">
        <f t="shared" si="0"/>
        <v>#NUM!</v>
      </c>
    </row>
    <row r="47" spans="2:13" ht="17" x14ac:dyDescent="0.4">
      <c r="B47" s="14">
        <v>41</v>
      </c>
      <c r="C47" s="15">
        <f>VLOOKUP($B47,scoreB!$C$7:$P$160,3,FALSE)</f>
        <v>12</v>
      </c>
      <c r="D47" s="9" t="str">
        <f>VLOOKUP($B47,scoreB!$C$7:$P$160,4,FALSE)</f>
        <v/>
      </c>
      <c r="E47" s="9" t="str">
        <f>VLOOKUP($B47,scoreB!$C$7:$P$160,5,FALSE)</f>
        <v/>
      </c>
      <c r="F47" s="27" t="str">
        <f>VLOOKUP($B47,scoreB!$C$7:$P$160,6,FALSE)</f>
        <v/>
      </c>
      <c r="G47" s="27" t="str">
        <f>VLOOKUP($B47,scoreB!$C$7:$P$160,7,FALSE)</f>
        <v/>
      </c>
      <c r="H47" s="27" t="str">
        <f>VLOOKUP($B47,scoreB!$C$7:$P$160,8,FALSE)</f>
        <v/>
      </c>
      <c r="I47" s="27" t="str">
        <f>VLOOKUP($B47,scoreB!$C$7:$P$160,9,FALSE)</f>
        <v/>
      </c>
      <c r="J47" s="27" t="str">
        <f>VLOOKUP($B47,scoreB!$C$7:$P$160,10,FALSE)</f>
        <v/>
      </c>
      <c r="K47" s="33">
        <f>VLOOKUP($B47,scoreB!$C$7:$O$160,11,FALSE)</f>
        <v>0</v>
      </c>
      <c r="L47" s="12" t="str">
        <f>VLOOKUP($B47,scoreB!$C$7:$O$160,13,FALSE)</f>
        <v/>
      </c>
      <c r="M47" s="21" t="e">
        <f t="shared" si="0"/>
        <v>#NUM!</v>
      </c>
    </row>
    <row r="48" spans="2:13" ht="17" x14ac:dyDescent="0.4">
      <c r="B48" s="14">
        <v>42</v>
      </c>
      <c r="C48" s="15">
        <f>VLOOKUP($B48,scoreB!$C$7:$P$160,3,FALSE)</f>
        <v>12</v>
      </c>
      <c r="D48" s="9" t="str">
        <f>VLOOKUP($B48,scoreB!$C$7:$P$160,4,FALSE)</f>
        <v/>
      </c>
      <c r="E48" s="9" t="str">
        <f>VLOOKUP($B48,scoreB!$C$7:$P$160,5,FALSE)</f>
        <v/>
      </c>
      <c r="F48" s="27" t="str">
        <f>VLOOKUP($B48,scoreB!$C$7:$P$160,6,FALSE)</f>
        <v/>
      </c>
      <c r="G48" s="27" t="str">
        <f>VLOOKUP($B48,scoreB!$C$7:$P$160,7,FALSE)</f>
        <v/>
      </c>
      <c r="H48" s="27" t="str">
        <f>VLOOKUP($B48,scoreB!$C$7:$P$160,8,FALSE)</f>
        <v/>
      </c>
      <c r="I48" s="27" t="str">
        <f>VLOOKUP($B48,scoreB!$C$7:$P$160,9,FALSE)</f>
        <v/>
      </c>
      <c r="J48" s="27" t="str">
        <f>VLOOKUP($B48,scoreB!$C$7:$P$160,10,FALSE)</f>
        <v/>
      </c>
      <c r="K48" s="33">
        <f>VLOOKUP($B48,scoreB!$C$7:$O$160,11,FALSE)</f>
        <v>0</v>
      </c>
      <c r="L48" s="12" t="str">
        <f>VLOOKUP($B48,scoreB!$C$7:$O$160,13,FALSE)</f>
        <v/>
      </c>
      <c r="M48" s="21" t="e">
        <f t="shared" si="0"/>
        <v>#NUM!</v>
      </c>
    </row>
    <row r="49" spans="2:13" ht="17" x14ac:dyDescent="0.4">
      <c r="B49" s="14">
        <v>43</v>
      </c>
      <c r="C49" s="15">
        <f>VLOOKUP($B49,scoreB!$C$7:$P$160,3,FALSE)</f>
        <v>12</v>
      </c>
      <c r="D49" s="9" t="str">
        <f>VLOOKUP($B49,scoreB!$C$7:$P$160,4,FALSE)</f>
        <v/>
      </c>
      <c r="E49" s="9" t="str">
        <f>VLOOKUP($B49,scoreB!$C$7:$P$160,5,FALSE)</f>
        <v/>
      </c>
      <c r="F49" s="27" t="str">
        <f>VLOOKUP($B49,scoreB!$C$7:$P$160,6,FALSE)</f>
        <v/>
      </c>
      <c r="G49" s="27" t="str">
        <f>VLOOKUP($B49,scoreB!$C$7:$P$160,7,FALSE)</f>
        <v/>
      </c>
      <c r="H49" s="27" t="str">
        <f>VLOOKUP($B49,scoreB!$C$7:$P$160,8,FALSE)</f>
        <v/>
      </c>
      <c r="I49" s="27" t="str">
        <f>VLOOKUP($B49,scoreB!$C$7:$P$160,9,FALSE)</f>
        <v/>
      </c>
      <c r="J49" s="27" t="str">
        <f>VLOOKUP($B49,scoreB!$C$7:$P$160,10,FALSE)</f>
        <v/>
      </c>
      <c r="K49" s="33">
        <f>VLOOKUP($B49,scoreB!$C$7:$O$160,11,FALSE)</f>
        <v>0</v>
      </c>
      <c r="L49" s="12" t="str">
        <f>VLOOKUP($B49,scoreB!$C$7:$O$160,13,FALSE)</f>
        <v/>
      </c>
      <c r="M49" s="21" t="e">
        <f t="shared" si="0"/>
        <v>#NUM!</v>
      </c>
    </row>
    <row r="50" spans="2:13" ht="17" x14ac:dyDescent="0.4">
      <c r="B50" s="14">
        <v>44</v>
      </c>
      <c r="C50" s="15">
        <f>VLOOKUP($B50,scoreB!$C$7:$P$160,3,FALSE)</f>
        <v>12</v>
      </c>
      <c r="D50" s="9" t="str">
        <f>VLOOKUP($B50,scoreB!$C$7:$P$160,4,FALSE)</f>
        <v/>
      </c>
      <c r="E50" s="9" t="str">
        <f>VLOOKUP($B50,scoreB!$C$7:$P$160,5,FALSE)</f>
        <v/>
      </c>
      <c r="F50" s="27" t="str">
        <f>VLOOKUP($B50,scoreB!$C$7:$P$160,6,FALSE)</f>
        <v/>
      </c>
      <c r="G50" s="27" t="str">
        <f>VLOOKUP($B50,scoreB!$C$7:$P$160,7,FALSE)</f>
        <v/>
      </c>
      <c r="H50" s="27" t="str">
        <f>VLOOKUP($B50,scoreB!$C$7:$P$160,8,FALSE)</f>
        <v/>
      </c>
      <c r="I50" s="27" t="str">
        <f>VLOOKUP($B50,scoreB!$C$7:$P$160,9,FALSE)</f>
        <v/>
      </c>
      <c r="J50" s="27" t="str">
        <f>VLOOKUP($B50,scoreB!$C$7:$P$160,10,FALSE)</f>
        <v/>
      </c>
      <c r="K50" s="33">
        <f>VLOOKUP($B50,scoreB!$C$7:$O$160,11,FALSE)</f>
        <v>0</v>
      </c>
      <c r="L50" s="12" t="str">
        <f>VLOOKUP($B50,scoreB!$C$7:$O$160,13,FALSE)</f>
        <v/>
      </c>
      <c r="M50" s="21" t="e">
        <f t="shared" si="0"/>
        <v>#NUM!</v>
      </c>
    </row>
    <row r="51" spans="2:13" ht="17" x14ac:dyDescent="0.4">
      <c r="B51" s="14">
        <v>45</v>
      </c>
      <c r="C51" s="15">
        <f>VLOOKUP($B51,scoreB!$C$7:$P$160,3,FALSE)</f>
        <v>12</v>
      </c>
      <c r="D51" s="9" t="str">
        <f>VLOOKUP($B51,scoreB!$C$7:$P$160,4,FALSE)</f>
        <v/>
      </c>
      <c r="E51" s="9" t="str">
        <f>VLOOKUP($B51,scoreB!$C$7:$P$160,5,FALSE)</f>
        <v/>
      </c>
      <c r="F51" s="27" t="str">
        <f>VLOOKUP($B51,scoreB!$C$7:$P$160,6,FALSE)</f>
        <v/>
      </c>
      <c r="G51" s="27" t="str">
        <f>VLOOKUP($B51,scoreB!$C$7:$P$160,7,FALSE)</f>
        <v/>
      </c>
      <c r="H51" s="27" t="str">
        <f>VLOOKUP($B51,scoreB!$C$7:$P$160,8,FALSE)</f>
        <v/>
      </c>
      <c r="I51" s="27" t="str">
        <f>VLOOKUP($B51,scoreB!$C$7:$P$160,9,FALSE)</f>
        <v/>
      </c>
      <c r="J51" s="27" t="str">
        <f>VLOOKUP($B51,scoreB!$C$7:$P$160,10,FALSE)</f>
        <v/>
      </c>
      <c r="K51" s="33">
        <f>VLOOKUP($B51,scoreB!$C$7:$O$160,11,FALSE)</f>
        <v>0</v>
      </c>
      <c r="L51" s="12" t="str">
        <f>VLOOKUP($B51,scoreB!$C$7:$O$160,13,FALSE)</f>
        <v/>
      </c>
      <c r="M51" s="21" t="e">
        <f t="shared" si="0"/>
        <v>#NUM!</v>
      </c>
    </row>
    <row r="52" spans="2:13" ht="17" x14ac:dyDescent="0.4">
      <c r="B52" s="14">
        <v>46</v>
      </c>
      <c r="C52" s="15">
        <f>VLOOKUP($B52,scoreB!$C$7:$P$160,3,FALSE)</f>
        <v>12</v>
      </c>
      <c r="D52" s="9" t="str">
        <f>VLOOKUP($B52,scoreB!$C$7:$P$160,4,FALSE)</f>
        <v/>
      </c>
      <c r="E52" s="9" t="str">
        <f>VLOOKUP($B52,scoreB!$C$7:$P$160,5,FALSE)</f>
        <v/>
      </c>
      <c r="F52" s="27" t="str">
        <f>VLOOKUP($B52,scoreB!$C$7:$P$160,6,FALSE)</f>
        <v/>
      </c>
      <c r="G52" s="27" t="str">
        <f>VLOOKUP($B52,scoreB!$C$7:$P$160,7,FALSE)</f>
        <v/>
      </c>
      <c r="H52" s="27" t="str">
        <f>VLOOKUP($B52,scoreB!$C$7:$P$160,8,FALSE)</f>
        <v/>
      </c>
      <c r="I52" s="27" t="str">
        <f>VLOOKUP($B52,scoreB!$C$7:$P$160,9,FALSE)</f>
        <v/>
      </c>
      <c r="J52" s="27" t="str">
        <f>VLOOKUP($B52,scoreB!$C$7:$P$160,10,FALSE)</f>
        <v/>
      </c>
      <c r="K52" s="33">
        <f>VLOOKUP($B52,scoreB!$C$7:$O$160,11,FALSE)</f>
        <v>0</v>
      </c>
      <c r="L52" s="12" t="str">
        <f>VLOOKUP($B52,scoreB!$C$7:$O$160,13,FALSE)</f>
        <v/>
      </c>
      <c r="M52" s="21" t="e">
        <f t="shared" si="0"/>
        <v>#NUM!</v>
      </c>
    </row>
    <row r="53" spans="2:13" ht="17" x14ac:dyDescent="0.4">
      <c r="B53" s="14">
        <v>47</v>
      </c>
      <c r="C53" s="15">
        <f>VLOOKUP($B53,scoreB!$C$7:$P$160,3,FALSE)</f>
        <v>12</v>
      </c>
      <c r="D53" s="9" t="str">
        <f>VLOOKUP($B53,scoreB!$C$7:$P$160,4,FALSE)</f>
        <v/>
      </c>
      <c r="E53" s="9" t="str">
        <f>VLOOKUP($B53,scoreB!$C$7:$P$160,5,FALSE)</f>
        <v/>
      </c>
      <c r="F53" s="27" t="str">
        <f>VLOOKUP($B53,scoreB!$C$7:$P$160,6,FALSE)</f>
        <v/>
      </c>
      <c r="G53" s="27" t="str">
        <f>VLOOKUP($B53,scoreB!$C$7:$P$160,7,FALSE)</f>
        <v/>
      </c>
      <c r="H53" s="27" t="str">
        <f>VLOOKUP($B53,scoreB!$C$7:$P$160,8,FALSE)</f>
        <v/>
      </c>
      <c r="I53" s="27" t="str">
        <f>VLOOKUP($B53,scoreB!$C$7:$P$160,9,FALSE)</f>
        <v/>
      </c>
      <c r="J53" s="27" t="str">
        <f>VLOOKUP($B53,scoreB!$C$7:$P$160,10,FALSE)</f>
        <v/>
      </c>
      <c r="K53" s="33">
        <f>VLOOKUP($B53,scoreB!$C$7:$O$160,11,FALSE)</f>
        <v>0</v>
      </c>
      <c r="L53" s="12" t="str">
        <f>VLOOKUP($B53,scoreB!$C$7:$O$160,13,FALSE)</f>
        <v/>
      </c>
      <c r="M53" s="21" t="e">
        <f t="shared" si="0"/>
        <v>#NUM!</v>
      </c>
    </row>
    <row r="54" spans="2:13" ht="17" x14ac:dyDescent="0.4">
      <c r="B54" s="14">
        <v>48</v>
      </c>
      <c r="C54" s="15">
        <f>VLOOKUP($B54,scoreB!$C$7:$P$160,3,FALSE)</f>
        <v>12</v>
      </c>
      <c r="D54" s="9" t="str">
        <f>VLOOKUP($B54,scoreB!$C$7:$P$160,4,FALSE)</f>
        <v/>
      </c>
      <c r="E54" s="9" t="str">
        <f>VLOOKUP($B54,scoreB!$C$7:$P$160,5,FALSE)</f>
        <v/>
      </c>
      <c r="F54" s="27" t="str">
        <f>VLOOKUP($B54,scoreB!$C$7:$P$160,6,FALSE)</f>
        <v/>
      </c>
      <c r="G54" s="27" t="str">
        <f>VLOOKUP($B54,scoreB!$C$7:$P$160,7,FALSE)</f>
        <v/>
      </c>
      <c r="H54" s="27" t="str">
        <f>VLOOKUP($B54,scoreB!$C$7:$P$160,8,FALSE)</f>
        <v/>
      </c>
      <c r="I54" s="27" t="str">
        <f>VLOOKUP($B54,scoreB!$C$7:$P$160,9,FALSE)</f>
        <v/>
      </c>
      <c r="J54" s="27" t="str">
        <f>VLOOKUP($B54,scoreB!$C$7:$P$160,10,FALSE)</f>
        <v/>
      </c>
      <c r="K54" s="33">
        <f>VLOOKUP($B54,scoreB!$C$7:$O$160,11,FALSE)</f>
        <v>0</v>
      </c>
      <c r="L54" s="12" t="str">
        <f>VLOOKUP($B54,scoreB!$C$7:$O$160,13,FALSE)</f>
        <v/>
      </c>
      <c r="M54" s="21" t="e">
        <f t="shared" si="0"/>
        <v>#NUM!</v>
      </c>
    </row>
    <row r="55" spans="2:13" ht="17" x14ac:dyDescent="0.4">
      <c r="B55" s="14">
        <v>49</v>
      </c>
      <c r="C55" s="15">
        <f>VLOOKUP($B55,scoreB!$C$7:$P$160,3,FALSE)</f>
        <v>12</v>
      </c>
      <c r="D55" s="9" t="str">
        <f>VLOOKUP($B55,scoreB!$C$7:$P$160,4,FALSE)</f>
        <v/>
      </c>
      <c r="E55" s="9" t="str">
        <f>VLOOKUP($B55,scoreB!$C$7:$P$160,5,FALSE)</f>
        <v/>
      </c>
      <c r="F55" s="27" t="str">
        <f>VLOOKUP($B55,scoreB!$C$7:$P$160,6,FALSE)</f>
        <v/>
      </c>
      <c r="G55" s="27" t="str">
        <f>VLOOKUP($B55,scoreB!$C$7:$P$160,7,FALSE)</f>
        <v/>
      </c>
      <c r="H55" s="27" t="str">
        <f>VLOOKUP($B55,scoreB!$C$7:$P$160,8,FALSE)</f>
        <v/>
      </c>
      <c r="I55" s="27" t="str">
        <f>VLOOKUP($B55,scoreB!$C$7:$P$160,9,FALSE)</f>
        <v/>
      </c>
      <c r="J55" s="27" t="str">
        <f>VLOOKUP($B55,scoreB!$C$7:$P$160,10,FALSE)</f>
        <v/>
      </c>
      <c r="K55" s="33">
        <f>VLOOKUP($B55,scoreB!$C$7:$O$160,11,FALSE)</f>
        <v>0</v>
      </c>
      <c r="L55" s="12" t="str">
        <f>VLOOKUP($B55,scoreB!$C$7:$O$160,13,FALSE)</f>
        <v/>
      </c>
      <c r="M55" s="21" t="e">
        <f t="shared" si="0"/>
        <v>#NUM!</v>
      </c>
    </row>
    <row r="56" spans="2:13" ht="17" x14ac:dyDescent="0.4">
      <c r="B56" s="14">
        <v>50</v>
      </c>
      <c r="C56" s="15">
        <f>VLOOKUP($B56,scoreB!$C$7:$P$160,3,FALSE)</f>
        <v>12</v>
      </c>
      <c r="D56" s="9" t="str">
        <f>VLOOKUP($B56,scoreB!$C$7:$P$160,4,FALSE)</f>
        <v/>
      </c>
      <c r="E56" s="9" t="str">
        <f>VLOOKUP($B56,scoreB!$C$7:$P$160,5,FALSE)</f>
        <v/>
      </c>
      <c r="F56" s="27" t="str">
        <f>VLOOKUP($B56,scoreB!$C$7:$P$160,6,FALSE)</f>
        <v/>
      </c>
      <c r="G56" s="27" t="str">
        <f>VLOOKUP($B56,scoreB!$C$7:$P$160,7,FALSE)</f>
        <v/>
      </c>
      <c r="H56" s="27" t="str">
        <f>VLOOKUP($B56,scoreB!$C$7:$P$160,8,FALSE)</f>
        <v/>
      </c>
      <c r="I56" s="27" t="str">
        <f>VLOOKUP($B56,scoreB!$C$7:$P$160,9,FALSE)</f>
        <v/>
      </c>
      <c r="J56" s="27" t="str">
        <f>VLOOKUP($B56,scoreB!$C$7:$P$160,10,FALSE)</f>
        <v/>
      </c>
      <c r="K56" s="33">
        <f>VLOOKUP($B56,scoreB!$C$7:$O$160,11,FALSE)</f>
        <v>0</v>
      </c>
      <c r="L56" s="12" t="str">
        <f>VLOOKUP($B56,scoreB!$C$7:$O$160,13,FALSE)</f>
        <v/>
      </c>
      <c r="M56" s="21" t="e">
        <f t="shared" si="0"/>
        <v>#NUM!</v>
      </c>
    </row>
    <row r="57" spans="2:13" ht="17" x14ac:dyDescent="0.4">
      <c r="B57" s="14">
        <v>51</v>
      </c>
      <c r="C57" s="15">
        <f>VLOOKUP($B57,scoreB!$C$7:$P$160,3,FALSE)</f>
        <v>12</v>
      </c>
      <c r="D57" s="9" t="str">
        <f>VLOOKUP($B57,scoreB!$C$7:$P$160,4,FALSE)</f>
        <v/>
      </c>
      <c r="E57" s="9" t="str">
        <f>VLOOKUP($B57,scoreB!$C$7:$P$160,5,FALSE)</f>
        <v/>
      </c>
      <c r="F57" s="27" t="str">
        <f>VLOOKUP($B57,scoreB!$C$7:$P$160,6,FALSE)</f>
        <v/>
      </c>
      <c r="G57" s="27" t="str">
        <f>VLOOKUP($B57,scoreB!$C$7:$P$160,7,FALSE)</f>
        <v/>
      </c>
      <c r="H57" s="27" t="str">
        <f>VLOOKUP($B57,scoreB!$C$7:$P$160,8,FALSE)</f>
        <v/>
      </c>
      <c r="I57" s="27" t="str">
        <f>VLOOKUP($B57,scoreB!$C$7:$P$160,9,FALSE)</f>
        <v/>
      </c>
      <c r="J57" s="27" t="str">
        <f>VLOOKUP($B57,scoreB!$C$7:$P$160,10,FALSE)</f>
        <v/>
      </c>
      <c r="K57" s="33">
        <f>VLOOKUP($B57,scoreB!$C$7:$O$160,11,FALSE)</f>
        <v>0</v>
      </c>
      <c r="L57" s="12" t="str">
        <f>VLOOKUP($B57,scoreB!$C$7:$O$160,13,FALSE)</f>
        <v/>
      </c>
      <c r="M57" s="21" t="e">
        <f t="shared" si="0"/>
        <v>#NUM!</v>
      </c>
    </row>
    <row r="58" spans="2:13" ht="17" x14ac:dyDescent="0.4">
      <c r="B58" s="14">
        <v>52</v>
      </c>
      <c r="C58" s="15">
        <f>VLOOKUP($B58,scoreB!$C$7:$P$160,3,FALSE)</f>
        <v>12</v>
      </c>
      <c r="D58" s="9" t="str">
        <f>VLOOKUP($B58,scoreB!$C$7:$P$160,4,FALSE)</f>
        <v/>
      </c>
      <c r="E58" s="9" t="str">
        <f>VLOOKUP($B58,scoreB!$C$7:$P$160,5,FALSE)</f>
        <v/>
      </c>
      <c r="F58" s="27" t="str">
        <f>VLOOKUP($B58,scoreB!$C$7:$P$160,6,FALSE)</f>
        <v/>
      </c>
      <c r="G58" s="27" t="str">
        <f>VLOOKUP($B58,scoreB!$C$7:$P$160,7,FALSE)</f>
        <v/>
      </c>
      <c r="H58" s="27" t="str">
        <f>VLOOKUP($B58,scoreB!$C$7:$P$160,8,FALSE)</f>
        <v/>
      </c>
      <c r="I58" s="27" t="str">
        <f>VLOOKUP($B58,scoreB!$C$7:$P$160,9,FALSE)</f>
        <v/>
      </c>
      <c r="J58" s="27" t="str">
        <f>VLOOKUP($B58,scoreB!$C$7:$P$160,10,FALSE)</f>
        <v/>
      </c>
      <c r="K58" s="33">
        <f>VLOOKUP($B58,scoreB!$C$7:$O$160,11,FALSE)</f>
        <v>0</v>
      </c>
      <c r="L58" s="12" t="str">
        <f>VLOOKUP($B58,scoreB!$C$7:$O$160,13,FALSE)</f>
        <v/>
      </c>
      <c r="M58" s="21" t="e">
        <f t="shared" si="0"/>
        <v>#NUM!</v>
      </c>
    </row>
    <row r="59" spans="2:13" ht="17" x14ac:dyDescent="0.4">
      <c r="B59" s="14">
        <v>53</v>
      </c>
      <c r="C59" s="15">
        <f>VLOOKUP($B59,scoreB!$C$7:$P$160,3,FALSE)</f>
        <v>12</v>
      </c>
      <c r="D59" s="9" t="str">
        <f>VLOOKUP($B59,scoreB!$C$7:$P$160,4,FALSE)</f>
        <v/>
      </c>
      <c r="E59" s="9" t="str">
        <f>VLOOKUP($B59,scoreB!$C$7:$P$160,5,FALSE)</f>
        <v/>
      </c>
      <c r="F59" s="27" t="str">
        <f>VLOOKUP($B59,scoreB!$C$7:$P$160,6,FALSE)</f>
        <v/>
      </c>
      <c r="G59" s="27" t="str">
        <f>VLOOKUP($B59,scoreB!$C$7:$P$160,7,FALSE)</f>
        <v/>
      </c>
      <c r="H59" s="27" t="str">
        <f>VLOOKUP($B59,scoreB!$C$7:$P$160,8,FALSE)</f>
        <v/>
      </c>
      <c r="I59" s="27" t="str">
        <f>VLOOKUP($B59,scoreB!$C$7:$P$160,9,FALSE)</f>
        <v/>
      </c>
      <c r="J59" s="27" t="str">
        <f>VLOOKUP($B59,scoreB!$C$7:$P$160,10,FALSE)</f>
        <v/>
      </c>
      <c r="K59" s="33">
        <f>VLOOKUP($B59,scoreB!$C$7:$O$160,11,FALSE)</f>
        <v>0</v>
      </c>
      <c r="L59" s="12" t="str">
        <f>VLOOKUP($B59,scoreB!$C$7:$O$160,13,FALSE)</f>
        <v/>
      </c>
      <c r="M59" s="21" t="e">
        <f t="shared" si="0"/>
        <v>#NUM!</v>
      </c>
    </row>
    <row r="60" spans="2:13" ht="17" x14ac:dyDescent="0.4">
      <c r="B60" s="14">
        <v>54</v>
      </c>
      <c r="C60" s="15">
        <f>VLOOKUP($B60,scoreB!$C$7:$P$160,3,FALSE)</f>
        <v>12</v>
      </c>
      <c r="D60" s="9" t="str">
        <f>VLOOKUP($B60,scoreB!$C$7:$P$160,4,FALSE)</f>
        <v/>
      </c>
      <c r="E60" s="9" t="str">
        <f>VLOOKUP($B60,scoreB!$C$7:$P$160,5,FALSE)</f>
        <v/>
      </c>
      <c r="F60" s="27" t="str">
        <f>VLOOKUP($B60,scoreB!$C$7:$P$160,6,FALSE)</f>
        <v/>
      </c>
      <c r="G60" s="27" t="str">
        <f>VLOOKUP($B60,scoreB!$C$7:$P$160,7,FALSE)</f>
        <v/>
      </c>
      <c r="H60" s="27" t="str">
        <f>VLOOKUP($B60,scoreB!$C$7:$P$160,8,FALSE)</f>
        <v/>
      </c>
      <c r="I60" s="27" t="str">
        <f>VLOOKUP($B60,scoreB!$C$7:$P$160,9,FALSE)</f>
        <v/>
      </c>
      <c r="J60" s="27" t="str">
        <f>VLOOKUP($B60,scoreB!$C$7:$P$160,10,FALSE)</f>
        <v/>
      </c>
      <c r="K60" s="33">
        <f>VLOOKUP($B60,scoreB!$C$7:$O$160,11,FALSE)</f>
        <v>0</v>
      </c>
      <c r="L60" s="12" t="str">
        <f>VLOOKUP($B60,scoreB!$C$7:$O$160,13,FALSE)</f>
        <v/>
      </c>
      <c r="M60" s="21" t="e">
        <f t="shared" si="0"/>
        <v>#NUM!</v>
      </c>
    </row>
    <row r="61" spans="2:13" ht="17" x14ac:dyDescent="0.4">
      <c r="B61" s="14">
        <v>55</v>
      </c>
      <c r="C61" s="15">
        <f>VLOOKUP($B61,scoreB!$C$7:$P$160,3,FALSE)</f>
        <v>12</v>
      </c>
      <c r="D61" s="9" t="str">
        <f>VLOOKUP($B61,scoreB!$C$7:$P$160,4,FALSE)</f>
        <v/>
      </c>
      <c r="E61" s="9" t="str">
        <f>VLOOKUP($B61,scoreB!$C$7:$P$160,5,FALSE)</f>
        <v/>
      </c>
      <c r="F61" s="27" t="str">
        <f>VLOOKUP($B61,scoreB!$C$7:$P$160,6,FALSE)</f>
        <v/>
      </c>
      <c r="G61" s="27" t="str">
        <f>VLOOKUP($B61,scoreB!$C$7:$P$160,7,FALSE)</f>
        <v/>
      </c>
      <c r="H61" s="27" t="str">
        <f>VLOOKUP($B61,scoreB!$C$7:$P$160,8,FALSE)</f>
        <v/>
      </c>
      <c r="I61" s="27" t="str">
        <f>VLOOKUP($B61,scoreB!$C$7:$P$160,9,FALSE)</f>
        <v/>
      </c>
      <c r="J61" s="27" t="str">
        <f>VLOOKUP($B61,scoreB!$C$7:$P$160,10,FALSE)</f>
        <v/>
      </c>
      <c r="K61" s="33">
        <f>VLOOKUP($B61,scoreB!$C$7:$O$160,11,FALSE)</f>
        <v>0</v>
      </c>
      <c r="L61" s="12" t="str">
        <f>VLOOKUP($B61,scoreB!$C$7:$O$160,13,FALSE)</f>
        <v/>
      </c>
      <c r="M61" s="21" t="e">
        <f t="shared" si="0"/>
        <v>#NUM!</v>
      </c>
    </row>
    <row r="62" spans="2:13" ht="17" x14ac:dyDescent="0.4">
      <c r="B62" s="14">
        <v>56</v>
      </c>
      <c r="C62" s="15">
        <f>VLOOKUP($B62,scoreB!$C$7:$P$160,3,FALSE)</f>
        <v>12</v>
      </c>
      <c r="D62" s="9" t="str">
        <f>VLOOKUP($B62,scoreB!$C$7:$P$160,4,FALSE)</f>
        <v/>
      </c>
      <c r="E62" s="9" t="str">
        <f>VLOOKUP($B62,scoreB!$C$7:$P$160,5,FALSE)</f>
        <v/>
      </c>
      <c r="F62" s="27" t="str">
        <f>VLOOKUP($B62,scoreB!$C$7:$P$160,6,FALSE)</f>
        <v/>
      </c>
      <c r="G62" s="27" t="str">
        <f>VLOOKUP($B62,scoreB!$C$7:$P$160,7,FALSE)</f>
        <v/>
      </c>
      <c r="H62" s="27" t="str">
        <f>VLOOKUP($B62,scoreB!$C$7:$P$160,8,FALSE)</f>
        <v/>
      </c>
      <c r="I62" s="27" t="str">
        <f>VLOOKUP($B62,scoreB!$C$7:$P$160,9,FALSE)</f>
        <v/>
      </c>
      <c r="J62" s="27" t="str">
        <f>VLOOKUP($B62,scoreB!$C$7:$P$160,10,FALSE)</f>
        <v/>
      </c>
      <c r="K62" s="33">
        <f>VLOOKUP($B62,scoreB!$C$7:$O$160,11,FALSE)</f>
        <v>0</v>
      </c>
      <c r="L62" s="12" t="str">
        <f>VLOOKUP($B62,scoreB!$C$7:$O$160,13,FALSE)</f>
        <v/>
      </c>
      <c r="M62" s="21" t="e">
        <f t="shared" si="0"/>
        <v>#NUM!</v>
      </c>
    </row>
    <row r="63" spans="2:13" ht="17" x14ac:dyDescent="0.4">
      <c r="B63" s="14">
        <v>57</v>
      </c>
      <c r="C63" s="15">
        <f>VLOOKUP($B63,scoreB!$C$7:$P$160,3,FALSE)</f>
        <v>12</v>
      </c>
      <c r="D63" s="9" t="str">
        <f>VLOOKUP($B63,scoreB!$C$7:$P$160,4,FALSE)</f>
        <v/>
      </c>
      <c r="E63" s="9" t="str">
        <f>VLOOKUP($B63,scoreB!$C$7:$P$160,5,FALSE)</f>
        <v/>
      </c>
      <c r="F63" s="27" t="str">
        <f>VLOOKUP($B63,scoreB!$C$7:$P$160,6,FALSE)</f>
        <v/>
      </c>
      <c r="G63" s="27" t="str">
        <f>VLOOKUP($B63,scoreB!$C$7:$P$160,7,FALSE)</f>
        <v/>
      </c>
      <c r="H63" s="27" t="str">
        <f>VLOOKUP($B63,scoreB!$C$7:$P$160,8,FALSE)</f>
        <v/>
      </c>
      <c r="I63" s="27" t="str">
        <f>VLOOKUP($B63,scoreB!$C$7:$P$160,9,FALSE)</f>
        <v/>
      </c>
      <c r="J63" s="27" t="str">
        <f>VLOOKUP($B63,scoreB!$C$7:$P$160,10,FALSE)</f>
        <v/>
      </c>
      <c r="K63" s="33">
        <f>VLOOKUP($B63,scoreB!$C$7:$O$160,11,FALSE)</f>
        <v>0</v>
      </c>
      <c r="L63" s="12" t="str">
        <f>VLOOKUP($B63,scoreB!$C$7:$O$160,13,FALSE)</f>
        <v/>
      </c>
      <c r="M63" s="21" t="e">
        <f t="shared" si="0"/>
        <v>#NUM!</v>
      </c>
    </row>
    <row r="64" spans="2:13" ht="17" x14ac:dyDescent="0.4">
      <c r="B64" s="14">
        <v>58</v>
      </c>
      <c r="C64" s="15">
        <f>VLOOKUP($B64,scoreB!$C$7:$P$160,3,FALSE)</f>
        <v>12</v>
      </c>
      <c r="D64" s="9" t="str">
        <f>VLOOKUP($B64,scoreB!$C$7:$P$160,4,FALSE)</f>
        <v/>
      </c>
      <c r="E64" s="9" t="str">
        <f>VLOOKUP($B64,scoreB!$C$7:$P$160,5,FALSE)</f>
        <v/>
      </c>
      <c r="F64" s="27" t="str">
        <f>VLOOKUP($B64,scoreB!$C$7:$P$160,6,FALSE)</f>
        <v/>
      </c>
      <c r="G64" s="27" t="str">
        <f>VLOOKUP($B64,scoreB!$C$7:$P$160,7,FALSE)</f>
        <v/>
      </c>
      <c r="H64" s="27" t="str">
        <f>VLOOKUP($B64,scoreB!$C$7:$P$160,8,FALSE)</f>
        <v/>
      </c>
      <c r="I64" s="27" t="str">
        <f>VLOOKUP($B64,scoreB!$C$7:$P$160,9,FALSE)</f>
        <v/>
      </c>
      <c r="J64" s="27" t="str">
        <f>VLOOKUP($B64,scoreB!$C$7:$P$160,10,FALSE)</f>
        <v/>
      </c>
      <c r="K64" s="33">
        <f>VLOOKUP($B64,scoreB!$C$7:$O$160,11,FALSE)</f>
        <v>0</v>
      </c>
      <c r="L64" s="12" t="str">
        <f>VLOOKUP($B64,scoreB!$C$7:$O$160,13,FALSE)</f>
        <v/>
      </c>
      <c r="M64" s="21" t="e">
        <f t="shared" si="0"/>
        <v>#NUM!</v>
      </c>
    </row>
    <row r="65" spans="2:13" ht="17" x14ac:dyDescent="0.4">
      <c r="B65" s="14">
        <v>59</v>
      </c>
      <c r="C65" s="15">
        <f>VLOOKUP($B65,scoreB!$C$7:$P$160,3,FALSE)</f>
        <v>12</v>
      </c>
      <c r="D65" s="9" t="str">
        <f>VLOOKUP($B65,scoreB!$C$7:$P$160,4,FALSE)</f>
        <v/>
      </c>
      <c r="E65" s="9" t="str">
        <f>VLOOKUP($B65,scoreB!$C$7:$P$160,5,FALSE)</f>
        <v/>
      </c>
      <c r="F65" s="27" t="str">
        <f>VLOOKUP($B65,scoreB!$C$7:$P$160,6,FALSE)</f>
        <v/>
      </c>
      <c r="G65" s="27" t="str">
        <f>VLOOKUP($B65,scoreB!$C$7:$P$160,7,FALSE)</f>
        <v/>
      </c>
      <c r="H65" s="27" t="str">
        <f>VLOOKUP($B65,scoreB!$C$7:$P$160,8,FALSE)</f>
        <v/>
      </c>
      <c r="I65" s="27" t="str">
        <f>VLOOKUP($B65,scoreB!$C$7:$P$160,9,FALSE)</f>
        <v/>
      </c>
      <c r="J65" s="27" t="str">
        <f>VLOOKUP($B65,scoreB!$C$7:$P$160,10,FALSE)</f>
        <v/>
      </c>
      <c r="K65" s="33">
        <f>VLOOKUP($B65,scoreB!$C$7:$O$160,11,FALSE)</f>
        <v>0</v>
      </c>
      <c r="L65" s="12" t="str">
        <f>VLOOKUP($B65,scoreB!$C$7:$O$160,13,FALSE)</f>
        <v/>
      </c>
      <c r="M65" s="21" t="e">
        <f t="shared" si="0"/>
        <v>#NUM!</v>
      </c>
    </row>
    <row r="66" spans="2:13" ht="17" x14ac:dyDescent="0.4">
      <c r="B66" s="14">
        <v>60</v>
      </c>
      <c r="C66" s="15">
        <f>VLOOKUP($B66,scoreB!$C$7:$P$160,3,FALSE)</f>
        <v>12</v>
      </c>
      <c r="D66" s="9" t="str">
        <f>VLOOKUP($B66,scoreB!$C$7:$P$160,4,FALSE)</f>
        <v/>
      </c>
      <c r="E66" s="9" t="str">
        <f>VLOOKUP($B66,scoreB!$C$7:$P$160,5,FALSE)</f>
        <v/>
      </c>
      <c r="F66" s="27" t="str">
        <f>VLOOKUP($B66,scoreB!$C$7:$P$160,6,FALSE)</f>
        <v/>
      </c>
      <c r="G66" s="27" t="str">
        <f>VLOOKUP($B66,scoreB!$C$7:$P$160,7,FALSE)</f>
        <v/>
      </c>
      <c r="H66" s="27" t="str">
        <f>VLOOKUP($B66,scoreB!$C$7:$P$160,8,FALSE)</f>
        <v/>
      </c>
      <c r="I66" s="27" t="str">
        <f>VLOOKUP($B66,scoreB!$C$7:$P$160,9,FALSE)</f>
        <v/>
      </c>
      <c r="J66" s="27" t="str">
        <f>VLOOKUP($B66,scoreB!$C$7:$P$160,10,FALSE)</f>
        <v/>
      </c>
      <c r="K66" s="33">
        <f>VLOOKUP($B66,scoreB!$C$7:$O$160,11,FALSE)</f>
        <v>0</v>
      </c>
      <c r="L66" s="12" t="str">
        <f>VLOOKUP($B66,scoreB!$C$7:$O$160,13,FALSE)</f>
        <v/>
      </c>
      <c r="M66" s="21" t="e">
        <f t="shared" si="0"/>
        <v>#NUM!</v>
      </c>
    </row>
    <row r="67" spans="2:13" ht="17" x14ac:dyDescent="0.4">
      <c r="B67" s="14">
        <v>61</v>
      </c>
      <c r="C67" s="15">
        <f>VLOOKUP($B67,scoreB!$C$7:$P$160,3,FALSE)</f>
        <v>12</v>
      </c>
      <c r="D67" s="9" t="str">
        <f>VLOOKUP($B67,scoreB!$C$7:$P$160,4,FALSE)</f>
        <v/>
      </c>
      <c r="E67" s="9" t="str">
        <f>VLOOKUP($B67,scoreB!$C$7:$P$160,5,FALSE)</f>
        <v/>
      </c>
      <c r="F67" s="27" t="str">
        <f>VLOOKUP($B67,scoreB!$C$7:$P$160,6,FALSE)</f>
        <v/>
      </c>
      <c r="G67" s="27" t="str">
        <f>VLOOKUP($B67,scoreB!$C$7:$P$160,7,FALSE)</f>
        <v/>
      </c>
      <c r="H67" s="27" t="str">
        <f>VLOOKUP($B67,scoreB!$C$7:$P$160,8,FALSE)</f>
        <v/>
      </c>
      <c r="I67" s="27" t="str">
        <f>VLOOKUP($B67,scoreB!$C$7:$P$160,9,FALSE)</f>
        <v/>
      </c>
      <c r="J67" s="27" t="str">
        <f>VLOOKUP($B67,scoreB!$C$7:$P$160,10,FALSE)</f>
        <v/>
      </c>
      <c r="K67" s="33">
        <f>VLOOKUP($B67,scoreB!$C$7:$O$160,11,FALSE)</f>
        <v>0</v>
      </c>
      <c r="L67" s="12" t="str">
        <f>VLOOKUP($B67,scoreB!$C$7:$O$160,13,FALSE)</f>
        <v/>
      </c>
      <c r="M67" s="21" t="e">
        <f t="shared" si="0"/>
        <v>#NUM!</v>
      </c>
    </row>
    <row r="68" spans="2:13" ht="17" x14ac:dyDescent="0.4">
      <c r="B68" s="14">
        <v>62</v>
      </c>
      <c r="C68" s="15">
        <f>VLOOKUP($B68,scoreB!$C$7:$P$160,3,FALSE)</f>
        <v>12</v>
      </c>
      <c r="D68" s="9" t="str">
        <f>VLOOKUP($B68,scoreB!$C$7:$P$160,4,FALSE)</f>
        <v/>
      </c>
      <c r="E68" s="9" t="str">
        <f>VLOOKUP($B68,scoreB!$C$7:$P$160,5,FALSE)</f>
        <v/>
      </c>
      <c r="F68" s="27" t="str">
        <f>VLOOKUP($B68,scoreB!$C$7:$P$160,6,FALSE)</f>
        <v/>
      </c>
      <c r="G68" s="27" t="str">
        <f>VLOOKUP($B68,scoreB!$C$7:$P$160,7,FALSE)</f>
        <v/>
      </c>
      <c r="H68" s="27" t="str">
        <f>VLOOKUP($B68,scoreB!$C$7:$P$160,8,FALSE)</f>
        <v/>
      </c>
      <c r="I68" s="27" t="str">
        <f>VLOOKUP($B68,scoreB!$C$7:$P$160,9,FALSE)</f>
        <v/>
      </c>
      <c r="J68" s="27" t="str">
        <f>VLOOKUP($B68,scoreB!$C$7:$P$160,10,FALSE)</f>
        <v/>
      </c>
      <c r="K68" s="33">
        <f>VLOOKUP($B68,scoreB!$C$7:$O$160,11,FALSE)</f>
        <v>0</v>
      </c>
      <c r="L68" s="12" t="str">
        <f>VLOOKUP($B68,scoreB!$C$7:$O$160,13,FALSE)</f>
        <v/>
      </c>
      <c r="M68" s="21" t="e">
        <f t="shared" si="0"/>
        <v>#NUM!</v>
      </c>
    </row>
    <row r="69" spans="2:13" ht="17" x14ac:dyDescent="0.4">
      <c r="B69" s="14">
        <v>63</v>
      </c>
      <c r="C69" s="15">
        <f>VLOOKUP($B69,scoreB!$C$7:$P$160,3,FALSE)</f>
        <v>12</v>
      </c>
      <c r="D69" s="9" t="str">
        <f>VLOOKUP($B69,scoreB!$C$7:$P$160,4,FALSE)</f>
        <v/>
      </c>
      <c r="E69" s="9" t="str">
        <f>VLOOKUP($B69,scoreB!$C$7:$P$160,5,FALSE)</f>
        <v/>
      </c>
      <c r="F69" s="27" t="str">
        <f>VLOOKUP($B69,scoreB!$C$7:$P$160,6,FALSE)</f>
        <v/>
      </c>
      <c r="G69" s="27" t="str">
        <f>VLOOKUP($B69,scoreB!$C$7:$P$160,7,FALSE)</f>
        <v/>
      </c>
      <c r="H69" s="27" t="str">
        <f>VLOOKUP($B69,scoreB!$C$7:$P$160,8,FALSE)</f>
        <v/>
      </c>
      <c r="I69" s="27" t="str">
        <f>VLOOKUP($B69,scoreB!$C$7:$P$160,9,FALSE)</f>
        <v/>
      </c>
      <c r="J69" s="27" t="str">
        <f>VLOOKUP($B69,scoreB!$C$7:$P$160,10,FALSE)</f>
        <v/>
      </c>
      <c r="K69" s="33">
        <f>VLOOKUP($B69,scoreB!$C$7:$O$160,11,FALSE)</f>
        <v>0</v>
      </c>
      <c r="L69" s="12" t="str">
        <f>VLOOKUP($B69,scoreB!$C$7:$O$160,13,FALSE)</f>
        <v/>
      </c>
      <c r="M69" s="21" t="e">
        <f t="shared" si="0"/>
        <v>#NUM!</v>
      </c>
    </row>
    <row r="70" spans="2:13" ht="17" x14ac:dyDescent="0.4">
      <c r="B70" s="14">
        <v>64</v>
      </c>
      <c r="C70" s="15">
        <f>VLOOKUP($B70,scoreB!$C$7:$P$160,3,FALSE)</f>
        <v>12</v>
      </c>
      <c r="D70" s="9" t="str">
        <f>VLOOKUP($B70,scoreB!$C$7:$P$160,4,FALSE)</f>
        <v/>
      </c>
      <c r="E70" s="9" t="str">
        <f>VLOOKUP($B70,scoreB!$C$7:$P$160,5,FALSE)</f>
        <v/>
      </c>
      <c r="F70" s="27" t="str">
        <f>VLOOKUP($B70,scoreB!$C$7:$P$160,6,FALSE)</f>
        <v/>
      </c>
      <c r="G70" s="27" t="str">
        <f>VLOOKUP($B70,scoreB!$C$7:$P$160,7,FALSE)</f>
        <v/>
      </c>
      <c r="H70" s="27" t="str">
        <f>VLOOKUP($B70,scoreB!$C$7:$P$160,8,FALSE)</f>
        <v/>
      </c>
      <c r="I70" s="27" t="str">
        <f>VLOOKUP($B70,scoreB!$C$7:$P$160,9,FALSE)</f>
        <v/>
      </c>
      <c r="J70" s="27" t="str">
        <f>VLOOKUP($B70,scoreB!$C$7:$P$160,10,FALSE)</f>
        <v/>
      </c>
      <c r="K70" s="33">
        <f>VLOOKUP($B70,scoreB!$C$7:$O$160,11,FALSE)</f>
        <v>0</v>
      </c>
      <c r="L70" s="12" t="str">
        <f>VLOOKUP($B70,scoreB!$C$7:$O$160,13,FALSE)</f>
        <v/>
      </c>
      <c r="M70" s="21" t="e">
        <f t="shared" si="0"/>
        <v>#NUM!</v>
      </c>
    </row>
    <row r="71" spans="2:13" ht="17" x14ac:dyDescent="0.4">
      <c r="B71" s="14">
        <v>65</v>
      </c>
      <c r="C71" s="15">
        <f>VLOOKUP($B71,scoreB!$C$7:$P$160,3,FALSE)</f>
        <v>12</v>
      </c>
      <c r="D71" s="9" t="str">
        <f>VLOOKUP($B71,scoreB!$C$7:$P$160,4,FALSE)</f>
        <v/>
      </c>
      <c r="E71" s="9" t="str">
        <f>VLOOKUP($B71,scoreB!$C$7:$P$160,5,FALSE)</f>
        <v/>
      </c>
      <c r="F71" s="27" t="str">
        <f>VLOOKUP($B71,scoreB!$C$7:$P$160,6,FALSE)</f>
        <v/>
      </c>
      <c r="G71" s="27" t="str">
        <f>VLOOKUP($B71,scoreB!$C$7:$P$160,7,FALSE)</f>
        <v/>
      </c>
      <c r="H71" s="27" t="str">
        <f>VLOOKUP($B71,scoreB!$C$7:$P$160,8,FALSE)</f>
        <v/>
      </c>
      <c r="I71" s="27" t="str">
        <f>VLOOKUP($B71,scoreB!$C$7:$P$160,9,FALSE)</f>
        <v/>
      </c>
      <c r="J71" s="27" t="str">
        <f>VLOOKUP($B71,scoreB!$C$7:$P$160,10,FALSE)</f>
        <v/>
      </c>
      <c r="K71" s="33">
        <f>VLOOKUP($B71,scoreB!$C$7:$O$160,11,FALSE)</f>
        <v>0</v>
      </c>
      <c r="L71" s="12" t="str">
        <f>VLOOKUP($B71,scoreB!$C$7:$O$160,13,FALSE)</f>
        <v/>
      </c>
      <c r="M71" s="21" t="e">
        <f t="shared" si="0"/>
        <v>#NUM!</v>
      </c>
    </row>
    <row r="72" spans="2:13" ht="17" x14ac:dyDescent="0.4">
      <c r="B72" s="14">
        <v>66</v>
      </c>
      <c r="C72" s="15">
        <f>VLOOKUP($B72,scoreB!$C$7:$P$160,3,FALSE)</f>
        <v>12</v>
      </c>
      <c r="D72" s="9" t="str">
        <f>VLOOKUP($B72,scoreB!$C$7:$P$160,4,FALSE)</f>
        <v/>
      </c>
      <c r="E72" s="9" t="str">
        <f>VLOOKUP($B72,scoreB!$C$7:$P$160,5,FALSE)</f>
        <v/>
      </c>
      <c r="F72" s="27" t="str">
        <f>VLOOKUP($B72,scoreB!$C$7:$P$160,6,FALSE)</f>
        <v/>
      </c>
      <c r="G72" s="27" t="str">
        <f>VLOOKUP($B72,scoreB!$C$7:$P$160,7,FALSE)</f>
        <v/>
      </c>
      <c r="H72" s="27" t="str">
        <f>VLOOKUP($B72,scoreB!$C$7:$P$160,8,FALSE)</f>
        <v/>
      </c>
      <c r="I72" s="27" t="str">
        <f>VLOOKUP($B72,scoreB!$C$7:$P$160,9,FALSE)</f>
        <v/>
      </c>
      <c r="J72" s="27" t="str">
        <f>VLOOKUP($B72,scoreB!$C$7:$P$160,10,FALSE)</f>
        <v/>
      </c>
      <c r="K72" s="33">
        <f>VLOOKUP($B72,scoreB!$C$7:$O$160,11,FALSE)</f>
        <v>0</v>
      </c>
      <c r="L72" s="12" t="str">
        <f>VLOOKUP($B72,scoreB!$C$7:$O$160,13,FALSE)</f>
        <v/>
      </c>
      <c r="M72" s="21" t="e">
        <f t="shared" ref="M72:M90" si="1">IF(E72&lt;3,LARGE(F72:J72,E72),LARGE(F72:J72,3))</f>
        <v>#NUM!</v>
      </c>
    </row>
    <row r="73" spans="2:13" ht="17" x14ac:dyDescent="0.4">
      <c r="B73" s="14">
        <v>67</v>
      </c>
      <c r="C73" s="15">
        <f>VLOOKUP($B73,scoreB!$C$7:$P$160,3,FALSE)</f>
        <v>12</v>
      </c>
      <c r="D73" s="9" t="str">
        <f>VLOOKUP($B73,scoreB!$C$7:$P$160,4,FALSE)</f>
        <v/>
      </c>
      <c r="E73" s="9" t="str">
        <f>VLOOKUP($B73,scoreB!$C$7:$P$160,5,FALSE)</f>
        <v/>
      </c>
      <c r="F73" s="27" t="str">
        <f>VLOOKUP($B73,scoreB!$C$7:$P$160,6,FALSE)</f>
        <v/>
      </c>
      <c r="G73" s="27" t="str">
        <f>VLOOKUP($B73,scoreB!$C$7:$P$160,7,FALSE)</f>
        <v/>
      </c>
      <c r="H73" s="27" t="str">
        <f>VLOOKUP($B73,scoreB!$C$7:$P$160,8,FALSE)</f>
        <v/>
      </c>
      <c r="I73" s="27" t="str">
        <f>VLOOKUP($B73,scoreB!$C$7:$P$160,9,FALSE)</f>
        <v/>
      </c>
      <c r="J73" s="27" t="str">
        <f>VLOOKUP($B73,scoreB!$C$7:$P$160,10,FALSE)</f>
        <v/>
      </c>
      <c r="K73" s="33">
        <f>VLOOKUP($B73,scoreB!$C$7:$O$160,11,FALSE)</f>
        <v>0</v>
      </c>
      <c r="L73" s="12" t="str">
        <f>VLOOKUP($B73,scoreB!$C$7:$O$160,13,FALSE)</f>
        <v/>
      </c>
      <c r="M73" s="21" t="e">
        <f t="shared" si="1"/>
        <v>#NUM!</v>
      </c>
    </row>
    <row r="74" spans="2:13" ht="17" x14ac:dyDescent="0.4">
      <c r="B74" s="14">
        <v>68</v>
      </c>
      <c r="C74" s="15">
        <f>VLOOKUP($B74,scoreB!$C$7:$P$160,3,FALSE)</f>
        <v>12</v>
      </c>
      <c r="D74" s="9" t="str">
        <f>VLOOKUP($B74,scoreB!$C$7:$P$160,4,FALSE)</f>
        <v/>
      </c>
      <c r="E74" s="9" t="str">
        <f>VLOOKUP($B74,scoreB!$C$7:$P$160,5,FALSE)</f>
        <v/>
      </c>
      <c r="F74" s="27" t="str">
        <f>VLOOKUP($B74,scoreB!$C$7:$P$160,6,FALSE)</f>
        <v/>
      </c>
      <c r="G74" s="27" t="str">
        <f>VLOOKUP($B74,scoreB!$C$7:$P$160,7,FALSE)</f>
        <v/>
      </c>
      <c r="H74" s="27" t="str">
        <f>VLOOKUP($B74,scoreB!$C$7:$P$160,8,FALSE)</f>
        <v/>
      </c>
      <c r="I74" s="27" t="str">
        <f>VLOOKUP($B74,scoreB!$C$7:$P$160,9,FALSE)</f>
        <v/>
      </c>
      <c r="J74" s="27" t="str">
        <f>VLOOKUP($B74,scoreB!$C$7:$P$160,10,FALSE)</f>
        <v/>
      </c>
      <c r="K74" s="33">
        <f>VLOOKUP($B74,scoreB!$C$7:$O$160,11,FALSE)</f>
        <v>0</v>
      </c>
      <c r="L74" s="12" t="str">
        <f>VLOOKUP($B74,scoreB!$C$7:$O$160,13,FALSE)</f>
        <v/>
      </c>
      <c r="M74" s="21" t="e">
        <f t="shared" si="1"/>
        <v>#NUM!</v>
      </c>
    </row>
    <row r="75" spans="2:13" ht="17" x14ac:dyDescent="0.4">
      <c r="B75" s="14">
        <v>69</v>
      </c>
      <c r="C75" s="15">
        <f>VLOOKUP($B75,scoreB!$C$7:$P$160,3,FALSE)</f>
        <v>12</v>
      </c>
      <c r="D75" s="9" t="str">
        <f>VLOOKUP($B75,scoreB!$C$7:$P$160,4,FALSE)</f>
        <v/>
      </c>
      <c r="E75" s="9" t="str">
        <f>VLOOKUP($B75,scoreB!$C$7:$P$160,5,FALSE)</f>
        <v/>
      </c>
      <c r="F75" s="27" t="str">
        <f>VLOOKUP($B75,scoreB!$C$7:$P$160,6,FALSE)</f>
        <v/>
      </c>
      <c r="G75" s="27" t="str">
        <f>VLOOKUP($B75,scoreB!$C$7:$P$160,7,FALSE)</f>
        <v/>
      </c>
      <c r="H75" s="27" t="str">
        <f>VLOOKUP($B75,scoreB!$C$7:$P$160,8,FALSE)</f>
        <v/>
      </c>
      <c r="I75" s="27" t="str">
        <f>VLOOKUP($B75,scoreB!$C$7:$P$160,9,FALSE)</f>
        <v/>
      </c>
      <c r="J75" s="27" t="str">
        <f>VLOOKUP($B75,scoreB!$C$7:$P$160,10,FALSE)</f>
        <v/>
      </c>
      <c r="K75" s="33">
        <f>VLOOKUP($B75,scoreB!$C$7:$O$160,11,FALSE)</f>
        <v>0</v>
      </c>
      <c r="L75" s="12" t="str">
        <f>VLOOKUP($B75,scoreB!$C$7:$O$160,13,FALSE)</f>
        <v/>
      </c>
      <c r="M75" s="21" t="e">
        <f t="shared" si="1"/>
        <v>#NUM!</v>
      </c>
    </row>
    <row r="76" spans="2:13" ht="17" x14ac:dyDescent="0.4">
      <c r="B76" s="14">
        <v>70</v>
      </c>
      <c r="C76" s="15">
        <f>VLOOKUP($B76,scoreB!$C$7:$P$160,3,FALSE)</f>
        <v>12</v>
      </c>
      <c r="D76" s="9" t="str">
        <f>VLOOKUP($B76,scoreB!$C$7:$P$160,4,FALSE)</f>
        <v/>
      </c>
      <c r="E76" s="9" t="str">
        <f>VLOOKUP($B76,scoreB!$C$7:$P$160,5,FALSE)</f>
        <v/>
      </c>
      <c r="F76" s="27" t="str">
        <f>VLOOKUP($B76,scoreB!$C$7:$P$160,6,FALSE)</f>
        <v/>
      </c>
      <c r="G76" s="27" t="str">
        <f>VLOOKUP($B76,scoreB!$C$7:$P$160,7,FALSE)</f>
        <v/>
      </c>
      <c r="H76" s="27" t="str">
        <f>VLOOKUP($B76,scoreB!$C$7:$P$160,8,FALSE)</f>
        <v/>
      </c>
      <c r="I76" s="27" t="str">
        <f>VLOOKUP($B76,scoreB!$C$7:$P$160,9,FALSE)</f>
        <v/>
      </c>
      <c r="J76" s="27" t="str">
        <f>VLOOKUP($B76,scoreB!$C$7:$P$160,10,FALSE)</f>
        <v/>
      </c>
      <c r="K76" s="33">
        <f>VLOOKUP($B76,scoreB!$C$7:$O$160,11,FALSE)</f>
        <v>0</v>
      </c>
      <c r="L76" s="12" t="str">
        <f>VLOOKUP($B76,scoreB!$C$7:$O$160,13,FALSE)</f>
        <v/>
      </c>
      <c r="M76" s="21" t="e">
        <f t="shared" si="1"/>
        <v>#NUM!</v>
      </c>
    </row>
    <row r="77" spans="2:13" ht="17" x14ac:dyDescent="0.4">
      <c r="B77" s="14">
        <v>71</v>
      </c>
      <c r="C77" s="15">
        <f>VLOOKUP($B77,scoreB!$C$7:$P$160,3,FALSE)</f>
        <v>12</v>
      </c>
      <c r="D77" s="9" t="str">
        <f>VLOOKUP($B77,scoreB!$C$7:$P$160,4,FALSE)</f>
        <v/>
      </c>
      <c r="E77" s="9" t="str">
        <f>VLOOKUP($B77,scoreB!$C$7:$P$160,5,FALSE)</f>
        <v/>
      </c>
      <c r="F77" s="27" t="str">
        <f>VLOOKUP($B77,scoreB!$C$7:$P$160,6,FALSE)</f>
        <v/>
      </c>
      <c r="G77" s="27" t="str">
        <f>VLOOKUP($B77,scoreB!$C$7:$P$160,7,FALSE)</f>
        <v/>
      </c>
      <c r="H77" s="27" t="str">
        <f>VLOOKUP($B77,scoreB!$C$7:$P$160,8,FALSE)</f>
        <v/>
      </c>
      <c r="I77" s="27" t="str">
        <f>VLOOKUP($B77,scoreB!$C$7:$P$160,9,FALSE)</f>
        <v/>
      </c>
      <c r="J77" s="27" t="str">
        <f>VLOOKUP($B77,scoreB!$C$7:$P$160,10,FALSE)</f>
        <v/>
      </c>
      <c r="K77" s="33">
        <f>VLOOKUP($B77,scoreB!$C$7:$O$160,11,FALSE)</f>
        <v>0</v>
      </c>
      <c r="L77" s="12" t="str">
        <f>VLOOKUP($B77,scoreB!$C$7:$O$160,13,FALSE)</f>
        <v/>
      </c>
      <c r="M77" s="21" t="e">
        <f t="shared" si="1"/>
        <v>#NUM!</v>
      </c>
    </row>
    <row r="78" spans="2:13" ht="17" x14ac:dyDescent="0.4">
      <c r="B78" s="14">
        <v>72</v>
      </c>
      <c r="C78" s="15">
        <f>VLOOKUP($B78,scoreB!$C$7:$P$160,3,FALSE)</f>
        <v>12</v>
      </c>
      <c r="D78" s="9" t="str">
        <f>VLOOKUP($B78,scoreB!$C$7:$P$160,4,FALSE)</f>
        <v/>
      </c>
      <c r="E78" s="9" t="str">
        <f>VLOOKUP($B78,scoreB!$C$7:$P$160,5,FALSE)</f>
        <v/>
      </c>
      <c r="F78" s="27" t="str">
        <f>VLOOKUP($B78,scoreB!$C$7:$P$160,6,FALSE)</f>
        <v/>
      </c>
      <c r="G78" s="27" t="str">
        <f>VLOOKUP($B78,scoreB!$C$7:$P$160,7,FALSE)</f>
        <v/>
      </c>
      <c r="H78" s="27" t="str">
        <f>VLOOKUP($B78,scoreB!$C$7:$P$160,8,FALSE)</f>
        <v/>
      </c>
      <c r="I78" s="27" t="str">
        <f>VLOOKUP($B78,scoreB!$C$7:$P$160,9,FALSE)</f>
        <v/>
      </c>
      <c r="J78" s="27" t="str">
        <f>VLOOKUP($B78,scoreB!$C$7:$P$160,10,FALSE)</f>
        <v/>
      </c>
      <c r="K78" s="33">
        <f>VLOOKUP($B78,scoreB!$C$7:$O$160,11,FALSE)</f>
        <v>0</v>
      </c>
      <c r="L78" s="12" t="str">
        <f>VLOOKUP($B78,scoreB!$C$7:$O$160,13,FALSE)</f>
        <v/>
      </c>
      <c r="M78" s="21" t="e">
        <f t="shared" si="1"/>
        <v>#NUM!</v>
      </c>
    </row>
    <row r="79" spans="2:13" ht="17" x14ac:dyDescent="0.4">
      <c r="B79" s="14">
        <v>73</v>
      </c>
      <c r="C79" s="15">
        <f>VLOOKUP($B79,scoreB!$C$7:$P$160,3,FALSE)</f>
        <v>12</v>
      </c>
      <c r="D79" s="9" t="str">
        <f>VLOOKUP($B79,scoreB!$C$7:$P$160,4,FALSE)</f>
        <v/>
      </c>
      <c r="E79" s="9" t="str">
        <f>VLOOKUP($B79,scoreB!$C$7:$P$160,5,FALSE)</f>
        <v/>
      </c>
      <c r="F79" s="27" t="str">
        <f>VLOOKUP($B79,scoreB!$C$7:$P$160,6,FALSE)</f>
        <v/>
      </c>
      <c r="G79" s="27" t="str">
        <f>VLOOKUP($B79,scoreB!$C$7:$P$160,7,FALSE)</f>
        <v/>
      </c>
      <c r="H79" s="27" t="str">
        <f>VLOOKUP($B79,scoreB!$C$7:$P$160,8,FALSE)</f>
        <v/>
      </c>
      <c r="I79" s="27" t="str">
        <f>VLOOKUP($B79,scoreB!$C$7:$P$160,9,FALSE)</f>
        <v/>
      </c>
      <c r="J79" s="27" t="str">
        <f>VLOOKUP($B79,scoreB!$C$7:$P$160,10,FALSE)</f>
        <v/>
      </c>
      <c r="K79" s="33">
        <f>VLOOKUP($B79,scoreB!$C$7:$O$160,11,FALSE)</f>
        <v>0</v>
      </c>
      <c r="L79" s="12" t="str">
        <f>VLOOKUP($B79,scoreB!$C$7:$O$160,13,FALSE)</f>
        <v/>
      </c>
      <c r="M79" s="21" t="e">
        <f t="shared" si="1"/>
        <v>#NUM!</v>
      </c>
    </row>
    <row r="80" spans="2:13" ht="17" x14ac:dyDescent="0.4">
      <c r="B80" s="14">
        <v>74</v>
      </c>
      <c r="C80" s="15">
        <f>VLOOKUP($B80,scoreB!$C$7:$P$160,3,FALSE)</f>
        <v>12</v>
      </c>
      <c r="D80" s="9" t="str">
        <f>VLOOKUP($B80,scoreB!$C$7:$P$160,4,FALSE)</f>
        <v/>
      </c>
      <c r="E80" s="9" t="str">
        <f>VLOOKUP($B80,scoreB!$C$7:$P$160,5,FALSE)</f>
        <v/>
      </c>
      <c r="F80" s="27" t="str">
        <f>VLOOKUP($B80,scoreB!$C$7:$P$160,6,FALSE)</f>
        <v/>
      </c>
      <c r="G80" s="27" t="str">
        <f>VLOOKUP($B80,scoreB!$C$7:$P$160,7,FALSE)</f>
        <v/>
      </c>
      <c r="H80" s="27" t="str">
        <f>VLOOKUP($B80,scoreB!$C$7:$P$160,8,FALSE)</f>
        <v/>
      </c>
      <c r="I80" s="27" t="str">
        <f>VLOOKUP($B80,scoreB!$C$7:$P$160,9,FALSE)</f>
        <v/>
      </c>
      <c r="J80" s="27" t="str">
        <f>VLOOKUP($B80,scoreB!$C$7:$P$160,10,FALSE)</f>
        <v/>
      </c>
      <c r="K80" s="33">
        <f>VLOOKUP($B80,scoreB!$C$7:$O$160,11,FALSE)</f>
        <v>0</v>
      </c>
      <c r="L80" s="12" t="str">
        <f>VLOOKUP($B80,scoreB!$C$7:$O$160,13,FALSE)</f>
        <v/>
      </c>
      <c r="M80" s="21" t="e">
        <f t="shared" si="1"/>
        <v>#NUM!</v>
      </c>
    </row>
    <row r="81" spans="2:13" ht="17" x14ac:dyDescent="0.4">
      <c r="B81" s="14">
        <v>75</v>
      </c>
      <c r="C81" s="15">
        <f>VLOOKUP($B81,scoreB!$C$7:$P$160,3,FALSE)</f>
        <v>12</v>
      </c>
      <c r="D81" s="9" t="str">
        <f>VLOOKUP($B81,scoreB!$C$7:$P$160,4,FALSE)</f>
        <v/>
      </c>
      <c r="E81" s="9" t="str">
        <f>VLOOKUP($B81,scoreB!$C$7:$P$160,5,FALSE)</f>
        <v/>
      </c>
      <c r="F81" s="27" t="str">
        <f>VLOOKUP($B81,scoreB!$C$7:$P$160,6,FALSE)</f>
        <v/>
      </c>
      <c r="G81" s="27" t="str">
        <f>VLOOKUP($B81,scoreB!$C$7:$P$160,7,FALSE)</f>
        <v/>
      </c>
      <c r="H81" s="27" t="str">
        <f>VLOOKUP($B81,scoreB!$C$7:$P$160,8,FALSE)</f>
        <v/>
      </c>
      <c r="I81" s="27" t="str">
        <f>VLOOKUP($B81,scoreB!$C$7:$P$160,9,FALSE)</f>
        <v/>
      </c>
      <c r="J81" s="27" t="str">
        <f>VLOOKUP($B81,scoreB!$C$7:$P$160,10,FALSE)</f>
        <v/>
      </c>
      <c r="K81" s="33">
        <f>VLOOKUP($B81,scoreB!$C$7:$O$160,11,FALSE)</f>
        <v>0</v>
      </c>
      <c r="L81" s="12" t="str">
        <f>VLOOKUP($B81,scoreB!$C$7:$O$160,13,FALSE)</f>
        <v/>
      </c>
      <c r="M81" s="21" t="e">
        <f t="shared" si="1"/>
        <v>#NUM!</v>
      </c>
    </row>
    <row r="82" spans="2:13" ht="17" x14ac:dyDescent="0.4">
      <c r="B82" s="14">
        <v>76</v>
      </c>
      <c r="C82" s="15">
        <f>VLOOKUP($B82,scoreB!$C$7:$P$160,3,FALSE)</f>
        <v>12</v>
      </c>
      <c r="D82" s="9" t="str">
        <f>VLOOKUP($B82,scoreB!$C$7:$P$160,4,FALSE)</f>
        <v/>
      </c>
      <c r="E82" s="9" t="str">
        <f>VLOOKUP($B82,scoreB!$C$7:$P$160,5,FALSE)</f>
        <v/>
      </c>
      <c r="F82" s="27" t="str">
        <f>VLOOKUP($B82,scoreB!$C$7:$P$160,6,FALSE)</f>
        <v/>
      </c>
      <c r="G82" s="27" t="str">
        <f>VLOOKUP($B82,scoreB!$C$7:$P$160,7,FALSE)</f>
        <v/>
      </c>
      <c r="H82" s="27" t="str">
        <f>VLOOKUP($B82,scoreB!$C$7:$P$160,8,FALSE)</f>
        <v/>
      </c>
      <c r="I82" s="27" t="str">
        <f>VLOOKUP($B82,scoreB!$C$7:$P$160,9,FALSE)</f>
        <v/>
      </c>
      <c r="J82" s="27" t="str">
        <f>VLOOKUP($B82,scoreB!$C$7:$P$160,10,FALSE)</f>
        <v/>
      </c>
      <c r="K82" s="33">
        <f>VLOOKUP($B82,scoreB!$C$7:$O$160,11,FALSE)</f>
        <v>0</v>
      </c>
      <c r="L82" s="12" t="str">
        <f>VLOOKUP($B82,scoreB!$C$7:$O$160,13,FALSE)</f>
        <v/>
      </c>
      <c r="M82" s="21" t="e">
        <f t="shared" si="1"/>
        <v>#NUM!</v>
      </c>
    </row>
    <row r="83" spans="2:13" ht="17" x14ac:dyDescent="0.4">
      <c r="B83" s="14">
        <v>77</v>
      </c>
      <c r="C83" s="15">
        <f>VLOOKUP($B83,scoreB!$C$7:$P$160,3,FALSE)</f>
        <v>12</v>
      </c>
      <c r="D83" s="9" t="str">
        <f>VLOOKUP($B83,scoreB!$C$7:$P$160,4,FALSE)</f>
        <v/>
      </c>
      <c r="E83" s="9" t="str">
        <f>VLOOKUP($B83,scoreB!$C$7:$P$160,5,FALSE)</f>
        <v/>
      </c>
      <c r="F83" s="27" t="str">
        <f>VLOOKUP($B83,scoreB!$C$7:$P$160,6,FALSE)</f>
        <v/>
      </c>
      <c r="G83" s="27" t="str">
        <f>VLOOKUP($B83,scoreB!$C$7:$P$160,7,FALSE)</f>
        <v/>
      </c>
      <c r="H83" s="27" t="str">
        <f>VLOOKUP($B83,scoreB!$C$7:$P$160,8,FALSE)</f>
        <v/>
      </c>
      <c r="I83" s="27" t="str">
        <f>VLOOKUP($B83,scoreB!$C$7:$P$160,9,FALSE)</f>
        <v/>
      </c>
      <c r="J83" s="27" t="str">
        <f>VLOOKUP($B83,scoreB!$C$7:$P$160,10,FALSE)</f>
        <v/>
      </c>
      <c r="K83" s="33">
        <f>VLOOKUP($B83,scoreB!$C$7:$O$160,11,FALSE)</f>
        <v>0</v>
      </c>
      <c r="L83" s="12" t="str">
        <f>VLOOKUP($B83,scoreB!$C$7:$O$160,13,FALSE)</f>
        <v/>
      </c>
      <c r="M83" s="21" t="e">
        <f t="shared" si="1"/>
        <v>#NUM!</v>
      </c>
    </row>
    <row r="84" spans="2:13" ht="17" x14ac:dyDescent="0.4">
      <c r="B84" s="14">
        <v>78</v>
      </c>
      <c r="C84" s="15">
        <f>VLOOKUP($B84,scoreB!$C$7:$P$160,3,FALSE)</f>
        <v>12</v>
      </c>
      <c r="D84" s="9" t="str">
        <f>VLOOKUP($B84,scoreB!$C$7:$P$160,4,FALSE)</f>
        <v/>
      </c>
      <c r="E84" s="9" t="str">
        <f>VLOOKUP($B84,scoreB!$C$7:$P$160,5,FALSE)</f>
        <v/>
      </c>
      <c r="F84" s="27" t="str">
        <f>VLOOKUP($B84,scoreB!$C$7:$P$160,6,FALSE)</f>
        <v/>
      </c>
      <c r="G84" s="27" t="str">
        <f>VLOOKUP($B84,scoreB!$C$7:$P$160,7,FALSE)</f>
        <v/>
      </c>
      <c r="H84" s="27" t="str">
        <f>VLOOKUP($B84,scoreB!$C$7:$P$160,8,FALSE)</f>
        <v/>
      </c>
      <c r="I84" s="27" t="str">
        <f>VLOOKUP($B84,scoreB!$C$7:$P$160,9,FALSE)</f>
        <v/>
      </c>
      <c r="J84" s="27" t="str">
        <f>VLOOKUP($B84,scoreB!$C$7:$P$160,10,FALSE)</f>
        <v/>
      </c>
      <c r="K84" s="33">
        <f>VLOOKUP($B84,scoreB!$C$7:$O$160,11,FALSE)</f>
        <v>0</v>
      </c>
      <c r="L84" s="12" t="str">
        <f>VLOOKUP($B84,scoreB!$C$7:$O$160,13,FALSE)</f>
        <v/>
      </c>
      <c r="M84" s="21" t="e">
        <f t="shared" si="1"/>
        <v>#NUM!</v>
      </c>
    </row>
    <row r="85" spans="2:13" ht="17" x14ac:dyDescent="0.4">
      <c r="B85" s="14">
        <v>79</v>
      </c>
      <c r="C85" s="15">
        <f>VLOOKUP($B85,scoreB!$C$7:$P$160,3,FALSE)</f>
        <v>12</v>
      </c>
      <c r="D85" s="9" t="str">
        <f>VLOOKUP($B85,scoreB!$C$7:$P$160,4,FALSE)</f>
        <v/>
      </c>
      <c r="E85" s="9" t="str">
        <f>VLOOKUP($B85,scoreB!$C$7:$P$160,5,FALSE)</f>
        <v/>
      </c>
      <c r="F85" s="27" t="str">
        <f>VLOOKUP($B85,scoreB!$C$7:$P$160,6,FALSE)</f>
        <v/>
      </c>
      <c r="G85" s="27" t="str">
        <f>VLOOKUP($B85,scoreB!$C$7:$P$160,7,FALSE)</f>
        <v/>
      </c>
      <c r="H85" s="27" t="str">
        <f>VLOOKUP($B85,scoreB!$C$7:$P$160,8,FALSE)</f>
        <v/>
      </c>
      <c r="I85" s="27" t="str">
        <f>VLOOKUP($B85,scoreB!$C$7:$P$160,9,FALSE)</f>
        <v/>
      </c>
      <c r="J85" s="27" t="str">
        <f>VLOOKUP($B85,scoreB!$C$7:$P$160,10,FALSE)</f>
        <v/>
      </c>
      <c r="K85" s="33">
        <f>VLOOKUP($B85,scoreB!$C$7:$O$160,11,FALSE)</f>
        <v>0</v>
      </c>
      <c r="L85" s="12" t="str">
        <f>VLOOKUP($B85,scoreB!$C$7:$O$160,13,FALSE)</f>
        <v/>
      </c>
      <c r="M85" s="21" t="e">
        <f t="shared" si="1"/>
        <v>#NUM!</v>
      </c>
    </row>
    <row r="86" spans="2:13" ht="17" x14ac:dyDescent="0.4">
      <c r="B86" s="14">
        <v>80</v>
      </c>
      <c r="C86" s="15">
        <f>VLOOKUP($B86,scoreB!$C$7:$P$160,3,FALSE)</f>
        <v>12</v>
      </c>
      <c r="D86" s="9" t="str">
        <f>VLOOKUP($B86,scoreB!$C$7:$P$160,4,FALSE)</f>
        <v/>
      </c>
      <c r="E86" s="9" t="str">
        <f>VLOOKUP($B86,scoreB!$C$7:$P$160,5,FALSE)</f>
        <v/>
      </c>
      <c r="F86" s="27" t="str">
        <f>VLOOKUP($B86,scoreB!$C$7:$P$160,6,FALSE)</f>
        <v/>
      </c>
      <c r="G86" s="27" t="str">
        <f>VLOOKUP($B86,scoreB!$C$7:$P$160,7,FALSE)</f>
        <v/>
      </c>
      <c r="H86" s="27" t="str">
        <f>VLOOKUP($B86,scoreB!$C$7:$P$160,8,FALSE)</f>
        <v/>
      </c>
      <c r="I86" s="27" t="str">
        <f>VLOOKUP($B86,scoreB!$C$7:$P$160,9,FALSE)</f>
        <v/>
      </c>
      <c r="J86" s="27" t="str">
        <f>VLOOKUP($B86,scoreB!$C$7:$P$160,10,FALSE)</f>
        <v/>
      </c>
      <c r="K86" s="33">
        <f>VLOOKUP($B86,scoreB!$C$7:$O$160,11,FALSE)</f>
        <v>0</v>
      </c>
      <c r="L86" s="12" t="str">
        <f>VLOOKUP($B86,scoreB!$C$7:$O$160,13,FALSE)</f>
        <v/>
      </c>
      <c r="M86" s="21" t="e">
        <f t="shared" si="1"/>
        <v>#NUM!</v>
      </c>
    </row>
    <row r="87" spans="2:13" ht="17" x14ac:dyDescent="0.4">
      <c r="B87" s="14">
        <v>81</v>
      </c>
      <c r="C87" s="15">
        <f>VLOOKUP($B87,scoreB!$C$7:$P$160,3,FALSE)</f>
        <v>12</v>
      </c>
      <c r="D87" s="9" t="str">
        <f>VLOOKUP($B87,scoreB!$C$7:$P$160,4,FALSE)</f>
        <v/>
      </c>
      <c r="E87" s="9" t="str">
        <f>VLOOKUP($B87,scoreB!$C$7:$P$160,5,FALSE)</f>
        <v/>
      </c>
      <c r="F87" s="27" t="str">
        <f>VLOOKUP($B87,scoreB!$C$7:$P$160,6,FALSE)</f>
        <v/>
      </c>
      <c r="G87" s="27" t="str">
        <f>VLOOKUP($B87,scoreB!$C$7:$P$160,7,FALSE)</f>
        <v/>
      </c>
      <c r="H87" s="27" t="str">
        <f>VLOOKUP($B87,scoreB!$C$7:$P$160,8,FALSE)</f>
        <v/>
      </c>
      <c r="I87" s="27" t="str">
        <f>VLOOKUP($B87,scoreB!$C$7:$P$160,9,FALSE)</f>
        <v/>
      </c>
      <c r="J87" s="27" t="str">
        <f>VLOOKUP($B87,scoreB!$C$7:$P$160,10,FALSE)</f>
        <v/>
      </c>
      <c r="K87" s="33">
        <f>VLOOKUP($B87,scoreB!$C$7:$O$160,11,FALSE)</f>
        <v>0</v>
      </c>
      <c r="L87" s="12" t="str">
        <f>VLOOKUP($B87,scoreB!$C$7:$O$160,13,FALSE)</f>
        <v/>
      </c>
      <c r="M87" s="21" t="e">
        <f t="shared" si="1"/>
        <v>#NUM!</v>
      </c>
    </row>
    <row r="88" spans="2:13" ht="17" x14ac:dyDescent="0.4">
      <c r="B88" s="14">
        <v>82</v>
      </c>
      <c r="C88" s="15">
        <f>VLOOKUP($B88,scoreB!$C$7:$P$160,3,FALSE)</f>
        <v>12</v>
      </c>
      <c r="D88" s="9" t="str">
        <f>VLOOKUP($B88,scoreB!$C$7:$P$160,4,FALSE)</f>
        <v/>
      </c>
      <c r="E88" s="9" t="str">
        <f>VLOOKUP($B88,scoreB!$C$7:$P$160,5,FALSE)</f>
        <v/>
      </c>
      <c r="F88" s="27" t="str">
        <f>VLOOKUP($B88,scoreB!$C$7:$P$160,6,FALSE)</f>
        <v/>
      </c>
      <c r="G88" s="27" t="str">
        <f>VLOOKUP($B88,scoreB!$C$7:$P$160,7,FALSE)</f>
        <v/>
      </c>
      <c r="H88" s="27" t="str">
        <f>VLOOKUP($B88,scoreB!$C$7:$P$160,8,FALSE)</f>
        <v/>
      </c>
      <c r="I88" s="27" t="str">
        <f>VLOOKUP($B88,scoreB!$C$7:$P$160,9,FALSE)</f>
        <v/>
      </c>
      <c r="J88" s="27" t="str">
        <f>VLOOKUP($B88,scoreB!$C$7:$P$160,10,FALSE)</f>
        <v/>
      </c>
      <c r="K88" s="33">
        <f>VLOOKUP($B88,scoreB!$C$7:$O$160,11,FALSE)</f>
        <v>0</v>
      </c>
      <c r="L88" s="12" t="str">
        <f>VLOOKUP($B88,scoreB!$C$7:$O$160,13,FALSE)</f>
        <v/>
      </c>
      <c r="M88" s="21" t="e">
        <f t="shared" si="1"/>
        <v>#NUM!</v>
      </c>
    </row>
    <row r="89" spans="2:13" ht="17" x14ac:dyDescent="0.4">
      <c r="B89" s="14">
        <v>83</v>
      </c>
      <c r="C89" s="15">
        <f>VLOOKUP($B89,scoreB!$C$7:$P$160,3,FALSE)</f>
        <v>12</v>
      </c>
      <c r="D89" s="9" t="str">
        <f>VLOOKUP($B89,scoreB!$C$7:$P$160,4,FALSE)</f>
        <v/>
      </c>
      <c r="E89" s="9" t="str">
        <f>VLOOKUP($B89,scoreB!$C$7:$P$160,5,FALSE)</f>
        <v/>
      </c>
      <c r="F89" s="27" t="str">
        <f>VLOOKUP($B89,scoreB!$C$7:$P$160,6,FALSE)</f>
        <v/>
      </c>
      <c r="G89" s="27" t="str">
        <f>VLOOKUP($B89,scoreB!$C$7:$P$160,7,FALSE)</f>
        <v/>
      </c>
      <c r="H89" s="27" t="str">
        <f>VLOOKUP($B89,scoreB!$C$7:$P$160,8,FALSE)</f>
        <v/>
      </c>
      <c r="I89" s="27" t="str">
        <f>VLOOKUP($B89,scoreB!$C$7:$P$160,9,FALSE)</f>
        <v/>
      </c>
      <c r="J89" s="27" t="str">
        <f>VLOOKUP($B89,scoreB!$C$7:$P$160,10,FALSE)</f>
        <v/>
      </c>
      <c r="K89" s="33">
        <f>VLOOKUP($B89,scoreB!$C$7:$O$160,11,FALSE)</f>
        <v>0</v>
      </c>
      <c r="L89" s="12" t="str">
        <f>VLOOKUP($B89,scoreB!$C$7:$O$160,13,FALSE)</f>
        <v/>
      </c>
      <c r="M89" s="21" t="e">
        <f t="shared" si="1"/>
        <v>#NUM!</v>
      </c>
    </row>
    <row r="90" spans="2:13" ht="17" x14ac:dyDescent="0.4">
      <c r="B90" s="14">
        <v>84</v>
      </c>
      <c r="C90" s="15">
        <f>VLOOKUP($B90,scoreB!$C$7:$P$160,3,FALSE)</f>
        <v>12</v>
      </c>
      <c r="D90" s="9" t="str">
        <f>VLOOKUP($B90,scoreB!$C$7:$P$160,4,FALSE)</f>
        <v/>
      </c>
      <c r="E90" s="9" t="str">
        <f>VLOOKUP($B90,scoreB!$C$7:$P$160,5,FALSE)</f>
        <v/>
      </c>
      <c r="F90" s="27" t="str">
        <f>VLOOKUP($B90,scoreB!$C$7:$P$160,6,FALSE)</f>
        <v/>
      </c>
      <c r="G90" s="27" t="str">
        <f>VLOOKUP($B90,scoreB!$C$7:$P$160,7,FALSE)</f>
        <v/>
      </c>
      <c r="H90" s="27" t="str">
        <f>VLOOKUP($B90,scoreB!$C$7:$P$160,8,FALSE)</f>
        <v/>
      </c>
      <c r="I90" s="27" t="str">
        <f>VLOOKUP($B90,scoreB!$C$7:$P$160,9,FALSE)</f>
        <v/>
      </c>
      <c r="J90" s="27" t="str">
        <f>VLOOKUP($B90,scoreB!$C$7:$P$160,10,FALSE)</f>
        <v/>
      </c>
      <c r="K90" s="33">
        <f>VLOOKUP($B90,scoreB!$C$7:$O$160,11,FALSE)</f>
        <v>0</v>
      </c>
      <c r="L90" s="12" t="str">
        <f>VLOOKUP($B90,scoreB!$C$7:$O$160,13,FALSE)</f>
        <v/>
      </c>
      <c r="M90" s="21" t="e">
        <f t="shared" si="1"/>
        <v>#NUM!</v>
      </c>
    </row>
  </sheetData>
  <sheetProtection algorithmName="SHA-512" hashValue="zaSHbBjBwFqpGQvxE7wW0fDl0hiiqDfFAPGjSeScc1QaQiimspO9imtoluFTd6qMsWrOARMLIZhhv8jT4ItlUw==" saltValue="bRK26cpckjUGs4M4AnZB7Q==" spinCount="100000" sheet="1" objects="1" scenarios="1"/>
  <mergeCells count="12">
    <mergeCell ref="J5:J6"/>
    <mergeCell ref="K5:K6"/>
    <mergeCell ref="C2:L2"/>
    <mergeCell ref="F4:J4"/>
    <mergeCell ref="L5:L6"/>
    <mergeCell ref="C5:C6"/>
    <mergeCell ref="D5:D6"/>
    <mergeCell ref="E5:E6"/>
    <mergeCell ref="F5:F6"/>
    <mergeCell ref="G5:G6"/>
    <mergeCell ref="H5:H6"/>
    <mergeCell ref="I5:I6"/>
  </mergeCells>
  <conditionalFormatting sqref="D7:E90">
    <cfRule type="cellIs" dxfId="27" priority="2864" operator="equal">
      <formula>0</formula>
    </cfRule>
    <cfRule type="containsBlanks" dxfId="26" priority="2865">
      <formula>LEN(TRIM(D7))=0</formula>
    </cfRule>
  </conditionalFormatting>
  <conditionalFormatting sqref="E7:E90">
    <cfRule type="dataBar" priority="3909">
      <dataBar>
        <cfvo type="num" val="0"/>
        <cfvo type="max"/>
        <color theme="6" tint="-0.249977111117893"/>
      </dataBar>
      <extLst>
        <ext xmlns:x14="http://schemas.microsoft.com/office/spreadsheetml/2009/9/main" uri="{B025F937-C7B1-47D3-B67F-A62EFF666E3E}">
          <x14:id>{16935314-D4DC-4578-A9EC-BC5B12E6E1AB}</x14:id>
        </ext>
      </extLst>
    </cfRule>
  </conditionalFormatting>
  <conditionalFormatting sqref="F7">
    <cfRule type="expression" dxfId="25" priority="2436">
      <formula>F7&gt;=$M7</formula>
    </cfRule>
  </conditionalFormatting>
  <conditionalFormatting sqref="F8">
    <cfRule type="expression" dxfId="24" priority="2433">
      <formula>F8&gt;=M8</formula>
    </cfRule>
  </conditionalFormatting>
  <conditionalFormatting sqref="F7:J90">
    <cfRule type="expression" dxfId="23" priority="3913">
      <formula>AND(F7&lt;$M7,F7&gt;1)</formula>
    </cfRule>
    <cfRule type="cellIs" dxfId="22" priority="3914" operator="lessThan">
      <formula>1</formula>
    </cfRule>
    <cfRule type="expression" dxfId="21" priority="3915">
      <formula>F7&gt;=$M7</formula>
    </cfRule>
  </conditionalFormatting>
  <conditionalFormatting sqref="K7:K90">
    <cfRule type="cellIs" dxfId="20" priority="2827" operator="between">
      <formula>1</formula>
      <formula>0</formula>
    </cfRule>
  </conditionalFormatting>
  <conditionalFormatting sqref="K7:L90">
    <cfRule type="cellIs" dxfId="19" priority="2863" operator="equal">
      <formula>0</formula>
    </cfRule>
  </conditionalFormatting>
  <conditionalFormatting sqref="L7:L90">
    <cfRule type="cellIs" dxfId="18" priority="2828" operator="equal">
      <formula>-1.5</formula>
    </cfRule>
  </conditionalFormatting>
  <printOptions gridLines="1"/>
  <pageMargins left="0" right="0" top="0" bottom="0" header="0.31496062992125984" footer="0.31496062992125984"/>
  <pageSetup paperSize="9" scale="94" fitToHeight="0" orientation="landscape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6935314-D4DC-4578-A9EC-BC5B12E6E1AB}">
            <x14:dataBar minLength="0" maxLength="100" negativeBarColorSameAsPositive="1" axisPosition="none">
              <x14:cfvo type="num">
                <xm:f>0</xm:f>
              </x14:cfvo>
              <x14:cfvo type="max"/>
            </x14:dataBar>
          </x14:cfRule>
          <xm:sqref>E7:E90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rgb="FF00B050"/>
  </sheetPr>
  <dimension ref="A2:V160"/>
  <sheetViews>
    <sheetView zoomScale="80" zoomScaleNormal="80" workbookViewId="0">
      <pane ySplit="6" topLeftCell="A7" activePane="bottomLeft" state="frozen"/>
      <selection pane="bottomLeft" activeCell="F3" sqref="F3"/>
    </sheetView>
  </sheetViews>
  <sheetFormatPr defaultColWidth="8.81640625" defaultRowHeight="14.5" x14ac:dyDescent="0.35"/>
  <cols>
    <col min="1" max="1" width="4.1796875" style="17" bestFit="1" customWidth="1"/>
    <col min="2" max="2" width="6.81640625" style="10" customWidth="1"/>
    <col min="3" max="3" width="7" style="10" customWidth="1"/>
    <col min="4" max="4" width="4.453125" style="10" customWidth="1"/>
    <col min="5" max="5" width="4.81640625" style="10" customWidth="1"/>
    <col min="6" max="6" width="17.54296875" style="10" customWidth="1"/>
    <col min="7" max="7" width="5.453125" style="10" customWidth="1"/>
    <col min="8" max="11" width="7.453125" style="10" customWidth="1"/>
    <col min="12" max="12" width="9.1796875" style="10" customWidth="1"/>
    <col min="13" max="13" width="9.7265625" style="11" bestFit="1" customWidth="1"/>
    <col min="14" max="14" width="7.81640625" style="11" customWidth="1"/>
    <col min="15" max="15" width="7.54296875" style="10" customWidth="1"/>
    <col min="16" max="16" width="4.1796875" style="10" customWidth="1"/>
    <col min="17" max="18" width="4.54296875" style="14" customWidth="1"/>
    <col min="19" max="21" width="4.54296875" style="10" customWidth="1"/>
    <col min="22" max="16384" width="8.81640625" style="10"/>
  </cols>
  <sheetData>
    <row r="2" spans="1:22" ht="31" customHeight="1" x14ac:dyDescent="0.35">
      <c r="F2" s="39" t="s">
        <v>35</v>
      </c>
      <c r="G2" s="39"/>
      <c r="H2" s="39"/>
      <c r="I2" s="39"/>
      <c r="J2" s="39"/>
      <c r="K2" s="39"/>
      <c r="L2" s="39"/>
    </row>
    <row r="3" spans="1:22" ht="7.5" customHeight="1" x14ac:dyDescent="0.35"/>
    <row r="4" spans="1:22" ht="21.75" customHeight="1" x14ac:dyDescent="0.35">
      <c r="H4" s="67" t="s">
        <v>14</v>
      </c>
      <c r="I4" s="67"/>
      <c r="J4" s="67"/>
      <c r="K4" s="67"/>
      <c r="L4" s="67"/>
      <c r="M4" s="7" t="s">
        <v>11</v>
      </c>
    </row>
    <row r="5" spans="1:22" ht="15.75" customHeight="1" x14ac:dyDescent="0.35">
      <c r="B5" s="79" t="s">
        <v>2</v>
      </c>
      <c r="C5" s="79" t="s">
        <v>3</v>
      </c>
      <c r="D5" s="79" t="s">
        <v>7</v>
      </c>
      <c r="E5" s="18"/>
      <c r="F5" s="81" t="s">
        <v>0</v>
      </c>
      <c r="G5" s="82" t="s">
        <v>6</v>
      </c>
      <c r="H5" s="76">
        <v>1</v>
      </c>
      <c r="I5" s="76">
        <v>2</v>
      </c>
      <c r="J5" s="76">
        <v>3</v>
      </c>
      <c r="K5" s="76">
        <v>4</v>
      </c>
      <c r="L5" s="76">
        <v>5</v>
      </c>
      <c r="M5" s="78" t="s">
        <v>30</v>
      </c>
      <c r="N5" s="63" t="s">
        <v>9</v>
      </c>
      <c r="O5" s="63" t="s">
        <v>15</v>
      </c>
      <c r="P5" s="63" t="s">
        <v>29</v>
      </c>
      <c r="Q5" s="14" t="s">
        <v>23</v>
      </c>
      <c r="R5" s="14" t="s">
        <v>24</v>
      </c>
      <c r="S5" s="10" t="s">
        <v>25</v>
      </c>
      <c r="T5" s="14" t="s">
        <v>26</v>
      </c>
      <c r="U5" s="14" t="s">
        <v>27</v>
      </c>
    </row>
    <row r="6" spans="1:22" ht="15.75" customHeight="1" x14ac:dyDescent="0.35">
      <c r="B6" s="80"/>
      <c r="C6" s="80"/>
      <c r="D6" s="80"/>
      <c r="E6" s="18" t="s">
        <v>8</v>
      </c>
      <c r="F6" s="81"/>
      <c r="G6" s="83"/>
      <c r="H6" s="77"/>
      <c r="I6" s="77"/>
      <c r="J6" s="77"/>
      <c r="K6" s="77"/>
      <c r="L6" s="77"/>
      <c r="M6" s="78"/>
      <c r="N6" s="63"/>
      <c r="O6" s="63"/>
      <c r="P6" s="63"/>
    </row>
    <row r="7" spans="1:22" x14ac:dyDescent="0.35">
      <c r="A7" s="17">
        <v>1</v>
      </c>
      <c r="B7" s="19">
        <f>RANK($P7,$P$7:$P$160,1)</f>
        <v>18</v>
      </c>
      <c r="C7" s="19">
        <f>RANK($N7,$N$7:$N$160,0)</f>
        <v>154</v>
      </c>
      <c r="D7" s="14">
        <f t="shared" ref="D7:D70" si="0">_xlfn.RANK.EQ($M7,$M$7:$M$160,0)</f>
        <v>18</v>
      </c>
      <c r="E7" s="14">
        <f>_xlfn.RANK.EQ($M7,$M$7:$M$160,0)</f>
        <v>18</v>
      </c>
      <c r="F7" s="2" t="str">
        <f>IF(results!O7&lt;&gt;"a","",results!B7)</f>
        <v/>
      </c>
      <c r="G7" s="2" t="str">
        <f>IF(results!$O7&lt;&gt;"a","",results!N7)</f>
        <v/>
      </c>
      <c r="H7" s="29" t="str">
        <f>IF(results!$O7&lt;&gt;"a","",Q7)</f>
        <v/>
      </c>
      <c r="I7" s="29" t="str">
        <f>IF(results!$O7&lt;&gt;"a","",IF(R7=Q7,R7+0.0001,R7))</f>
        <v/>
      </c>
      <c r="J7" s="29" t="str">
        <f>IF(results!$O7&lt;&gt;"a","",IF(OR(Q7=S7,R7=S7),S7+0.0002,S7))</f>
        <v/>
      </c>
      <c r="K7" s="29" t="str">
        <f>IF(results!$O7&lt;&gt;"a","",IF(OR(Q7=T7,R7=T7,S7=T7),T7+0.0003,T7))</f>
        <v/>
      </c>
      <c r="L7" s="29" t="str">
        <f>IF(results!$O7&lt;&gt;"a","",U7*2)</f>
        <v/>
      </c>
      <c r="M7" s="38">
        <f t="shared" ref="M7:M38" si="1">IF(F7&lt;&gt;"",(MAX(H7:L7)+LARGE(H7:L7,2)+LARGE(H7:L7,3)),0)</f>
        <v>0</v>
      </c>
      <c r="N7" s="4">
        <f>M7+0.0000001*ROW()</f>
        <v>6.9999999999999997E-7</v>
      </c>
      <c r="O7" s="4" t="str">
        <f>IF(results!$O7&lt;&gt;"a","",results!C7)</f>
        <v/>
      </c>
      <c r="P7" s="4">
        <f>IF(results!O7="A",1,IF(results!O7="B",2,IF(results!O7="C",3,99)))</f>
        <v>2</v>
      </c>
      <c r="Q7" s="28">
        <f>results!D7+results!E7</f>
        <v>28</v>
      </c>
      <c r="R7" s="28">
        <f>results!F7+results!G7</f>
        <v>0</v>
      </c>
      <c r="S7" s="28">
        <f>results!H7+results!I7</f>
        <v>0</v>
      </c>
      <c r="T7" s="28">
        <f>results!J7+results!K7</f>
        <v>0</v>
      </c>
      <c r="U7" s="28">
        <f>results!L7+results!M7</f>
        <v>0</v>
      </c>
      <c r="V7" s="10" t="e">
        <f t="shared" ref="V7:V38" si="2">LARGE(H7:L7,3)</f>
        <v>#NUM!</v>
      </c>
    </row>
    <row r="8" spans="1:22" x14ac:dyDescent="0.35">
      <c r="A8" s="17">
        <v>2</v>
      </c>
      <c r="B8" s="19">
        <f t="shared" ref="B8:B71" si="3">RANK($P8,$P$7:$P$160,1)</f>
        <v>1</v>
      </c>
      <c r="C8" s="19">
        <f t="shared" ref="C8:C71" si="4">RANK($N8,$N$7:$N$160,0)</f>
        <v>6</v>
      </c>
      <c r="D8" s="14">
        <f t="shared" si="0"/>
        <v>6</v>
      </c>
      <c r="E8" s="14">
        <f t="shared" ref="E8:E39" si="5">_xlfn.RANK.EQ($M8,$M$7:$M$160,0)</f>
        <v>6</v>
      </c>
      <c r="F8" s="2" t="str">
        <f>IF(results!O8&lt;&gt;"a","",results!B8)</f>
        <v>BIZJAK LJUBO</v>
      </c>
      <c r="G8" s="2">
        <f>IF(results!$O8&lt;&gt;"a","",results!N8)</f>
        <v>1</v>
      </c>
      <c r="H8" s="29">
        <f>IF(results!$O8&lt;&gt;"a","",Q8)</f>
        <v>53</v>
      </c>
      <c r="I8" s="29">
        <f>IF(results!$O8&lt;&gt;"a","",IF(R8=Q8,R8+0.0001,R8))</f>
        <v>0</v>
      </c>
      <c r="J8" s="29">
        <f>IF(results!$O8&lt;&gt;"a","",IF(OR(Q8=S8,R8=S8),S8+0.0002,S8))</f>
        <v>2.0000000000000001E-4</v>
      </c>
      <c r="K8" s="29">
        <f>IF(results!$O8&lt;&gt;"a","",IF(OR(Q8=T8,R8=T8,S8=T8),T8+0.0003,T8))</f>
        <v>2.9999999999999997E-4</v>
      </c>
      <c r="L8" s="29">
        <f>IF(results!$O8&lt;&gt;"a","",U8*2)</f>
        <v>0</v>
      </c>
      <c r="M8" s="38">
        <f t="shared" si="1"/>
        <v>53.000500000000002</v>
      </c>
      <c r="N8" s="4">
        <f t="shared" ref="N8:N71" si="6">M8+0.0000001*ROW()</f>
        <v>53.000500800000005</v>
      </c>
      <c r="O8" s="4">
        <f>IF(results!$O8&lt;&gt;"a","",results!C8)</f>
        <v>18.8</v>
      </c>
      <c r="P8" s="4">
        <f>IF(results!O8="A",1,IF(results!O8="B",2,IF(results!O8="C",3,99)))</f>
        <v>1</v>
      </c>
      <c r="Q8" s="28">
        <f>results!D8+results!E8</f>
        <v>53</v>
      </c>
      <c r="R8" s="28">
        <f>results!F8+results!G8</f>
        <v>0</v>
      </c>
      <c r="S8" s="28">
        <f>results!H8+results!I8</f>
        <v>0</v>
      </c>
      <c r="T8" s="28">
        <f>results!J8+results!K8</f>
        <v>0</v>
      </c>
      <c r="U8" s="28">
        <f>results!L8+results!M8</f>
        <v>0</v>
      </c>
      <c r="V8" s="10">
        <f t="shared" si="2"/>
        <v>2.0000000000000001E-4</v>
      </c>
    </row>
    <row r="9" spans="1:22" x14ac:dyDescent="0.35">
      <c r="A9" s="17">
        <v>3</v>
      </c>
      <c r="B9" s="19">
        <f t="shared" si="3"/>
        <v>1</v>
      </c>
      <c r="C9" s="19">
        <f t="shared" si="4"/>
        <v>2</v>
      </c>
      <c r="D9" s="14">
        <f t="shared" si="0"/>
        <v>2</v>
      </c>
      <c r="E9" s="14">
        <f t="shared" si="5"/>
        <v>2</v>
      </c>
      <c r="F9" s="2" t="str">
        <f>IF(results!O9&lt;&gt;"a","",results!B9)</f>
        <v>BOSTJAN KUSAR</v>
      </c>
      <c r="G9" s="2">
        <f>IF(results!$O9&lt;&gt;"a","",results!N9)</f>
        <v>1</v>
      </c>
      <c r="H9" s="29">
        <f>IF(results!$O9&lt;&gt;"a","",Q9)</f>
        <v>59</v>
      </c>
      <c r="I9" s="29">
        <f>IF(results!$O9&lt;&gt;"a","",IF(R9=Q9,R9+0.0001,R9))</f>
        <v>0</v>
      </c>
      <c r="J9" s="29">
        <f>IF(results!$O9&lt;&gt;"a","",IF(OR(Q9=S9,R9=S9),S9+0.0002,S9))</f>
        <v>2.0000000000000001E-4</v>
      </c>
      <c r="K9" s="29">
        <f>IF(results!$O9&lt;&gt;"a","",IF(OR(Q9=T9,R9=T9,S9=T9),T9+0.0003,T9))</f>
        <v>2.9999999999999997E-4</v>
      </c>
      <c r="L9" s="29">
        <f>IF(results!$O9&lt;&gt;"a","",U9*2)</f>
        <v>0</v>
      </c>
      <c r="M9" s="38">
        <f t="shared" si="1"/>
        <v>59.000500000000002</v>
      </c>
      <c r="N9" s="4">
        <f t="shared" si="6"/>
        <v>59.000500900000006</v>
      </c>
      <c r="O9" s="4">
        <f>IF(results!$O9&lt;&gt;"a","",results!C9)</f>
        <v>13.5</v>
      </c>
      <c r="P9" s="4">
        <f>IF(results!O9="A",1,IF(results!O9="B",2,IF(results!O9="C",3,99)))</f>
        <v>1</v>
      </c>
      <c r="Q9" s="28">
        <f>results!D9+results!E9</f>
        <v>59</v>
      </c>
      <c r="R9" s="28">
        <f>results!F9+results!G9</f>
        <v>0</v>
      </c>
      <c r="S9" s="28">
        <f>results!H9+results!I9</f>
        <v>0</v>
      </c>
      <c r="T9" s="28">
        <f>results!J9+results!K9</f>
        <v>0</v>
      </c>
      <c r="U9" s="28">
        <f>results!L9+results!M9</f>
        <v>0</v>
      </c>
      <c r="V9" s="10">
        <f t="shared" si="2"/>
        <v>2.0000000000000001E-4</v>
      </c>
    </row>
    <row r="10" spans="1:22" x14ac:dyDescent="0.35">
      <c r="A10" s="17">
        <v>4</v>
      </c>
      <c r="B10" s="19">
        <f t="shared" si="3"/>
        <v>1</v>
      </c>
      <c r="C10" s="19">
        <f t="shared" si="4"/>
        <v>16</v>
      </c>
      <c r="D10" s="14">
        <f t="shared" si="0"/>
        <v>16</v>
      </c>
      <c r="E10" s="14">
        <f t="shared" si="5"/>
        <v>16</v>
      </c>
      <c r="F10" s="2" t="str">
        <f>IF(results!O10&lt;&gt;"a","",results!B10)</f>
        <v>CASIRAGHI GIOVANNI</v>
      </c>
      <c r="G10" s="2">
        <f>IF(results!$O10&lt;&gt;"a","",results!N10)</f>
        <v>1</v>
      </c>
      <c r="H10" s="29">
        <f>IF(results!$O10&lt;&gt;"a","",Q10)</f>
        <v>26</v>
      </c>
      <c r="I10" s="29">
        <f>IF(results!$O10&lt;&gt;"a","",IF(R10=Q10,R10+0.0001,R10))</f>
        <v>0</v>
      </c>
      <c r="J10" s="29">
        <f>IF(results!$O10&lt;&gt;"a","",IF(OR(Q10=S10,R10=S10),S10+0.0002,S10))</f>
        <v>2.0000000000000001E-4</v>
      </c>
      <c r="K10" s="29">
        <f>IF(results!$O10&lt;&gt;"a","",IF(OR(Q10=T10,R10=T10,S10=T10),T10+0.0003,T10))</f>
        <v>2.9999999999999997E-4</v>
      </c>
      <c r="L10" s="29">
        <f>IF(results!$O10&lt;&gt;"a","",U10*2)</f>
        <v>0</v>
      </c>
      <c r="M10" s="38">
        <f t="shared" si="1"/>
        <v>26.000499999999999</v>
      </c>
      <c r="N10" s="4">
        <f t="shared" si="6"/>
        <v>26.000501</v>
      </c>
      <c r="O10" s="4">
        <f>IF(results!$O10&lt;&gt;"a","",results!C10)</f>
        <v>16.7</v>
      </c>
      <c r="P10" s="4">
        <f>IF(results!O10="A",1,IF(results!O10="B",2,IF(results!O10="C",3,99)))</f>
        <v>1</v>
      </c>
      <c r="Q10" s="28">
        <f>results!D10+results!E10</f>
        <v>26</v>
      </c>
      <c r="R10" s="28">
        <f>results!F10+results!G10</f>
        <v>0</v>
      </c>
      <c r="S10" s="28">
        <f>results!H10+results!I10</f>
        <v>0</v>
      </c>
      <c r="T10" s="28">
        <f>results!J10+results!K10</f>
        <v>0</v>
      </c>
      <c r="U10" s="28">
        <f>results!L10+results!M10</f>
        <v>0</v>
      </c>
      <c r="V10" s="10">
        <f t="shared" si="2"/>
        <v>2.0000000000000001E-4</v>
      </c>
    </row>
    <row r="11" spans="1:22" x14ac:dyDescent="0.35">
      <c r="A11" s="17">
        <v>5</v>
      </c>
      <c r="B11" s="19">
        <f t="shared" si="3"/>
        <v>1</v>
      </c>
      <c r="C11" s="19">
        <f t="shared" si="4"/>
        <v>4</v>
      </c>
      <c r="D11" s="14">
        <f t="shared" si="0"/>
        <v>4</v>
      </c>
      <c r="E11" s="14">
        <f t="shared" si="5"/>
        <v>4</v>
      </c>
      <c r="F11" s="2" t="str">
        <f>IF(results!O11&lt;&gt;"a","",results!B11)</f>
        <v>COSTOLA NICOLA</v>
      </c>
      <c r="G11" s="2">
        <f>IF(results!$O11&lt;&gt;"a","",results!N11)</f>
        <v>1</v>
      </c>
      <c r="H11" s="29">
        <f>IF(results!$O11&lt;&gt;"a","",Q11)</f>
        <v>55</v>
      </c>
      <c r="I11" s="29">
        <f>IF(results!$O11&lt;&gt;"a","",IF(R11=Q11,R11+0.0001,R11))</f>
        <v>0</v>
      </c>
      <c r="J11" s="29">
        <f>IF(results!$O11&lt;&gt;"a","",IF(OR(Q11=S11,R11=S11),S11+0.0002,S11))</f>
        <v>2.0000000000000001E-4</v>
      </c>
      <c r="K11" s="29">
        <f>IF(results!$O11&lt;&gt;"a","",IF(OR(Q11=T11,R11=T11,S11=T11),T11+0.0003,T11))</f>
        <v>2.9999999999999997E-4</v>
      </c>
      <c r="L11" s="29">
        <f>IF(results!$O11&lt;&gt;"a","",U11*2)</f>
        <v>0</v>
      </c>
      <c r="M11" s="38">
        <f t="shared" si="1"/>
        <v>55.000500000000002</v>
      </c>
      <c r="N11" s="4">
        <f t="shared" si="6"/>
        <v>55.000501100000001</v>
      </c>
      <c r="O11" s="4">
        <f>IF(results!$O11&lt;&gt;"a","",results!C11)</f>
        <v>11</v>
      </c>
      <c r="P11" s="4">
        <f>IF(results!O11="A",1,IF(results!O11="B",2,IF(results!O11="C",3,99)))</f>
        <v>1</v>
      </c>
      <c r="Q11" s="28">
        <f>results!D11+results!E11</f>
        <v>55</v>
      </c>
      <c r="R11" s="28">
        <f>results!F11+results!G11</f>
        <v>0</v>
      </c>
      <c r="S11" s="28">
        <f>results!H11+results!I11</f>
        <v>0</v>
      </c>
      <c r="T11" s="28">
        <f>results!J11+results!K11</f>
        <v>0</v>
      </c>
      <c r="U11" s="28">
        <f>results!L11+results!M11</f>
        <v>0</v>
      </c>
      <c r="V11" s="10">
        <f t="shared" si="2"/>
        <v>2.0000000000000001E-4</v>
      </c>
    </row>
    <row r="12" spans="1:22" x14ac:dyDescent="0.35">
      <c r="A12" s="17">
        <v>6</v>
      </c>
      <c r="B12" s="19">
        <f t="shared" si="3"/>
        <v>1</v>
      </c>
      <c r="C12" s="19">
        <f t="shared" si="4"/>
        <v>5</v>
      </c>
      <c r="D12" s="14">
        <f t="shared" si="0"/>
        <v>5</v>
      </c>
      <c r="E12" s="14">
        <f t="shared" si="5"/>
        <v>5</v>
      </c>
      <c r="F12" s="2" t="str">
        <f>IF(results!O12&lt;&gt;"a","",results!B12)</f>
        <v>FURLAN SIMON</v>
      </c>
      <c r="G12" s="2">
        <f>IF(results!$O12&lt;&gt;"a","",results!N12)</f>
        <v>1</v>
      </c>
      <c r="H12" s="29">
        <f>IF(results!$O12&lt;&gt;"a","",Q12)</f>
        <v>54</v>
      </c>
      <c r="I12" s="29">
        <f>IF(results!$O12&lt;&gt;"a","",IF(R12=Q12,R12+0.0001,R12))</f>
        <v>0</v>
      </c>
      <c r="J12" s="29">
        <f>IF(results!$O12&lt;&gt;"a","",IF(OR(Q12=S12,R12=S12),S12+0.0002,S12))</f>
        <v>2.0000000000000001E-4</v>
      </c>
      <c r="K12" s="29">
        <f>IF(results!$O12&lt;&gt;"a","",IF(OR(Q12=T12,R12=T12,S12=T12),T12+0.0003,T12))</f>
        <v>2.9999999999999997E-4</v>
      </c>
      <c r="L12" s="29">
        <f>IF(results!$O12&lt;&gt;"a","",U12*2)</f>
        <v>0</v>
      </c>
      <c r="M12" s="38">
        <f t="shared" si="1"/>
        <v>54.000500000000002</v>
      </c>
      <c r="N12" s="4">
        <f t="shared" si="6"/>
        <v>54.000501200000002</v>
      </c>
      <c r="O12" s="4">
        <f>IF(results!$O12&lt;&gt;"a","",results!C12)</f>
        <v>12</v>
      </c>
      <c r="P12" s="4">
        <f>IF(results!O12="A",1,IF(results!O12="B",2,IF(results!O12="C",3,99)))</f>
        <v>1</v>
      </c>
      <c r="Q12" s="28">
        <f>results!D12+results!E12</f>
        <v>54</v>
      </c>
      <c r="R12" s="28">
        <f>results!F12+results!G12</f>
        <v>0</v>
      </c>
      <c r="S12" s="28">
        <f>results!H12+results!I12</f>
        <v>0</v>
      </c>
      <c r="T12" s="28">
        <f>results!J12+results!K12</f>
        <v>0</v>
      </c>
      <c r="U12" s="28">
        <f>results!L12+results!M12</f>
        <v>0</v>
      </c>
      <c r="V12" s="10">
        <f t="shared" si="2"/>
        <v>2.0000000000000001E-4</v>
      </c>
    </row>
    <row r="13" spans="1:22" x14ac:dyDescent="0.35">
      <c r="A13" s="17">
        <v>7</v>
      </c>
      <c r="B13" s="19">
        <f t="shared" si="3"/>
        <v>1</v>
      </c>
      <c r="C13" s="19">
        <f t="shared" si="4"/>
        <v>10</v>
      </c>
      <c r="D13" s="14">
        <f t="shared" si="0"/>
        <v>10</v>
      </c>
      <c r="E13" s="14">
        <f t="shared" si="5"/>
        <v>10</v>
      </c>
      <c r="F13" s="2" t="str">
        <f>IF(results!O13&lt;&gt;"a","",results!B13)</f>
        <v>HRVATIN BRANKO</v>
      </c>
      <c r="G13" s="2">
        <f>IF(results!$O13&lt;&gt;"a","",results!N13)</f>
        <v>1</v>
      </c>
      <c r="H13" s="29">
        <f>IF(results!$O13&lt;&gt;"a","",Q13)</f>
        <v>46</v>
      </c>
      <c r="I13" s="29">
        <f>IF(results!$O13&lt;&gt;"a","",IF(R13=Q13,R13+0.0001,R13))</f>
        <v>0</v>
      </c>
      <c r="J13" s="29">
        <f>IF(results!$O13&lt;&gt;"a","",IF(OR(Q13=S13,R13=S13),S13+0.0002,S13))</f>
        <v>2.0000000000000001E-4</v>
      </c>
      <c r="K13" s="29">
        <f>IF(results!$O13&lt;&gt;"a","",IF(OR(Q13=T13,R13=T13,S13=T13),T13+0.0003,T13))</f>
        <v>2.9999999999999997E-4</v>
      </c>
      <c r="L13" s="29">
        <f>IF(results!$O13&lt;&gt;"a","",U13*2)</f>
        <v>0</v>
      </c>
      <c r="M13" s="38">
        <f t="shared" si="1"/>
        <v>46.000500000000002</v>
      </c>
      <c r="N13" s="4">
        <f t="shared" si="6"/>
        <v>46.000501300000003</v>
      </c>
      <c r="O13" s="4">
        <f>IF(results!$O13&lt;&gt;"a","",results!C13)</f>
        <v>19.7</v>
      </c>
      <c r="P13" s="4">
        <f>IF(results!O13="A",1,IF(results!O13="B",2,IF(results!O13="C",3,99)))</f>
        <v>1</v>
      </c>
      <c r="Q13" s="28">
        <f>results!D13+results!E13</f>
        <v>46</v>
      </c>
      <c r="R13" s="28">
        <f>results!F13+results!G13</f>
        <v>0</v>
      </c>
      <c r="S13" s="28">
        <f>results!H13+results!I13</f>
        <v>0</v>
      </c>
      <c r="T13" s="28">
        <f>results!J13+results!K13</f>
        <v>0</v>
      </c>
      <c r="U13" s="28">
        <f>results!L13+results!M13</f>
        <v>0</v>
      </c>
      <c r="V13" s="10">
        <f t="shared" si="2"/>
        <v>2.0000000000000001E-4</v>
      </c>
    </row>
    <row r="14" spans="1:22" x14ac:dyDescent="0.35">
      <c r="A14" s="17">
        <v>8</v>
      </c>
      <c r="B14" s="19">
        <f t="shared" si="3"/>
        <v>1</v>
      </c>
      <c r="C14" s="19">
        <f t="shared" si="4"/>
        <v>14</v>
      </c>
      <c r="D14" s="14">
        <f t="shared" si="0"/>
        <v>14</v>
      </c>
      <c r="E14" s="14">
        <f t="shared" si="5"/>
        <v>14</v>
      </c>
      <c r="F14" s="2" t="str">
        <f>IF(results!O14&lt;&gt;"a","",results!B14)</f>
        <v>KLANCISAR MITJA</v>
      </c>
      <c r="G14" s="2">
        <f>IF(results!$O14&lt;&gt;"a","",results!N14)</f>
        <v>1</v>
      </c>
      <c r="H14" s="29">
        <f>IF(results!$O14&lt;&gt;"a","",Q14)</f>
        <v>37</v>
      </c>
      <c r="I14" s="29">
        <f>IF(results!$O14&lt;&gt;"a","",IF(R14=Q14,R14+0.0001,R14))</f>
        <v>0</v>
      </c>
      <c r="J14" s="29">
        <f>IF(results!$O14&lt;&gt;"a","",IF(OR(Q14=S14,R14=S14),S14+0.0002,S14))</f>
        <v>2.0000000000000001E-4</v>
      </c>
      <c r="K14" s="29">
        <f>IF(results!$O14&lt;&gt;"a","",IF(OR(Q14=T14,R14=T14,S14=T14),T14+0.0003,T14))</f>
        <v>2.9999999999999997E-4</v>
      </c>
      <c r="L14" s="29">
        <f>IF(results!$O14&lt;&gt;"a","",U14*2)</f>
        <v>0</v>
      </c>
      <c r="M14" s="38">
        <f t="shared" si="1"/>
        <v>37.000500000000002</v>
      </c>
      <c r="N14" s="4">
        <f t="shared" si="6"/>
        <v>37.000501400000005</v>
      </c>
      <c r="O14" s="4">
        <f>IF(results!$O14&lt;&gt;"a","",results!C14)</f>
        <v>19.600000000000001</v>
      </c>
      <c r="P14" s="4">
        <f>IF(results!O14="A",1,IF(results!O14="B",2,IF(results!O14="C",3,99)))</f>
        <v>1</v>
      </c>
      <c r="Q14" s="28">
        <f>results!D14+results!E14</f>
        <v>37</v>
      </c>
      <c r="R14" s="28">
        <f>results!F14+results!G14</f>
        <v>0</v>
      </c>
      <c r="S14" s="28">
        <f>results!H14+results!I14</f>
        <v>0</v>
      </c>
      <c r="T14" s="28">
        <f>results!J14+results!K14</f>
        <v>0</v>
      </c>
      <c r="U14" s="28">
        <f>results!L14+results!M14</f>
        <v>0</v>
      </c>
      <c r="V14" s="10">
        <f t="shared" si="2"/>
        <v>2.0000000000000001E-4</v>
      </c>
    </row>
    <row r="15" spans="1:22" x14ac:dyDescent="0.35">
      <c r="A15" s="17">
        <v>9</v>
      </c>
      <c r="B15" s="19">
        <f t="shared" si="3"/>
        <v>1</v>
      </c>
      <c r="C15" s="19">
        <f t="shared" si="4"/>
        <v>17</v>
      </c>
      <c r="D15" s="14">
        <f t="shared" si="0"/>
        <v>17</v>
      </c>
      <c r="E15" s="14">
        <f t="shared" si="5"/>
        <v>17</v>
      </c>
      <c r="F15" s="2" t="str">
        <f>IF(results!O15&lt;&gt;"a","",results!B15)</f>
        <v>KLEMENCIC ZORAN</v>
      </c>
      <c r="G15" s="2">
        <f>IF(results!$O15&lt;&gt;"a","",results!N15)</f>
        <v>1</v>
      </c>
      <c r="H15" s="29">
        <f>IF(results!$O15&lt;&gt;"a","",Q15)</f>
        <v>21</v>
      </c>
      <c r="I15" s="29">
        <f>IF(results!$O15&lt;&gt;"a","",IF(R15=Q15,R15+0.0001,R15))</f>
        <v>0</v>
      </c>
      <c r="J15" s="29">
        <f>IF(results!$O15&lt;&gt;"a","",IF(OR(Q15=S15,R15=S15),S15+0.0002,S15))</f>
        <v>2.0000000000000001E-4</v>
      </c>
      <c r="K15" s="29">
        <f>IF(results!$O15&lt;&gt;"a","",IF(OR(Q15=T15,R15=T15,S15=T15),T15+0.0003,T15))</f>
        <v>2.9999999999999997E-4</v>
      </c>
      <c r="L15" s="29">
        <f>IF(results!$O15&lt;&gt;"a","",U15*2)</f>
        <v>0</v>
      </c>
      <c r="M15" s="38">
        <f t="shared" si="1"/>
        <v>21.000499999999999</v>
      </c>
      <c r="N15" s="4">
        <f t="shared" si="6"/>
        <v>21.000501499999999</v>
      </c>
      <c r="O15" s="4">
        <f>IF(results!$O15&lt;&gt;"a","",results!C15)</f>
        <v>18.899999999999999</v>
      </c>
      <c r="P15" s="4">
        <f>IF(results!O15="A",1,IF(results!O15="B",2,IF(results!O15="C",3,99)))</f>
        <v>1</v>
      </c>
      <c r="Q15" s="28">
        <f>results!D15+results!E15</f>
        <v>21</v>
      </c>
      <c r="R15" s="28">
        <f>results!F15+results!G15</f>
        <v>0</v>
      </c>
      <c r="S15" s="28">
        <f>results!H15+results!I15</f>
        <v>0</v>
      </c>
      <c r="T15" s="28">
        <f>results!J15+results!K15</f>
        <v>0</v>
      </c>
      <c r="U15" s="28">
        <f>results!L15+results!M15</f>
        <v>0</v>
      </c>
      <c r="V15" s="10">
        <f t="shared" si="2"/>
        <v>2.0000000000000001E-4</v>
      </c>
    </row>
    <row r="16" spans="1:22" x14ac:dyDescent="0.35">
      <c r="A16" s="17">
        <v>10</v>
      </c>
      <c r="B16" s="19">
        <f t="shared" si="3"/>
        <v>1</v>
      </c>
      <c r="C16" s="19">
        <f t="shared" si="4"/>
        <v>15</v>
      </c>
      <c r="D16" s="14">
        <f t="shared" si="0"/>
        <v>15</v>
      </c>
      <c r="E16" s="14">
        <f t="shared" si="5"/>
        <v>15</v>
      </c>
      <c r="F16" s="2" t="str">
        <f>IF(results!O16&lt;&gt;"a","",results!B16)</f>
        <v>KOCEVAR BENO</v>
      </c>
      <c r="G16" s="2">
        <f>IF(results!$O16&lt;&gt;"a","",results!N16)</f>
        <v>1</v>
      </c>
      <c r="H16" s="29">
        <f>IF(results!$O16&lt;&gt;"a","",Q16)</f>
        <v>28</v>
      </c>
      <c r="I16" s="29">
        <f>IF(results!$O16&lt;&gt;"a","",IF(R16=Q16,R16+0.0001,R16))</f>
        <v>0</v>
      </c>
      <c r="J16" s="29">
        <f>IF(results!$O16&lt;&gt;"a","",IF(OR(Q16=S16,R16=S16),S16+0.0002,S16))</f>
        <v>2.0000000000000001E-4</v>
      </c>
      <c r="K16" s="29">
        <f>IF(results!$O16&lt;&gt;"a","",IF(OR(Q16=T16,R16=T16,S16=T16),T16+0.0003,T16))</f>
        <v>2.9999999999999997E-4</v>
      </c>
      <c r="L16" s="29">
        <f>IF(results!$O16&lt;&gt;"a","",U16*2)</f>
        <v>0</v>
      </c>
      <c r="M16" s="38">
        <f t="shared" si="1"/>
        <v>28.000499999999999</v>
      </c>
      <c r="N16" s="4">
        <f t="shared" si="6"/>
        <v>28.0005016</v>
      </c>
      <c r="O16" s="4">
        <f>IF(results!$O16&lt;&gt;"a","",results!C16)</f>
        <v>16.8</v>
      </c>
      <c r="P16" s="4">
        <f>IF(results!O16="A",1,IF(results!O16="B",2,IF(results!O16="C",3,99)))</f>
        <v>1</v>
      </c>
      <c r="Q16" s="28">
        <f>results!D16+results!E16</f>
        <v>28</v>
      </c>
      <c r="R16" s="28">
        <f>results!F16+results!G16</f>
        <v>0</v>
      </c>
      <c r="S16" s="28">
        <f>results!H16+results!I16</f>
        <v>0</v>
      </c>
      <c r="T16" s="28">
        <f>results!J16+results!K16</f>
        <v>0</v>
      </c>
      <c r="U16" s="28">
        <f>results!L16+results!M16</f>
        <v>0</v>
      </c>
      <c r="V16" s="10">
        <f t="shared" si="2"/>
        <v>2.0000000000000001E-4</v>
      </c>
    </row>
    <row r="17" spans="1:22" x14ac:dyDescent="0.35">
      <c r="A17" s="17">
        <v>11</v>
      </c>
      <c r="B17" s="19">
        <f t="shared" si="3"/>
        <v>18</v>
      </c>
      <c r="C17" s="19">
        <f t="shared" si="4"/>
        <v>153</v>
      </c>
      <c r="D17" s="14">
        <f t="shared" si="0"/>
        <v>18</v>
      </c>
      <c r="E17" s="14">
        <f t="shared" si="5"/>
        <v>18</v>
      </c>
      <c r="F17" s="2" t="str">
        <f>IF(results!O17&lt;&gt;"a","",results!B17)</f>
        <v/>
      </c>
      <c r="G17" s="2" t="str">
        <f>IF(results!$O17&lt;&gt;"a","",results!N17)</f>
        <v/>
      </c>
      <c r="H17" s="29" t="str">
        <f>IF(results!$O17&lt;&gt;"a","",Q17)</f>
        <v/>
      </c>
      <c r="I17" s="29" t="str">
        <f>IF(results!$O17&lt;&gt;"a","",IF(R17=Q17,R17+0.0001,R17))</f>
        <v/>
      </c>
      <c r="J17" s="29" t="str">
        <f>IF(results!$O17&lt;&gt;"a","",IF(OR(Q17=S17,R17=S17),S17+0.0002,S17))</f>
        <v/>
      </c>
      <c r="K17" s="29" t="str">
        <f>IF(results!$O17&lt;&gt;"a","",IF(OR(Q17=T17,R17=T17,S17=T17),T17+0.0003,T17))</f>
        <v/>
      </c>
      <c r="L17" s="29" t="str">
        <f>IF(results!$O17&lt;&gt;"a","",U17*2)</f>
        <v/>
      </c>
      <c r="M17" s="38">
        <f t="shared" si="1"/>
        <v>0</v>
      </c>
      <c r="N17" s="4">
        <f t="shared" si="6"/>
        <v>1.6999999999999998E-6</v>
      </c>
      <c r="O17" s="4" t="str">
        <f>IF(results!$O17&lt;&gt;"a","",results!C17)</f>
        <v/>
      </c>
      <c r="P17" s="4">
        <f>IF(results!O17="A",1,IF(results!O17="B",2,IF(results!O17="C",3,99)))</f>
        <v>2</v>
      </c>
      <c r="Q17" s="28">
        <f>results!D17+results!E17</f>
        <v>36</v>
      </c>
      <c r="R17" s="28">
        <f>results!F17+results!G17</f>
        <v>0</v>
      </c>
      <c r="S17" s="28">
        <f>results!H17+results!I17</f>
        <v>0</v>
      </c>
      <c r="T17" s="28">
        <f>results!J17+results!K17</f>
        <v>0</v>
      </c>
      <c r="U17" s="28">
        <f>results!L17+results!M17</f>
        <v>0</v>
      </c>
      <c r="V17" s="10" t="e">
        <f t="shared" si="2"/>
        <v>#NUM!</v>
      </c>
    </row>
    <row r="18" spans="1:22" x14ac:dyDescent="0.35">
      <c r="A18" s="17">
        <v>12</v>
      </c>
      <c r="B18" s="19">
        <f t="shared" si="3"/>
        <v>1</v>
      </c>
      <c r="C18" s="19">
        <f t="shared" si="4"/>
        <v>8</v>
      </c>
      <c r="D18" s="14">
        <f t="shared" si="0"/>
        <v>8</v>
      </c>
      <c r="E18" s="14">
        <f t="shared" si="5"/>
        <v>8</v>
      </c>
      <c r="F18" s="2" t="str">
        <f>IF(results!O18&lt;&gt;"a","",results!B18)</f>
        <v>KRANJC SASO</v>
      </c>
      <c r="G18" s="2">
        <f>IF(results!$O18&lt;&gt;"a","",results!N18)</f>
        <v>1</v>
      </c>
      <c r="H18" s="29">
        <f>IF(results!$O18&lt;&gt;"a","",Q18)</f>
        <v>51</v>
      </c>
      <c r="I18" s="29">
        <f>IF(results!$O18&lt;&gt;"a","",IF(R18=Q18,R18+0.0001,R18))</f>
        <v>0</v>
      </c>
      <c r="J18" s="29">
        <f>IF(results!$O18&lt;&gt;"a","",IF(OR(Q18=S18,R18=S18),S18+0.0002,S18))</f>
        <v>2.0000000000000001E-4</v>
      </c>
      <c r="K18" s="29">
        <f>IF(results!$O18&lt;&gt;"a","",IF(OR(Q18=T18,R18=T18,S18=T18),T18+0.0003,T18))</f>
        <v>2.9999999999999997E-4</v>
      </c>
      <c r="L18" s="29">
        <f>IF(results!$O18&lt;&gt;"a","",U18*2)</f>
        <v>0</v>
      </c>
      <c r="M18" s="38">
        <f t="shared" si="1"/>
        <v>51.000500000000002</v>
      </c>
      <c r="N18" s="4">
        <f t="shared" si="6"/>
        <v>51.000501800000002</v>
      </c>
      <c r="O18" s="4">
        <f>IF(results!$O18&lt;&gt;"a","",results!C18)</f>
        <v>15.9</v>
      </c>
      <c r="P18" s="4">
        <f>IF(results!O18="A",1,IF(results!O18="B",2,IF(results!O18="C",3,99)))</f>
        <v>1</v>
      </c>
      <c r="Q18" s="28">
        <f>results!D18+results!E18</f>
        <v>51</v>
      </c>
      <c r="R18" s="28">
        <f>results!F18+results!G18</f>
        <v>0</v>
      </c>
      <c r="S18" s="28">
        <f>results!H18+results!I18</f>
        <v>0</v>
      </c>
      <c r="T18" s="28">
        <f>results!J18+results!K18</f>
        <v>0</v>
      </c>
      <c r="U18" s="28">
        <f>results!L18+results!M18</f>
        <v>0</v>
      </c>
      <c r="V18" s="10">
        <f t="shared" si="2"/>
        <v>2.0000000000000001E-4</v>
      </c>
    </row>
    <row r="19" spans="1:22" x14ac:dyDescent="0.35">
      <c r="A19" s="17">
        <v>13</v>
      </c>
      <c r="B19" s="19">
        <f t="shared" si="3"/>
        <v>1</v>
      </c>
      <c r="C19" s="19">
        <f t="shared" si="4"/>
        <v>13</v>
      </c>
      <c r="D19" s="14">
        <f t="shared" si="0"/>
        <v>12</v>
      </c>
      <c r="E19" s="14">
        <f t="shared" si="5"/>
        <v>12</v>
      </c>
      <c r="F19" s="2" t="str">
        <f>IF(results!O19&lt;&gt;"a","",results!B19)</f>
        <v>MACEK ALES</v>
      </c>
      <c r="G19" s="2">
        <f>IF(results!$O19&lt;&gt;"a","",results!N19)</f>
        <v>1</v>
      </c>
      <c r="H19" s="29">
        <f>IF(results!$O19&lt;&gt;"a","",Q19)</f>
        <v>40</v>
      </c>
      <c r="I19" s="29">
        <f>IF(results!$O19&lt;&gt;"a","",IF(R19=Q19,R19+0.0001,R19))</f>
        <v>0</v>
      </c>
      <c r="J19" s="29">
        <f>IF(results!$O19&lt;&gt;"a","",IF(OR(Q19=S19,R19=S19),S19+0.0002,S19))</f>
        <v>2.0000000000000001E-4</v>
      </c>
      <c r="K19" s="29">
        <f>IF(results!$O19&lt;&gt;"a","",IF(OR(Q19=T19,R19=T19,S19=T19),T19+0.0003,T19))</f>
        <v>2.9999999999999997E-4</v>
      </c>
      <c r="L19" s="29">
        <f>IF(results!$O19&lt;&gt;"a","",U19*2)</f>
        <v>0</v>
      </c>
      <c r="M19" s="38">
        <f t="shared" si="1"/>
        <v>40.000500000000002</v>
      </c>
      <c r="N19" s="4">
        <f t="shared" si="6"/>
        <v>40.000501900000003</v>
      </c>
      <c r="O19" s="4">
        <f>IF(results!$O19&lt;&gt;"a","",results!C19)</f>
        <v>12</v>
      </c>
      <c r="P19" s="4">
        <f>IF(results!O19="A",1,IF(results!O19="B",2,IF(results!O19="C",3,99)))</f>
        <v>1</v>
      </c>
      <c r="Q19" s="28">
        <f>results!D19+results!E19</f>
        <v>40</v>
      </c>
      <c r="R19" s="28">
        <f>results!F19+results!G19</f>
        <v>0</v>
      </c>
      <c r="S19" s="28">
        <f>results!H19+results!I19</f>
        <v>0</v>
      </c>
      <c r="T19" s="28">
        <f>results!J19+results!K19</f>
        <v>0</v>
      </c>
      <c r="U19" s="28">
        <f>results!L19+results!M19</f>
        <v>0</v>
      </c>
      <c r="V19" s="10">
        <f t="shared" si="2"/>
        <v>2.0000000000000001E-4</v>
      </c>
    </row>
    <row r="20" spans="1:22" x14ac:dyDescent="0.35">
      <c r="A20" s="17">
        <v>14</v>
      </c>
      <c r="B20" s="19">
        <f t="shared" si="3"/>
        <v>18</v>
      </c>
      <c r="C20" s="19">
        <f t="shared" si="4"/>
        <v>152</v>
      </c>
      <c r="D20" s="14">
        <f t="shared" si="0"/>
        <v>18</v>
      </c>
      <c r="E20" s="14">
        <f t="shared" si="5"/>
        <v>18</v>
      </c>
      <c r="F20" s="2" t="str">
        <f>IF(results!O20&lt;&gt;"a","",results!B20)</f>
        <v/>
      </c>
      <c r="G20" s="2" t="str">
        <f>IF(results!$O20&lt;&gt;"a","",results!N20)</f>
        <v/>
      </c>
      <c r="H20" s="29" t="str">
        <f>IF(results!$O20&lt;&gt;"a","",Q20)</f>
        <v/>
      </c>
      <c r="I20" s="29" t="str">
        <f>IF(results!$O20&lt;&gt;"a","",IF(R20=Q20,R20+0.0001,R20))</f>
        <v/>
      </c>
      <c r="J20" s="29" t="str">
        <f>IF(results!$O20&lt;&gt;"a","",IF(OR(Q20=S20,R20=S20),S20+0.0002,S20))</f>
        <v/>
      </c>
      <c r="K20" s="29" t="str">
        <f>IF(results!$O20&lt;&gt;"a","",IF(OR(Q20=T20,R20=T20,S20=T20),T20+0.0003,T20))</f>
        <v/>
      </c>
      <c r="L20" s="29" t="str">
        <f>IF(results!$O20&lt;&gt;"a","",U20*2)</f>
        <v/>
      </c>
      <c r="M20" s="38">
        <f t="shared" si="1"/>
        <v>0</v>
      </c>
      <c r="N20" s="4">
        <f t="shared" si="6"/>
        <v>1.9999999999999999E-6</v>
      </c>
      <c r="O20" s="4" t="str">
        <f>IF(results!$O20&lt;&gt;"a","",results!C20)</f>
        <v/>
      </c>
      <c r="P20" s="4">
        <f>IF(results!O20="A",1,IF(results!O20="B",2,IF(results!O20="C",3,99)))</f>
        <v>2</v>
      </c>
      <c r="Q20" s="28">
        <f>results!D20+results!E20</f>
        <v>33</v>
      </c>
      <c r="R20" s="28">
        <f>results!F20+results!G20</f>
        <v>0</v>
      </c>
      <c r="S20" s="28">
        <f>results!H20+results!I20</f>
        <v>0</v>
      </c>
      <c r="T20" s="28">
        <f>results!J20+results!K20</f>
        <v>0</v>
      </c>
      <c r="U20" s="28">
        <f>results!L20+results!M20</f>
        <v>0</v>
      </c>
      <c r="V20" s="10" t="e">
        <f t="shared" si="2"/>
        <v>#NUM!</v>
      </c>
    </row>
    <row r="21" spans="1:22" x14ac:dyDescent="0.35">
      <c r="A21" s="17">
        <v>15</v>
      </c>
      <c r="B21" s="19">
        <f t="shared" si="3"/>
        <v>18</v>
      </c>
      <c r="C21" s="19">
        <f t="shared" si="4"/>
        <v>151</v>
      </c>
      <c r="D21" s="14">
        <f t="shared" si="0"/>
        <v>18</v>
      </c>
      <c r="E21" s="14">
        <f t="shared" si="5"/>
        <v>18</v>
      </c>
      <c r="F21" s="2" t="str">
        <f>IF(results!O21&lt;&gt;"a","",results!B21)</f>
        <v/>
      </c>
      <c r="G21" s="2" t="str">
        <f>IF(results!$O21&lt;&gt;"a","",results!N21)</f>
        <v/>
      </c>
      <c r="H21" s="29" t="str">
        <f>IF(results!$O21&lt;&gt;"a","",Q21)</f>
        <v/>
      </c>
      <c r="I21" s="29" t="str">
        <f>IF(results!$O21&lt;&gt;"a","",IF(R21=Q21,R21+0.0001,R21))</f>
        <v/>
      </c>
      <c r="J21" s="29" t="str">
        <f>IF(results!$O21&lt;&gt;"a","",IF(OR(Q21=S21,R21=S21),S21+0.0002,S21))</f>
        <v/>
      </c>
      <c r="K21" s="29" t="str">
        <f>IF(results!$O21&lt;&gt;"a","",IF(OR(Q21=T21,R21=T21,S21=T21),T21+0.0003,T21))</f>
        <v/>
      </c>
      <c r="L21" s="29" t="str">
        <f>IF(results!$O21&lt;&gt;"a","",U21*2)</f>
        <v/>
      </c>
      <c r="M21" s="38">
        <f t="shared" si="1"/>
        <v>0</v>
      </c>
      <c r="N21" s="4">
        <f t="shared" si="6"/>
        <v>2.0999999999999998E-6</v>
      </c>
      <c r="O21" s="4" t="str">
        <f>IF(results!$O21&lt;&gt;"a","",results!C21)</f>
        <v/>
      </c>
      <c r="P21" s="4">
        <f>IF(results!O21="A",1,IF(results!O21="B",2,IF(results!O21="C",3,99)))</f>
        <v>2</v>
      </c>
      <c r="Q21" s="28">
        <f>results!D21+results!E21</f>
        <v>53</v>
      </c>
      <c r="R21" s="28">
        <f>results!F21+results!G21</f>
        <v>0</v>
      </c>
      <c r="S21" s="28">
        <f>results!H21+results!I21</f>
        <v>0</v>
      </c>
      <c r="T21" s="28">
        <f>results!J21+results!K21</f>
        <v>0</v>
      </c>
      <c r="U21" s="28">
        <f>results!L21+results!M21</f>
        <v>0</v>
      </c>
      <c r="V21" s="10" t="e">
        <f t="shared" si="2"/>
        <v>#NUM!</v>
      </c>
    </row>
    <row r="22" spans="1:22" x14ac:dyDescent="0.35">
      <c r="A22" s="17">
        <v>16</v>
      </c>
      <c r="B22" s="19">
        <f t="shared" si="3"/>
        <v>18</v>
      </c>
      <c r="C22" s="19">
        <f t="shared" si="4"/>
        <v>150</v>
      </c>
      <c r="D22" s="14">
        <f t="shared" si="0"/>
        <v>18</v>
      </c>
      <c r="E22" s="14">
        <f t="shared" si="5"/>
        <v>18</v>
      </c>
      <c r="F22" s="2" t="str">
        <f>IF(results!O22&lt;&gt;"a","",results!B22)</f>
        <v/>
      </c>
      <c r="G22" s="2" t="str">
        <f>IF(results!$O22&lt;&gt;"a","",results!N22)</f>
        <v/>
      </c>
      <c r="H22" s="29" t="str">
        <f>IF(results!$O22&lt;&gt;"a","",Q22)</f>
        <v/>
      </c>
      <c r="I22" s="29" t="str">
        <f>IF(results!$O22&lt;&gt;"a","",IF(R22=Q22,R22+0.0001,R22))</f>
        <v/>
      </c>
      <c r="J22" s="29" t="str">
        <f>IF(results!$O22&lt;&gt;"a","",IF(OR(Q22=S22,R22=S22),S22+0.0002,S22))</f>
        <v/>
      </c>
      <c r="K22" s="29" t="str">
        <f>IF(results!$O22&lt;&gt;"a","",IF(OR(Q22=T22,R22=T22,S22=T22),T22+0.0003,T22))</f>
        <v/>
      </c>
      <c r="L22" s="29" t="str">
        <f>IF(results!$O22&lt;&gt;"a","",U22*2)</f>
        <v/>
      </c>
      <c r="M22" s="38">
        <f t="shared" si="1"/>
        <v>0</v>
      </c>
      <c r="N22" s="4">
        <f t="shared" si="6"/>
        <v>2.2000000000000001E-6</v>
      </c>
      <c r="O22" s="4" t="str">
        <f>IF(results!$O22&lt;&gt;"a","",results!C22)</f>
        <v/>
      </c>
      <c r="P22" s="4">
        <f>IF(results!O22="A",1,IF(results!O22="B",2,IF(results!O22="C",3,99)))</f>
        <v>2</v>
      </c>
      <c r="Q22" s="28">
        <f>results!D22+results!E22</f>
        <v>56</v>
      </c>
      <c r="R22" s="28">
        <f>results!F22+results!G22</f>
        <v>0</v>
      </c>
      <c r="S22" s="28">
        <f>results!H22+results!I22</f>
        <v>0</v>
      </c>
      <c r="T22" s="28">
        <f>results!J22+results!K22</f>
        <v>0</v>
      </c>
      <c r="U22" s="28">
        <f>results!L22+results!M22</f>
        <v>0</v>
      </c>
      <c r="V22" s="10" t="e">
        <f t="shared" si="2"/>
        <v>#NUM!</v>
      </c>
    </row>
    <row r="23" spans="1:22" x14ac:dyDescent="0.35">
      <c r="A23" s="17">
        <v>17</v>
      </c>
      <c r="B23" s="19">
        <f t="shared" si="3"/>
        <v>1</v>
      </c>
      <c r="C23" s="19">
        <f t="shared" si="4"/>
        <v>9</v>
      </c>
      <c r="D23" s="14">
        <f t="shared" si="0"/>
        <v>9</v>
      </c>
      <c r="E23" s="14">
        <f t="shared" si="5"/>
        <v>9</v>
      </c>
      <c r="F23" s="2" t="str">
        <f>IF(results!O23&lt;&gt;"a","",results!B23)</f>
        <v>ROMOLO VINCENZO</v>
      </c>
      <c r="G23" s="2">
        <f>IF(results!$O23&lt;&gt;"a","",results!N23)</f>
        <v>1</v>
      </c>
      <c r="H23" s="29">
        <f>IF(results!$O23&lt;&gt;"a","",Q23)</f>
        <v>48</v>
      </c>
      <c r="I23" s="29">
        <f>IF(results!$O23&lt;&gt;"a","",IF(R23=Q23,R23+0.0001,R23))</f>
        <v>0</v>
      </c>
      <c r="J23" s="29">
        <f>IF(results!$O23&lt;&gt;"a","",IF(OR(Q23=S23,R23=S23),S23+0.0002,S23))</f>
        <v>2.0000000000000001E-4</v>
      </c>
      <c r="K23" s="29">
        <f>IF(results!$O23&lt;&gt;"a","",IF(OR(Q23=T23,R23=T23,S23=T23),T23+0.0003,T23))</f>
        <v>2.9999999999999997E-4</v>
      </c>
      <c r="L23" s="29">
        <f>IF(results!$O23&lt;&gt;"a","",U23*2)</f>
        <v>0</v>
      </c>
      <c r="M23" s="38">
        <f t="shared" si="1"/>
        <v>48.000500000000002</v>
      </c>
      <c r="N23" s="4">
        <f t="shared" si="6"/>
        <v>48.000502300000001</v>
      </c>
      <c r="O23" s="4">
        <f>IF(results!$O23&lt;&gt;"a","",results!C23)</f>
        <v>17.3</v>
      </c>
      <c r="P23" s="4">
        <f>IF(results!O23="A",1,IF(results!O23="B",2,IF(results!O23="C",3,99)))</f>
        <v>1</v>
      </c>
      <c r="Q23" s="28">
        <f>results!D23+results!E23</f>
        <v>48</v>
      </c>
      <c r="R23" s="28">
        <f>results!F23+results!G23</f>
        <v>0</v>
      </c>
      <c r="S23" s="28">
        <f>results!H23+results!I23</f>
        <v>0</v>
      </c>
      <c r="T23" s="28">
        <f>results!J23+results!K23</f>
        <v>0</v>
      </c>
      <c r="U23" s="28">
        <f>results!L23+results!M23</f>
        <v>0</v>
      </c>
      <c r="V23" s="10">
        <f t="shared" si="2"/>
        <v>2.0000000000000001E-4</v>
      </c>
    </row>
    <row r="24" spans="1:22" x14ac:dyDescent="0.35">
      <c r="A24" s="17">
        <v>18</v>
      </c>
      <c r="B24" s="19">
        <f t="shared" si="3"/>
        <v>1</v>
      </c>
      <c r="C24" s="19">
        <f t="shared" si="4"/>
        <v>12</v>
      </c>
      <c r="D24" s="14">
        <f t="shared" si="0"/>
        <v>12</v>
      </c>
      <c r="E24" s="14">
        <f t="shared" si="5"/>
        <v>12</v>
      </c>
      <c r="F24" s="2" t="str">
        <f>IF(results!O24&lt;&gt;"a","",results!B24)</f>
        <v>SCHAUTZER FRANZ</v>
      </c>
      <c r="G24" s="2">
        <f>IF(results!$O24&lt;&gt;"a","",results!N24)</f>
        <v>1</v>
      </c>
      <c r="H24" s="29">
        <f>IF(results!$O24&lt;&gt;"a","",Q24)</f>
        <v>40</v>
      </c>
      <c r="I24" s="29">
        <f>IF(results!$O24&lt;&gt;"a","",IF(R24=Q24,R24+0.0001,R24))</f>
        <v>0</v>
      </c>
      <c r="J24" s="29">
        <f>IF(results!$O24&lt;&gt;"a","",IF(OR(Q24=S24,R24=S24),S24+0.0002,S24))</f>
        <v>2.0000000000000001E-4</v>
      </c>
      <c r="K24" s="29">
        <f>IF(results!$O24&lt;&gt;"a","",IF(OR(Q24=T24,R24=T24,S24=T24),T24+0.0003,T24))</f>
        <v>2.9999999999999997E-4</v>
      </c>
      <c r="L24" s="29">
        <f>IF(results!$O24&lt;&gt;"a","",U24*2)</f>
        <v>0</v>
      </c>
      <c r="M24" s="38">
        <f t="shared" si="1"/>
        <v>40.000500000000002</v>
      </c>
      <c r="N24" s="4">
        <f t="shared" si="6"/>
        <v>40.000502400000002</v>
      </c>
      <c r="O24" s="4">
        <f>IF(results!$O24&lt;&gt;"a","",results!C24)</f>
        <v>8.3000000000000007</v>
      </c>
      <c r="P24" s="4">
        <f>IF(results!O24="A",1,IF(results!O24="B",2,IF(results!O24="C",3,99)))</f>
        <v>1</v>
      </c>
      <c r="Q24" s="28">
        <f>results!D24+results!E24</f>
        <v>40</v>
      </c>
      <c r="R24" s="28">
        <f>results!F24+results!G24</f>
        <v>0</v>
      </c>
      <c r="S24" s="28">
        <f>results!H24+results!I24</f>
        <v>0</v>
      </c>
      <c r="T24" s="28">
        <f>results!J24+results!K24</f>
        <v>0</v>
      </c>
      <c r="U24" s="28">
        <f>results!L24+results!M24</f>
        <v>0</v>
      </c>
      <c r="V24" s="10">
        <f t="shared" si="2"/>
        <v>2.0000000000000001E-4</v>
      </c>
    </row>
    <row r="25" spans="1:22" x14ac:dyDescent="0.35">
      <c r="A25" s="17">
        <v>19</v>
      </c>
      <c r="B25" s="19">
        <f t="shared" si="3"/>
        <v>1</v>
      </c>
      <c r="C25" s="19">
        <f t="shared" si="4"/>
        <v>1</v>
      </c>
      <c r="D25" s="14">
        <f t="shared" si="0"/>
        <v>1</v>
      </c>
      <c r="E25" s="14">
        <f t="shared" si="5"/>
        <v>1</v>
      </c>
      <c r="F25" s="2" t="str">
        <f>IF(results!O25&lt;&gt;"a","",results!B25)</f>
        <v>SCHAUTZER MARGIT</v>
      </c>
      <c r="G25" s="2">
        <f>IF(results!$O25&lt;&gt;"a","",results!N25)</f>
        <v>1</v>
      </c>
      <c r="H25" s="29">
        <f>IF(results!$O25&lt;&gt;"a","",Q25)</f>
        <v>69</v>
      </c>
      <c r="I25" s="29">
        <f>IF(results!$O25&lt;&gt;"a","",IF(R25=Q25,R25+0.0001,R25))</f>
        <v>0</v>
      </c>
      <c r="J25" s="29">
        <f>IF(results!$O25&lt;&gt;"a","",IF(OR(Q25=S25,R25=S25),S25+0.0002,S25))</f>
        <v>2.0000000000000001E-4</v>
      </c>
      <c r="K25" s="29">
        <f>IF(results!$O25&lt;&gt;"a","",IF(OR(Q25=T25,R25=T25,S25=T25),T25+0.0003,T25))</f>
        <v>2.9999999999999997E-4</v>
      </c>
      <c r="L25" s="29">
        <f>IF(results!$O25&lt;&gt;"a","",U25*2)</f>
        <v>0</v>
      </c>
      <c r="M25" s="38">
        <f t="shared" si="1"/>
        <v>69.000500000000002</v>
      </c>
      <c r="N25" s="4">
        <f t="shared" si="6"/>
        <v>69.000502499999996</v>
      </c>
      <c r="O25" s="4">
        <f>IF(results!$O25&lt;&gt;"a","",results!C25)</f>
        <v>5.3</v>
      </c>
      <c r="P25" s="4">
        <f>IF(results!O25="A",1,IF(results!O25="B",2,IF(results!O25="C",3,99)))</f>
        <v>1</v>
      </c>
      <c r="Q25" s="28">
        <f>results!D25+results!E25</f>
        <v>69</v>
      </c>
      <c r="R25" s="28">
        <f>results!F25+results!G25</f>
        <v>0</v>
      </c>
      <c r="S25" s="28">
        <f>results!H25+results!I25</f>
        <v>0</v>
      </c>
      <c r="T25" s="28">
        <f>results!J25+results!K25</f>
        <v>0</v>
      </c>
      <c r="U25" s="28">
        <f>results!L25+results!M25</f>
        <v>0</v>
      </c>
      <c r="V25" s="10">
        <f t="shared" si="2"/>
        <v>2.0000000000000001E-4</v>
      </c>
    </row>
    <row r="26" spans="1:22" x14ac:dyDescent="0.35">
      <c r="A26" s="17">
        <v>20</v>
      </c>
      <c r="B26" s="19">
        <f t="shared" si="3"/>
        <v>1</v>
      </c>
      <c r="C26" s="19">
        <f t="shared" si="4"/>
        <v>3</v>
      </c>
      <c r="D26" s="14">
        <f t="shared" si="0"/>
        <v>3</v>
      </c>
      <c r="E26" s="14">
        <f t="shared" si="5"/>
        <v>3</v>
      </c>
      <c r="F26" s="2" t="str">
        <f>IF(results!O26&lt;&gt;"a","",results!B26)</f>
        <v>SKERLJ PAVEL</v>
      </c>
      <c r="G26" s="2">
        <f>IF(results!$O26&lt;&gt;"a","",results!N26)</f>
        <v>1</v>
      </c>
      <c r="H26" s="29">
        <f>IF(results!$O26&lt;&gt;"a","",Q26)</f>
        <v>56</v>
      </c>
      <c r="I26" s="29">
        <f>IF(results!$O26&lt;&gt;"a","",IF(R26=Q26,R26+0.0001,R26))</f>
        <v>0</v>
      </c>
      <c r="J26" s="29">
        <f>IF(results!$O26&lt;&gt;"a","",IF(OR(Q26=S26,R26=S26),S26+0.0002,S26))</f>
        <v>2.0000000000000001E-4</v>
      </c>
      <c r="K26" s="29">
        <f>IF(results!$O26&lt;&gt;"a","",IF(OR(Q26=T26,R26=T26,S26=T26),T26+0.0003,T26))</f>
        <v>2.9999999999999997E-4</v>
      </c>
      <c r="L26" s="29">
        <f>IF(results!$O26&lt;&gt;"a","",U26*2)</f>
        <v>0</v>
      </c>
      <c r="M26" s="38">
        <f t="shared" si="1"/>
        <v>56.000500000000002</v>
      </c>
      <c r="N26" s="4">
        <f t="shared" si="6"/>
        <v>56.000502600000004</v>
      </c>
      <c r="O26" s="4">
        <f>IF(results!$O26&lt;&gt;"a","",results!C26)</f>
        <v>11.2</v>
      </c>
      <c r="P26" s="4">
        <f>IF(results!O26="A",1,IF(results!O26="B",2,IF(results!O26="C",3,99)))</f>
        <v>1</v>
      </c>
      <c r="Q26" s="28">
        <f>results!D26+results!E26</f>
        <v>56</v>
      </c>
      <c r="R26" s="28">
        <f>results!F26+results!G26</f>
        <v>0</v>
      </c>
      <c r="S26" s="28">
        <f>results!H26+results!I26</f>
        <v>0</v>
      </c>
      <c r="T26" s="28">
        <f>results!J26+results!K26</f>
        <v>0</v>
      </c>
      <c r="U26" s="28">
        <f>results!L26+results!M26</f>
        <v>0</v>
      </c>
      <c r="V26" s="10">
        <f t="shared" si="2"/>
        <v>2.0000000000000001E-4</v>
      </c>
    </row>
    <row r="27" spans="1:22" x14ac:dyDescent="0.35">
      <c r="A27" s="17">
        <v>21</v>
      </c>
      <c r="B27" s="19">
        <f t="shared" si="3"/>
        <v>1</v>
      </c>
      <c r="C27" s="19">
        <f t="shared" si="4"/>
        <v>11</v>
      </c>
      <c r="D27" s="14">
        <f t="shared" si="0"/>
        <v>11</v>
      </c>
      <c r="E27" s="14">
        <f t="shared" si="5"/>
        <v>11</v>
      </c>
      <c r="F27" s="2" t="str">
        <f>IF(results!O27&lt;&gt;"a","",results!B27)</f>
        <v>SMID VITO</v>
      </c>
      <c r="G27" s="2">
        <f>IF(results!$O27&lt;&gt;"a","",results!N27)</f>
        <v>1</v>
      </c>
      <c r="H27" s="29">
        <f>IF(results!$O27&lt;&gt;"a","",Q27)</f>
        <v>41</v>
      </c>
      <c r="I27" s="29">
        <f>IF(results!$O27&lt;&gt;"a","",IF(R27=Q27,R27+0.0001,R27))</f>
        <v>0</v>
      </c>
      <c r="J27" s="29">
        <f>IF(results!$O27&lt;&gt;"a","",IF(OR(Q27=S27,R27=S27),S27+0.0002,S27))</f>
        <v>2.0000000000000001E-4</v>
      </c>
      <c r="K27" s="29">
        <f>IF(results!$O27&lt;&gt;"a","",IF(OR(Q27=T27,R27=T27,S27=T27),T27+0.0003,T27))</f>
        <v>2.9999999999999997E-4</v>
      </c>
      <c r="L27" s="29">
        <f>IF(results!$O27&lt;&gt;"a","",U27*2)</f>
        <v>0</v>
      </c>
      <c r="M27" s="38">
        <f t="shared" si="1"/>
        <v>41.000500000000002</v>
      </c>
      <c r="N27" s="4">
        <f t="shared" si="6"/>
        <v>41.000502700000006</v>
      </c>
      <c r="O27" s="4">
        <f>IF(results!$O27&lt;&gt;"a","",results!C27)</f>
        <v>18.5</v>
      </c>
      <c r="P27" s="4">
        <f>IF(results!O27="A",1,IF(results!O27="B",2,IF(results!O27="C",3,99)))</f>
        <v>1</v>
      </c>
      <c r="Q27" s="28">
        <f>results!D27+results!E27</f>
        <v>41</v>
      </c>
      <c r="R27" s="28">
        <f>results!F27+results!G27</f>
        <v>0</v>
      </c>
      <c r="S27" s="28">
        <f>results!H27+results!I27</f>
        <v>0</v>
      </c>
      <c r="T27" s="28">
        <f>results!J27+results!K27</f>
        <v>0</v>
      </c>
      <c r="U27" s="28">
        <f>results!L27+results!M27</f>
        <v>0</v>
      </c>
      <c r="V27" s="10">
        <f t="shared" si="2"/>
        <v>2.0000000000000001E-4</v>
      </c>
    </row>
    <row r="28" spans="1:22" x14ac:dyDescent="0.35">
      <c r="A28" s="17">
        <v>22</v>
      </c>
      <c r="B28" s="19">
        <f t="shared" si="3"/>
        <v>1</v>
      </c>
      <c r="C28" s="19">
        <f t="shared" si="4"/>
        <v>7</v>
      </c>
      <c r="D28" s="14">
        <f t="shared" si="0"/>
        <v>7</v>
      </c>
      <c r="E28" s="14">
        <f t="shared" si="5"/>
        <v>7</v>
      </c>
      <c r="F28" s="2" t="str">
        <f>IF(results!O28&lt;&gt;"a","",results!B28)</f>
        <v>STIRN MARKO</v>
      </c>
      <c r="G28" s="2">
        <f>IF(results!$O28&lt;&gt;"a","",results!N28)</f>
        <v>1</v>
      </c>
      <c r="H28" s="29">
        <f>IF(results!$O28&lt;&gt;"a","",Q28)</f>
        <v>52</v>
      </c>
      <c r="I28" s="29">
        <f>IF(results!$O28&lt;&gt;"a","",IF(R28=Q28,R28+0.0001,R28))</f>
        <v>0</v>
      </c>
      <c r="J28" s="29">
        <f>IF(results!$O28&lt;&gt;"a","",IF(OR(Q28=S28,R28=S28),S28+0.0002,S28))</f>
        <v>2.0000000000000001E-4</v>
      </c>
      <c r="K28" s="29">
        <f>IF(results!$O28&lt;&gt;"a","",IF(OR(Q28=T28,R28=T28,S28=T28),T28+0.0003,T28))</f>
        <v>2.9999999999999997E-4</v>
      </c>
      <c r="L28" s="29">
        <f>IF(results!$O28&lt;&gt;"a","",U28*2)</f>
        <v>0</v>
      </c>
      <c r="M28" s="38">
        <f t="shared" si="1"/>
        <v>52.000500000000002</v>
      </c>
      <c r="N28" s="4">
        <f t="shared" si="6"/>
        <v>52.0005028</v>
      </c>
      <c r="O28" s="4">
        <f>IF(results!$O28&lt;&gt;"a","",results!C28)</f>
        <v>5.2</v>
      </c>
      <c r="P28" s="4">
        <f>IF(results!O28="A",1,IF(results!O28="B",2,IF(results!O28="C",3,99)))</f>
        <v>1</v>
      </c>
      <c r="Q28" s="28">
        <f>results!D28+results!E28</f>
        <v>52</v>
      </c>
      <c r="R28" s="28">
        <f>results!F28+results!G28</f>
        <v>0</v>
      </c>
      <c r="S28" s="28">
        <f>results!H28+results!I28</f>
        <v>0</v>
      </c>
      <c r="T28" s="28">
        <f>results!J28+results!K28</f>
        <v>0</v>
      </c>
      <c r="U28" s="28">
        <f>results!L28+results!M28</f>
        <v>0</v>
      </c>
      <c r="V28" s="10">
        <f t="shared" si="2"/>
        <v>2.0000000000000001E-4</v>
      </c>
    </row>
    <row r="29" spans="1:22" x14ac:dyDescent="0.35">
      <c r="A29" s="17">
        <v>23</v>
      </c>
      <c r="B29" s="19">
        <f t="shared" si="3"/>
        <v>18</v>
      </c>
      <c r="C29" s="19">
        <f t="shared" si="4"/>
        <v>149</v>
      </c>
      <c r="D29" s="14">
        <f t="shared" si="0"/>
        <v>18</v>
      </c>
      <c r="E29" s="14">
        <f t="shared" si="5"/>
        <v>18</v>
      </c>
      <c r="F29" s="2" t="str">
        <f>IF(results!O29&lt;&gt;"a","",results!B29)</f>
        <v/>
      </c>
      <c r="G29" s="2" t="str">
        <f>IF(results!$O29&lt;&gt;"a","",results!N29)</f>
        <v/>
      </c>
      <c r="H29" s="29" t="str">
        <f>IF(results!$O29&lt;&gt;"a","",Q29)</f>
        <v/>
      </c>
      <c r="I29" s="29" t="str">
        <f>IF(results!$O29&lt;&gt;"a","",IF(R29=Q29,R29+0.0001,R29))</f>
        <v/>
      </c>
      <c r="J29" s="29" t="str">
        <f>IF(results!$O29&lt;&gt;"a","",IF(OR(Q29=S29,R29=S29),S29+0.0002,S29))</f>
        <v/>
      </c>
      <c r="K29" s="29" t="str">
        <f>IF(results!$O29&lt;&gt;"a","",IF(OR(Q29=T29,R29=T29,S29=T29),T29+0.0003,T29))</f>
        <v/>
      </c>
      <c r="L29" s="29" t="str">
        <f>IF(results!$O29&lt;&gt;"a","",U29*2)</f>
        <v/>
      </c>
      <c r="M29" s="38">
        <f t="shared" si="1"/>
        <v>0</v>
      </c>
      <c r="N29" s="4">
        <f t="shared" si="6"/>
        <v>2.8999999999999998E-6</v>
      </c>
      <c r="O29" s="4" t="str">
        <f>IF(results!$O29&lt;&gt;"a","",results!C29)</f>
        <v/>
      </c>
      <c r="P29" s="4">
        <f>IF(results!O29="A",1,IF(results!O29="B",2,IF(results!O29="C",3,99)))</f>
        <v>2</v>
      </c>
      <c r="Q29" s="28">
        <f>results!D29+results!E29</f>
        <v>37</v>
      </c>
      <c r="R29" s="28">
        <f>results!F29+results!G29</f>
        <v>0</v>
      </c>
      <c r="S29" s="28">
        <f>results!H29+results!I29</f>
        <v>0</v>
      </c>
      <c r="T29" s="28">
        <f>results!J29+results!K29</f>
        <v>0</v>
      </c>
      <c r="U29" s="28">
        <f>results!L29+results!M29</f>
        <v>0</v>
      </c>
      <c r="V29" s="10" t="e">
        <f t="shared" si="2"/>
        <v>#NUM!</v>
      </c>
    </row>
    <row r="30" spans="1:22" x14ac:dyDescent="0.35">
      <c r="A30" s="17">
        <v>24</v>
      </c>
      <c r="B30" s="19">
        <f t="shared" si="3"/>
        <v>18</v>
      </c>
      <c r="C30" s="19">
        <f t="shared" si="4"/>
        <v>148</v>
      </c>
      <c r="D30" s="14">
        <f t="shared" si="0"/>
        <v>18</v>
      </c>
      <c r="E30" s="14">
        <f t="shared" si="5"/>
        <v>18</v>
      </c>
      <c r="F30" s="2" t="str">
        <f>IF(results!O30&lt;&gt;"a","",results!B30)</f>
        <v/>
      </c>
      <c r="G30" s="2" t="str">
        <f>IF(results!$O30&lt;&gt;"a","",results!N30)</f>
        <v/>
      </c>
      <c r="H30" s="29" t="str">
        <f>IF(results!$O30&lt;&gt;"a","",Q30)</f>
        <v/>
      </c>
      <c r="I30" s="29" t="str">
        <f>IF(results!$O30&lt;&gt;"a","",IF(R30=Q30,R30+0.0001,R30))</f>
        <v/>
      </c>
      <c r="J30" s="29" t="str">
        <f>IF(results!$O30&lt;&gt;"a","",IF(OR(Q30=S30,R30=S30),S30+0.0002,S30))</f>
        <v/>
      </c>
      <c r="K30" s="29" t="str">
        <f>IF(results!$O30&lt;&gt;"a","",IF(OR(Q30=T30,R30=T30,S30=T30),T30+0.0003,T30))</f>
        <v/>
      </c>
      <c r="L30" s="29" t="str">
        <f>IF(results!$O30&lt;&gt;"a","",U30*2)</f>
        <v/>
      </c>
      <c r="M30" s="38">
        <f t="shared" si="1"/>
        <v>0</v>
      </c>
      <c r="N30" s="4">
        <f t="shared" si="6"/>
        <v>3.0000000000000001E-6</v>
      </c>
      <c r="O30" s="4" t="str">
        <f>IF(results!$O30&lt;&gt;"a","",results!C30)</f>
        <v/>
      </c>
      <c r="P30" s="4">
        <f>IF(results!O30="A",1,IF(results!O30="B",2,IF(results!O30="C",3,99)))</f>
        <v>2</v>
      </c>
      <c r="Q30" s="28">
        <f>results!D30+results!E30</f>
        <v>42</v>
      </c>
      <c r="R30" s="28">
        <f>results!F30+results!G30</f>
        <v>0</v>
      </c>
      <c r="S30" s="28">
        <f>results!H30+results!I30</f>
        <v>0</v>
      </c>
      <c r="T30" s="28">
        <f>results!J30+results!K30</f>
        <v>0</v>
      </c>
      <c r="U30" s="28">
        <f>results!L30+results!M30</f>
        <v>0</v>
      </c>
      <c r="V30" s="10" t="e">
        <f t="shared" si="2"/>
        <v>#NUM!</v>
      </c>
    </row>
    <row r="31" spans="1:22" x14ac:dyDescent="0.35">
      <c r="A31" s="17">
        <v>25</v>
      </c>
      <c r="B31" s="19">
        <f t="shared" si="3"/>
        <v>18</v>
      </c>
      <c r="C31" s="19">
        <f t="shared" si="4"/>
        <v>147</v>
      </c>
      <c r="D31" s="14">
        <f t="shared" si="0"/>
        <v>18</v>
      </c>
      <c r="E31" s="14">
        <f t="shared" si="5"/>
        <v>18</v>
      </c>
      <c r="F31" s="2" t="str">
        <f>IF(results!O31&lt;&gt;"a","",results!B31)</f>
        <v/>
      </c>
      <c r="G31" s="2" t="str">
        <f>IF(results!$O31&lt;&gt;"a","",results!N31)</f>
        <v/>
      </c>
      <c r="H31" s="29" t="str">
        <f>IF(results!$O31&lt;&gt;"a","",Q31)</f>
        <v/>
      </c>
      <c r="I31" s="29" t="str">
        <f>IF(results!$O31&lt;&gt;"a","",IF(R31=Q31,R31+0.0001,R31))</f>
        <v/>
      </c>
      <c r="J31" s="29" t="str">
        <f>IF(results!$O31&lt;&gt;"a","",IF(OR(Q31=S31,R31=S31),S31+0.0002,S31))</f>
        <v/>
      </c>
      <c r="K31" s="29" t="str">
        <f>IF(results!$O31&lt;&gt;"a","",IF(OR(Q31=T31,R31=T31,S31=T31),T31+0.0003,T31))</f>
        <v/>
      </c>
      <c r="L31" s="29" t="str">
        <f>IF(results!$O31&lt;&gt;"a","",U31*2)</f>
        <v/>
      </c>
      <c r="M31" s="38">
        <f t="shared" si="1"/>
        <v>0</v>
      </c>
      <c r="N31" s="4">
        <f t="shared" si="6"/>
        <v>3.1E-6</v>
      </c>
      <c r="O31" s="4" t="str">
        <f>IF(results!$O31&lt;&gt;"a","",results!C31)</f>
        <v/>
      </c>
      <c r="P31" s="4">
        <f>IF(results!O31="A",1,IF(results!O31="B",2,IF(results!O31="C",3,99)))</f>
        <v>2</v>
      </c>
      <c r="Q31" s="28">
        <f>results!D31+results!E31</f>
        <v>53</v>
      </c>
      <c r="R31" s="28">
        <f>results!F31+results!G31</f>
        <v>0</v>
      </c>
      <c r="S31" s="28">
        <f>results!H31+results!I31</f>
        <v>0</v>
      </c>
      <c r="T31" s="28">
        <f>results!J31+results!K31</f>
        <v>0</v>
      </c>
      <c r="U31" s="28">
        <f>results!L31+results!M31</f>
        <v>0</v>
      </c>
      <c r="V31" s="10" t="e">
        <f t="shared" si="2"/>
        <v>#NUM!</v>
      </c>
    </row>
    <row r="32" spans="1:22" x14ac:dyDescent="0.35">
      <c r="A32" s="17">
        <v>26</v>
      </c>
      <c r="B32" s="19">
        <f t="shared" si="3"/>
        <v>18</v>
      </c>
      <c r="C32" s="19">
        <f t="shared" si="4"/>
        <v>146</v>
      </c>
      <c r="D32" s="14">
        <f t="shared" si="0"/>
        <v>18</v>
      </c>
      <c r="E32" s="14">
        <f t="shared" si="5"/>
        <v>18</v>
      </c>
      <c r="F32" s="2" t="str">
        <f>IF(results!O32&lt;&gt;"a","",results!B32)</f>
        <v/>
      </c>
      <c r="G32" s="2" t="str">
        <f>IF(results!$O32&lt;&gt;"a","",results!N32)</f>
        <v/>
      </c>
      <c r="H32" s="29" t="str">
        <f>IF(results!$O32&lt;&gt;"a","",Q32)</f>
        <v/>
      </c>
      <c r="I32" s="29" t="str">
        <f>IF(results!$O32&lt;&gt;"a","",IF(R32=Q32,R32+0.0001,R32))</f>
        <v/>
      </c>
      <c r="J32" s="29" t="str">
        <f>IF(results!$O32&lt;&gt;"a","",IF(OR(Q32=S32,R32=S32),S32+0.0002,S32))</f>
        <v/>
      </c>
      <c r="K32" s="29" t="str">
        <f>IF(results!$O32&lt;&gt;"a","",IF(OR(Q32=T32,R32=T32,S32=T32),T32+0.0003,T32))</f>
        <v/>
      </c>
      <c r="L32" s="29" t="str">
        <f>IF(results!$O32&lt;&gt;"a","",U32*2)</f>
        <v/>
      </c>
      <c r="M32" s="38">
        <f t="shared" si="1"/>
        <v>0</v>
      </c>
      <c r="N32" s="4">
        <f t="shared" si="6"/>
        <v>3.1999999999999999E-6</v>
      </c>
      <c r="O32" s="4" t="str">
        <f>IF(results!$O32&lt;&gt;"a","",results!C32)</f>
        <v/>
      </c>
      <c r="P32" s="4">
        <f>IF(results!O32="A",1,IF(results!O32="B",2,IF(results!O32="C",3,99)))</f>
        <v>2</v>
      </c>
      <c r="Q32" s="28">
        <f>results!D32+results!E32</f>
        <v>19</v>
      </c>
      <c r="R32" s="28">
        <f>results!F32+results!G32</f>
        <v>0</v>
      </c>
      <c r="S32" s="28">
        <f>results!H32+results!I32</f>
        <v>0</v>
      </c>
      <c r="T32" s="28">
        <f>results!J32+results!K32</f>
        <v>0</v>
      </c>
      <c r="U32" s="28">
        <f>results!L32+results!M32</f>
        <v>0</v>
      </c>
      <c r="V32" s="10" t="e">
        <f t="shared" si="2"/>
        <v>#NUM!</v>
      </c>
    </row>
    <row r="33" spans="1:22" x14ac:dyDescent="0.35">
      <c r="A33" s="17">
        <v>27</v>
      </c>
      <c r="B33" s="19">
        <f t="shared" si="3"/>
        <v>18</v>
      </c>
      <c r="C33" s="19">
        <f t="shared" si="4"/>
        <v>145</v>
      </c>
      <c r="D33" s="14">
        <f t="shared" si="0"/>
        <v>18</v>
      </c>
      <c r="E33" s="14">
        <f t="shared" si="5"/>
        <v>18</v>
      </c>
      <c r="F33" s="2" t="str">
        <f>IF(results!O33&lt;&gt;"a","",results!B33)</f>
        <v/>
      </c>
      <c r="G33" s="2" t="str">
        <f>IF(results!$O33&lt;&gt;"a","",results!N33)</f>
        <v/>
      </c>
      <c r="H33" s="29" t="str">
        <f>IF(results!$O33&lt;&gt;"a","",Q33)</f>
        <v/>
      </c>
      <c r="I33" s="29" t="str">
        <f>IF(results!$O33&lt;&gt;"a","",IF(R33=Q33,R33+0.0001,R33))</f>
        <v/>
      </c>
      <c r="J33" s="29" t="str">
        <f>IF(results!$O33&lt;&gt;"a","",IF(OR(Q33=S33,R33=S33),S33+0.0002,S33))</f>
        <v/>
      </c>
      <c r="K33" s="29" t="str">
        <f>IF(results!$O33&lt;&gt;"a","",IF(OR(Q33=T33,R33=T33,S33=T33),T33+0.0003,T33))</f>
        <v/>
      </c>
      <c r="L33" s="29" t="str">
        <f>IF(results!$O33&lt;&gt;"a","",U33*2)</f>
        <v/>
      </c>
      <c r="M33" s="38">
        <f t="shared" si="1"/>
        <v>0</v>
      </c>
      <c r="N33" s="4">
        <f t="shared" si="6"/>
        <v>3.2999999999999997E-6</v>
      </c>
      <c r="O33" s="4" t="str">
        <f>IF(results!$O33&lt;&gt;"a","",results!C33)</f>
        <v/>
      </c>
      <c r="P33" s="4">
        <f>IF(results!O33="A",1,IF(results!O33="B",2,IF(results!O33="C",3,99)))</f>
        <v>2</v>
      </c>
      <c r="Q33" s="28">
        <f>results!D33+results!E33</f>
        <v>44</v>
      </c>
      <c r="R33" s="28">
        <f>results!F33+results!G33</f>
        <v>0</v>
      </c>
      <c r="S33" s="28">
        <f>results!H33+results!I33</f>
        <v>0</v>
      </c>
      <c r="T33" s="28">
        <f>results!J33+results!K33</f>
        <v>0</v>
      </c>
      <c r="U33" s="28">
        <f>results!L33+results!M33</f>
        <v>0</v>
      </c>
      <c r="V33" s="10" t="e">
        <f t="shared" si="2"/>
        <v>#NUM!</v>
      </c>
    </row>
    <row r="34" spans="1:22" x14ac:dyDescent="0.35">
      <c r="A34" s="17">
        <v>28</v>
      </c>
      <c r="B34" s="19">
        <f t="shared" si="3"/>
        <v>18</v>
      </c>
      <c r="C34" s="19">
        <f t="shared" si="4"/>
        <v>144</v>
      </c>
      <c r="D34" s="14">
        <f t="shared" si="0"/>
        <v>18</v>
      </c>
      <c r="E34" s="14">
        <f t="shared" si="5"/>
        <v>18</v>
      </c>
      <c r="F34" s="2" t="str">
        <f>IF(results!O34&lt;&gt;"a","",results!B34)</f>
        <v/>
      </c>
      <c r="G34" s="2" t="str">
        <f>IF(results!$O34&lt;&gt;"a","",results!N34)</f>
        <v/>
      </c>
      <c r="H34" s="29" t="str">
        <f>IF(results!$O34&lt;&gt;"a","",Q34)</f>
        <v/>
      </c>
      <c r="I34" s="29" t="str">
        <f>IF(results!$O34&lt;&gt;"a","",IF(R34=Q34,R34+0.0001,R34))</f>
        <v/>
      </c>
      <c r="J34" s="29" t="str">
        <f>IF(results!$O34&lt;&gt;"a","",IF(OR(Q34=S34,R34=S34),S34+0.0002,S34))</f>
        <v/>
      </c>
      <c r="K34" s="29" t="str">
        <f>IF(results!$O34&lt;&gt;"a","",IF(OR(Q34=T34,R34=T34,S34=T34),T34+0.0003,T34))</f>
        <v/>
      </c>
      <c r="L34" s="29" t="str">
        <f>IF(results!$O34&lt;&gt;"a","",U34*2)</f>
        <v/>
      </c>
      <c r="M34" s="38">
        <f t="shared" si="1"/>
        <v>0</v>
      </c>
      <c r="N34" s="4">
        <f t="shared" si="6"/>
        <v>3.3999999999999996E-6</v>
      </c>
      <c r="O34" s="4" t="str">
        <f>IF(results!$O34&lt;&gt;"a","",results!C34)</f>
        <v/>
      </c>
      <c r="P34" s="4">
        <f>IF(results!O34="A",1,IF(results!O34="B",2,IF(results!O34="C",3,99)))</f>
        <v>2</v>
      </c>
      <c r="Q34" s="28">
        <f>results!D34+results!E34</f>
        <v>39</v>
      </c>
      <c r="R34" s="28">
        <f>results!F34+results!G34</f>
        <v>0</v>
      </c>
      <c r="S34" s="28">
        <f>results!H34+results!I34</f>
        <v>0</v>
      </c>
      <c r="T34" s="28">
        <f>results!J34+results!K34</f>
        <v>0</v>
      </c>
      <c r="U34" s="28">
        <f>results!L34+results!M34</f>
        <v>0</v>
      </c>
      <c r="V34" s="10" t="e">
        <f t="shared" si="2"/>
        <v>#NUM!</v>
      </c>
    </row>
    <row r="35" spans="1:22" x14ac:dyDescent="0.35">
      <c r="A35" s="17">
        <v>29</v>
      </c>
      <c r="B35" s="19">
        <f t="shared" si="3"/>
        <v>29</v>
      </c>
      <c r="C35" s="19">
        <f t="shared" si="4"/>
        <v>143</v>
      </c>
      <c r="D35" s="14">
        <f t="shared" si="0"/>
        <v>18</v>
      </c>
      <c r="E35" s="14">
        <f t="shared" si="5"/>
        <v>18</v>
      </c>
      <c r="F35" s="2" t="str">
        <f>IF(results!O35&lt;&gt;"a","",results!B35)</f>
        <v/>
      </c>
      <c r="G35" s="2" t="str">
        <f>IF(results!$O35&lt;&gt;"a","",results!N35)</f>
        <v/>
      </c>
      <c r="H35" s="29" t="str">
        <f>IF(results!$O35&lt;&gt;"a","",Q35)</f>
        <v/>
      </c>
      <c r="I35" s="29" t="str">
        <f>IF(results!$O35&lt;&gt;"a","",IF(R35=Q35,R35+0.0001,R35))</f>
        <v/>
      </c>
      <c r="J35" s="29" t="str">
        <f>IF(results!$O35&lt;&gt;"a","",IF(OR(Q35=S35,R35=S35),S35+0.0002,S35))</f>
        <v/>
      </c>
      <c r="K35" s="29" t="str">
        <f>IF(results!$O35&lt;&gt;"a","",IF(OR(Q35=T35,R35=T35,S35=T35),T35+0.0003,T35))</f>
        <v/>
      </c>
      <c r="L35" s="29" t="str">
        <f>IF(results!$O35&lt;&gt;"a","",U35*2)</f>
        <v/>
      </c>
      <c r="M35" s="38">
        <f t="shared" si="1"/>
        <v>0</v>
      </c>
      <c r="N35" s="4">
        <f t="shared" si="6"/>
        <v>3.4999999999999999E-6</v>
      </c>
      <c r="O35" s="4" t="str">
        <f>IF(results!$O35&lt;&gt;"a","",results!C35)</f>
        <v/>
      </c>
      <c r="P35" s="4">
        <f>IF(results!O35="A",1,IF(results!O35="B",2,IF(results!O35="C",3,99)))</f>
        <v>99</v>
      </c>
      <c r="Q35" s="28">
        <f>results!D35+results!E35</f>
        <v>0</v>
      </c>
      <c r="R35" s="28">
        <f>results!F35+results!G35</f>
        <v>0</v>
      </c>
      <c r="S35" s="28">
        <f>results!H35+results!I35</f>
        <v>0</v>
      </c>
      <c r="T35" s="28">
        <f>results!J35+results!K35</f>
        <v>0</v>
      </c>
      <c r="U35" s="28">
        <f>results!L35+results!M35</f>
        <v>0</v>
      </c>
      <c r="V35" s="10" t="e">
        <f t="shared" si="2"/>
        <v>#NUM!</v>
      </c>
    </row>
    <row r="36" spans="1:22" x14ac:dyDescent="0.35">
      <c r="A36" s="17">
        <v>30</v>
      </c>
      <c r="B36" s="19">
        <f t="shared" si="3"/>
        <v>29</v>
      </c>
      <c r="C36" s="19">
        <f t="shared" si="4"/>
        <v>142</v>
      </c>
      <c r="D36" s="14">
        <f t="shared" si="0"/>
        <v>18</v>
      </c>
      <c r="E36" s="14">
        <f t="shared" si="5"/>
        <v>18</v>
      </c>
      <c r="F36" s="2" t="str">
        <f>IF(results!O36&lt;&gt;"a","",results!B36)</f>
        <v/>
      </c>
      <c r="G36" s="2" t="str">
        <f>IF(results!$O36&lt;&gt;"a","",results!N36)</f>
        <v/>
      </c>
      <c r="H36" s="29" t="str">
        <f>IF(results!$O36&lt;&gt;"a","",Q36)</f>
        <v/>
      </c>
      <c r="I36" s="29" t="str">
        <f>IF(results!$O36&lt;&gt;"a","",IF(R36=Q36,R36+0.0001,R36))</f>
        <v/>
      </c>
      <c r="J36" s="29" t="str">
        <f>IF(results!$O36&lt;&gt;"a","",IF(OR(Q36=S36,R36=S36),S36+0.0002,S36))</f>
        <v/>
      </c>
      <c r="K36" s="29" t="str">
        <f>IF(results!$O36&lt;&gt;"a","",IF(OR(Q36=T36,R36=T36,S36=T36),T36+0.0003,T36))</f>
        <v/>
      </c>
      <c r="L36" s="29" t="str">
        <f>IF(results!$O36&lt;&gt;"a","",U36*2)</f>
        <v/>
      </c>
      <c r="M36" s="38">
        <f t="shared" si="1"/>
        <v>0</v>
      </c>
      <c r="N36" s="4">
        <f t="shared" si="6"/>
        <v>3.5999999999999998E-6</v>
      </c>
      <c r="O36" s="4" t="str">
        <f>IF(results!$O36&lt;&gt;"a","",results!C36)</f>
        <v/>
      </c>
      <c r="P36" s="4">
        <f>IF(results!O36="A",1,IF(results!O36="B",2,IF(results!O36="C",3,99)))</f>
        <v>99</v>
      </c>
      <c r="Q36" s="28">
        <f>results!D36+results!E36</f>
        <v>0</v>
      </c>
      <c r="R36" s="28">
        <f>results!F36+results!G36</f>
        <v>0</v>
      </c>
      <c r="S36" s="28">
        <f>results!H36+results!I36</f>
        <v>0</v>
      </c>
      <c r="T36" s="28">
        <f>results!J36+results!K36</f>
        <v>0</v>
      </c>
      <c r="U36" s="28">
        <f>results!L36+results!M36</f>
        <v>0</v>
      </c>
      <c r="V36" s="10" t="e">
        <f t="shared" si="2"/>
        <v>#NUM!</v>
      </c>
    </row>
    <row r="37" spans="1:22" x14ac:dyDescent="0.35">
      <c r="A37" s="17">
        <v>31</v>
      </c>
      <c r="B37" s="19">
        <f t="shared" si="3"/>
        <v>29</v>
      </c>
      <c r="C37" s="19">
        <f t="shared" si="4"/>
        <v>141</v>
      </c>
      <c r="D37" s="14">
        <f t="shared" si="0"/>
        <v>18</v>
      </c>
      <c r="E37" s="14">
        <f t="shared" si="5"/>
        <v>18</v>
      </c>
      <c r="F37" s="2" t="str">
        <f>IF(results!O37&lt;&gt;"a","",results!B37)</f>
        <v/>
      </c>
      <c r="G37" s="2" t="str">
        <f>IF(results!$O37&lt;&gt;"a","",results!N37)</f>
        <v/>
      </c>
      <c r="H37" s="29" t="str">
        <f>IF(results!$O37&lt;&gt;"a","",Q37)</f>
        <v/>
      </c>
      <c r="I37" s="29" t="str">
        <f>IF(results!$O37&lt;&gt;"a","",IF(R37=Q37,R37+0.0001,R37))</f>
        <v/>
      </c>
      <c r="J37" s="29" t="str">
        <f>IF(results!$O37&lt;&gt;"a","",IF(OR(Q37=S37,R37=S37),S37+0.0002,S37))</f>
        <v/>
      </c>
      <c r="K37" s="29" t="str">
        <f>IF(results!$O37&lt;&gt;"a","",IF(OR(Q37=T37,R37=T37,S37=T37),T37+0.0003,T37))</f>
        <v/>
      </c>
      <c r="L37" s="29" t="str">
        <f>IF(results!$O37&lt;&gt;"a","",U37*2)</f>
        <v/>
      </c>
      <c r="M37" s="38">
        <f t="shared" si="1"/>
        <v>0</v>
      </c>
      <c r="N37" s="4">
        <f t="shared" si="6"/>
        <v>3.6999999999999997E-6</v>
      </c>
      <c r="O37" s="4" t="str">
        <f>IF(results!$O37&lt;&gt;"a","",results!C37)</f>
        <v/>
      </c>
      <c r="P37" s="4">
        <f>IF(results!O37="A",1,IF(results!O37="B",2,IF(results!O37="C",3,99)))</f>
        <v>99</v>
      </c>
      <c r="Q37" s="28">
        <f>results!D37+results!E37</f>
        <v>0</v>
      </c>
      <c r="R37" s="28">
        <f>results!F37+results!G37</f>
        <v>0</v>
      </c>
      <c r="S37" s="28">
        <f>results!H37+results!I37</f>
        <v>0</v>
      </c>
      <c r="T37" s="28">
        <f>results!J37+results!K37</f>
        <v>0</v>
      </c>
      <c r="U37" s="28">
        <f>results!L37+results!M37</f>
        <v>0</v>
      </c>
      <c r="V37" s="10" t="e">
        <f t="shared" si="2"/>
        <v>#NUM!</v>
      </c>
    </row>
    <row r="38" spans="1:22" x14ac:dyDescent="0.35">
      <c r="A38" s="17">
        <v>32</v>
      </c>
      <c r="B38" s="19">
        <f t="shared" si="3"/>
        <v>29</v>
      </c>
      <c r="C38" s="19">
        <f t="shared" si="4"/>
        <v>140</v>
      </c>
      <c r="D38" s="14">
        <f t="shared" si="0"/>
        <v>18</v>
      </c>
      <c r="E38" s="14">
        <f t="shared" si="5"/>
        <v>18</v>
      </c>
      <c r="F38" s="2" t="str">
        <f>IF(results!O38&lt;&gt;"a","",results!B38)</f>
        <v/>
      </c>
      <c r="G38" s="2" t="str">
        <f>IF(results!$O38&lt;&gt;"a","",results!N38)</f>
        <v/>
      </c>
      <c r="H38" s="29" t="str">
        <f>IF(results!$O38&lt;&gt;"a","",Q38)</f>
        <v/>
      </c>
      <c r="I38" s="29" t="str">
        <f>IF(results!$O38&lt;&gt;"a","",IF(R38=Q38,R38+0.0001,R38))</f>
        <v/>
      </c>
      <c r="J38" s="29" t="str">
        <f>IF(results!$O38&lt;&gt;"a","",IF(OR(Q38=S38,R38=S38),S38+0.0002,S38))</f>
        <v/>
      </c>
      <c r="K38" s="29" t="str">
        <f>IF(results!$O38&lt;&gt;"a","",IF(OR(Q38=T38,R38=T38,S38=T38),T38+0.0003,T38))</f>
        <v/>
      </c>
      <c r="L38" s="29" t="str">
        <f>IF(results!$O38&lt;&gt;"a","",U38*2)</f>
        <v/>
      </c>
      <c r="M38" s="38">
        <f t="shared" si="1"/>
        <v>0</v>
      </c>
      <c r="N38" s="4">
        <f t="shared" si="6"/>
        <v>3.8E-6</v>
      </c>
      <c r="O38" s="4" t="str">
        <f>IF(results!$O38&lt;&gt;"a","",results!C38)</f>
        <v/>
      </c>
      <c r="P38" s="4">
        <f>IF(results!O38="A",1,IF(results!O38="B",2,IF(results!O38="C",3,99)))</f>
        <v>99</v>
      </c>
      <c r="Q38" s="28">
        <f>results!D38+results!E38</f>
        <v>0</v>
      </c>
      <c r="R38" s="28">
        <f>results!F38+results!G38</f>
        <v>0</v>
      </c>
      <c r="S38" s="28">
        <f>results!H38+results!I38</f>
        <v>0</v>
      </c>
      <c r="T38" s="28">
        <f>results!J38+results!K38</f>
        <v>0</v>
      </c>
      <c r="U38" s="28">
        <f>results!L38+results!M38</f>
        <v>0</v>
      </c>
      <c r="V38" s="10" t="e">
        <f t="shared" si="2"/>
        <v>#NUM!</v>
      </c>
    </row>
    <row r="39" spans="1:22" x14ac:dyDescent="0.35">
      <c r="A39" s="17">
        <v>33</v>
      </c>
      <c r="B39" s="19">
        <f t="shared" si="3"/>
        <v>29</v>
      </c>
      <c r="C39" s="19">
        <f t="shared" si="4"/>
        <v>139</v>
      </c>
      <c r="D39" s="14">
        <f t="shared" si="0"/>
        <v>18</v>
      </c>
      <c r="E39" s="14">
        <f t="shared" si="5"/>
        <v>18</v>
      </c>
      <c r="F39" s="2" t="str">
        <f>IF(results!O39&lt;&gt;"a","",results!B39)</f>
        <v/>
      </c>
      <c r="G39" s="2" t="str">
        <f>IF(results!$O39&lt;&gt;"a","",results!N39)</f>
        <v/>
      </c>
      <c r="H39" s="29" t="str">
        <f>IF(results!$O39&lt;&gt;"a","",Q39)</f>
        <v/>
      </c>
      <c r="I39" s="29" t="str">
        <f>IF(results!$O39&lt;&gt;"a","",IF(R39=Q39,R39+0.0001,R39))</f>
        <v/>
      </c>
      <c r="J39" s="29" t="str">
        <f>IF(results!$O39&lt;&gt;"a","",IF(OR(Q39=S39,R39=S39),S39+0.0002,S39))</f>
        <v/>
      </c>
      <c r="K39" s="29" t="str">
        <f>IF(results!$O39&lt;&gt;"a","",IF(OR(Q39=T39,R39=T39,S39=T39),T39+0.0003,T39))</f>
        <v/>
      </c>
      <c r="L39" s="29" t="str">
        <f>IF(results!$O39&lt;&gt;"a","",U39*2)</f>
        <v/>
      </c>
      <c r="M39" s="38">
        <f t="shared" ref="M39:M70" si="7">IF(F39&lt;&gt;"",(MAX(H39:L39)+LARGE(H39:L39,2)+LARGE(H39:L39,3)),0)</f>
        <v>0</v>
      </c>
      <c r="N39" s="4">
        <f t="shared" si="6"/>
        <v>3.8999999999999999E-6</v>
      </c>
      <c r="O39" s="4" t="str">
        <f>IF(results!$O39&lt;&gt;"a","",results!C39)</f>
        <v/>
      </c>
      <c r="P39" s="4">
        <f>IF(results!O39="A",1,IF(results!O39="B",2,IF(results!O39="C",3,99)))</f>
        <v>99</v>
      </c>
      <c r="Q39" s="28">
        <f>results!D39+results!E39</f>
        <v>0</v>
      </c>
      <c r="R39" s="28">
        <f>results!F39+results!G39</f>
        <v>0</v>
      </c>
      <c r="S39" s="28">
        <f>results!H39+results!I39</f>
        <v>0</v>
      </c>
      <c r="T39" s="28">
        <f>results!J39+results!K39</f>
        <v>0</v>
      </c>
      <c r="U39" s="28">
        <f>results!L39+results!M39</f>
        <v>0</v>
      </c>
      <c r="V39" s="10" t="e">
        <f t="shared" ref="V39:V70" si="8">LARGE(H39:L39,3)</f>
        <v>#NUM!</v>
      </c>
    </row>
    <row r="40" spans="1:22" x14ac:dyDescent="0.35">
      <c r="A40" s="17">
        <v>34</v>
      </c>
      <c r="B40" s="19">
        <f t="shared" si="3"/>
        <v>29</v>
      </c>
      <c r="C40" s="19">
        <f t="shared" si="4"/>
        <v>138</v>
      </c>
      <c r="D40" s="14">
        <f t="shared" si="0"/>
        <v>18</v>
      </c>
      <c r="E40" s="14">
        <f t="shared" ref="E40:E71" si="9">_xlfn.RANK.EQ($M40,$M$7:$M$160,0)</f>
        <v>18</v>
      </c>
      <c r="F40" s="2" t="str">
        <f>IF(results!O40&lt;&gt;"a","",results!B40)</f>
        <v/>
      </c>
      <c r="G40" s="2" t="str">
        <f>IF(results!$O40&lt;&gt;"a","",results!N40)</f>
        <v/>
      </c>
      <c r="H40" s="29" t="str">
        <f>IF(results!$O40&lt;&gt;"a","",Q40)</f>
        <v/>
      </c>
      <c r="I40" s="29" t="str">
        <f>IF(results!$O40&lt;&gt;"a","",IF(R40=Q40,R40+0.0001,R40))</f>
        <v/>
      </c>
      <c r="J40" s="29" t="str">
        <f>IF(results!$O40&lt;&gt;"a","",IF(OR(Q40=S40,R40=S40),S40+0.0002,S40))</f>
        <v/>
      </c>
      <c r="K40" s="29" t="str">
        <f>IF(results!$O40&lt;&gt;"a","",IF(OR(Q40=T40,R40=T40,S40=T40),T40+0.0003,T40))</f>
        <v/>
      </c>
      <c r="L40" s="29" t="str">
        <f>IF(results!$O40&lt;&gt;"a","",U40*2)</f>
        <v/>
      </c>
      <c r="M40" s="38">
        <f t="shared" si="7"/>
        <v>0</v>
      </c>
      <c r="N40" s="4">
        <f t="shared" si="6"/>
        <v>3.9999999999999998E-6</v>
      </c>
      <c r="O40" s="4" t="str">
        <f>IF(results!$O40&lt;&gt;"a","",results!C40)</f>
        <v/>
      </c>
      <c r="P40" s="4">
        <f>IF(results!O40="A",1,IF(results!O40="B",2,IF(results!O40="C",3,99)))</f>
        <v>99</v>
      </c>
      <c r="Q40" s="28">
        <f>results!D40+results!E40</f>
        <v>0</v>
      </c>
      <c r="R40" s="28">
        <f>results!F40+results!G40</f>
        <v>0</v>
      </c>
      <c r="S40" s="28">
        <f>results!H40+results!I40</f>
        <v>0</v>
      </c>
      <c r="T40" s="28">
        <f>results!J40+results!K40</f>
        <v>0</v>
      </c>
      <c r="U40" s="28">
        <f>results!L40+results!M40</f>
        <v>0</v>
      </c>
      <c r="V40" s="10" t="e">
        <f t="shared" si="8"/>
        <v>#NUM!</v>
      </c>
    </row>
    <row r="41" spans="1:22" x14ac:dyDescent="0.35">
      <c r="A41" s="17">
        <v>35</v>
      </c>
      <c r="B41" s="19">
        <f t="shared" si="3"/>
        <v>29</v>
      </c>
      <c r="C41" s="19">
        <f t="shared" si="4"/>
        <v>137</v>
      </c>
      <c r="D41" s="14">
        <f t="shared" si="0"/>
        <v>18</v>
      </c>
      <c r="E41" s="14">
        <f t="shared" si="9"/>
        <v>18</v>
      </c>
      <c r="F41" s="2" t="str">
        <f>IF(results!O41&lt;&gt;"a","",results!B41)</f>
        <v/>
      </c>
      <c r="G41" s="2" t="str">
        <f>IF(results!$O41&lt;&gt;"a","",results!N41)</f>
        <v/>
      </c>
      <c r="H41" s="29" t="str">
        <f>IF(results!$O41&lt;&gt;"a","",Q41)</f>
        <v/>
      </c>
      <c r="I41" s="29" t="str">
        <f>IF(results!$O41&lt;&gt;"a","",IF(R41=Q41,R41+0.0001,R41))</f>
        <v/>
      </c>
      <c r="J41" s="29" t="str">
        <f>IF(results!$O41&lt;&gt;"a","",IF(OR(Q41=S41,R41=S41),S41+0.0002,S41))</f>
        <v/>
      </c>
      <c r="K41" s="29" t="str">
        <f>IF(results!$O41&lt;&gt;"a","",IF(OR(Q41=T41,R41=T41,S41=T41),T41+0.0003,T41))</f>
        <v/>
      </c>
      <c r="L41" s="29" t="str">
        <f>IF(results!$O41&lt;&gt;"a","",U41*2)</f>
        <v/>
      </c>
      <c r="M41" s="38">
        <f t="shared" si="7"/>
        <v>0</v>
      </c>
      <c r="N41" s="4">
        <f t="shared" si="6"/>
        <v>4.0999999999999997E-6</v>
      </c>
      <c r="O41" s="4" t="str">
        <f>IF(results!$O41&lt;&gt;"a","",results!C41)</f>
        <v/>
      </c>
      <c r="P41" s="4">
        <f>IF(results!O41="A",1,IF(results!O41="B",2,IF(results!O41="C",3,99)))</f>
        <v>99</v>
      </c>
      <c r="Q41" s="28">
        <f>results!D41+results!E41</f>
        <v>0</v>
      </c>
      <c r="R41" s="28">
        <f>results!F41+results!G41</f>
        <v>0</v>
      </c>
      <c r="S41" s="28">
        <f>results!H41+results!I41</f>
        <v>0</v>
      </c>
      <c r="T41" s="28">
        <f>results!J41+results!K41</f>
        <v>0</v>
      </c>
      <c r="U41" s="28">
        <f>results!L41+results!M41</f>
        <v>0</v>
      </c>
      <c r="V41" s="10" t="e">
        <f t="shared" si="8"/>
        <v>#NUM!</v>
      </c>
    </row>
    <row r="42" spans="1:22" x14ac:dyDescent="0.35">
      <c r="A42" s="17">
        <v>36</v>
      </c>
      <c r="B42" s="19">
        <f t="shared" si="3"/>
        <v>29</v>
      </c>
      <c r="C42" s="19">
        <f t="shared" si="4"/>
        <v>136</v>
      </c>
      <c r="D42" s="14">
        <f t="shared" si="0"/>
        <v>18</v>
      </c>
      <c r="E42" s="14">
        <f t="shared" si="9"/>
        <v>18</v>
      </c>
      <c r="F42" s="2" t="str">
        <f>IF(results!O42&lt;&gt;"a","",results!B42)</f>
        <v/>
      </c>
      <c r="G42" s="2" t="str">
        <f>IF(results!$O42&lt;&gt;"a","",results!N42)</f>
        <v/>
      </c>
      <c r="H42" s="29" t="str">
        <f>IF(results!$O42&lt;&gt;"a","",Q42)</f>
        <v/>
      </c>
      <c r="I42" s="29" t="str">
        <f>IF(results!$O42&lt;&gt;"a","",IF(R42=Q42,R42+0.0001,R42))</f>
        <v/>
      </c>
      <c r="J42" s="29" t="str">
        <f>IF(results!$O42&lt;&gt;"a","",IF(OR(Q42=S42,R42=S42),S42+0.0002,S42))</f>
        <v/>
      </c>
      <c r="K42" s="29" t="str">
        <f>IF(results!$O42&lt;&gt;"a","",IF(OR(Q42=T42,R42=T42,S42=T42),T42+0.0003,T42))</f>
        <v/>
      </c>
      <c r="L42" s="29" t="str">
        <f>IF(results!$O42&lt;&gt;"a","",U42*2)</f>
        <v/>
      </c>
      <c r="M42" s="38">
        <f t="shared" si="7"/>
        <v>0</v>
      </c>
      <c r="N42" s="4">
        <f t="shared" si="6"/>
        <v>4.1999999999999996E-6</v>
      </c>
      <c r="O42" s="4" t="str">
        <f>IF(results!$O42&lt;&gt;"a","",results!C42)</f>
        <v/>
      </c>
      <c r="P42" s="4">
        <f>IF(results!O42="A",1,IF(results!O42="B",2,IF(results!O42="C",3,99)))</f>
        <v>99</v>
      </c>
      <c r="Q42" s="28">
        <f>results!D42+results!E42</f>
        <v>0</v>
      </c>
      <c r="R42" s="28">
        <f>results!F42+results!G42</f>
        <v>0</v>
      </c>
      <c r="S42" s="28">
        <f>results!H42+results!I42</f>
        <v>0</v>
      </c>
      <c r="T42" s="28">
        <f>results!J42+results!K42</f>
        <v>0</v>
      </c>
      <c r="U42" s="28">
        <f>results!L42+results!M42</f>
        <v>0</v>
      </c>
      <c r="V42" s="10" t="e">
        <f t="shared" si="8"/>
        <v>#NUM!</v>
      </c>
    </row>
    <row r="43" spans="1:22" x14ac:dyDescent="0.35">
      <c r="A43" s="17">
        <v>37</v>
      </c>
      <c r="B43" s="19">
        <f t="shared" si="3"/>
        <v>29</v>
      </c>
      <c r="C43" s="19">
        <f t="shared" si="4"/>
        <v>135</v>
      </c>
      <c r="D43" s="14">
        <f t="shared" si="0"/>
        <v>18</v>
      </c>
      <c r="E43" s="14">
        <f t="shared" si="9"/>
        <v>18</v>
      </c>
      <c r="F43" s="2" t="str">
        <f>IF(results!O43&lt;&gt;"a","",results!B43)</f>
        <v/>
      </c>
      <c r="G43" s="2" t="str">
        <f>IF(results!$O43&lt;&gt;"a","",results!N43)</f>
        <v/>
      </c>
      <c r="H43" s="29" t="str">
        <f>IF(results!$O43&lt;&gt;"a","",Q43)</f>
        <v/>
      </c>
      <c r="I43" s="29" t="str">
        <f>IF(results!$O43&lt;&gt;"a","",IF(R43=Q43,R43+0.0001,R43))</f>
        <v/>
      </c>
      <c r="J43" s="29" t="str">
        <f>IF(results!$O43&lt;&gt;"a","",IF(OR(Q43=S43,R43=S43),S43+0.0002,S43))</f>
        <v/>
      </c>
      <c r="K43" s="29" t="str">
        <f>IF(results!$O43&lt;&gt;"a","",IF(OR(Q43=T43,R43=T43,S43=T43),T43+0.0003,T43))</f>
        <v/>
      </c>
      <c r="L43" s="29" t="str">
        <f>IF(results!$O43&lt;&gt;"a","",U43*2)</f>
        <v/>
      </c>
      <c r="M43" s="38">
        <f t="shared" si="7"/>
        <v>0</v>
      </c>
      <c r="N43" s="4">
        <f t="shared" si="6"/>
        <v>4.2999999999999995E-6</v>
      </c>
      <c r="O43" s="4" t="str">
        <f>IF(results!$O43&lt;&gt;"a","",results!C43)</f>
        <v/>
      </c>
      <c r="P43" s="4">
        <f>IF(results!O43="A",1,IF(results!O43="B",2,IF(results!O43="C",3,99)))</f>
        <v>99</v>
      </c>
      <c r="Q43" s="28">
        <f>results!D43+results!E43</f>
        <v>0</v>
      </c>
      <c r="R43" s="28">
        <f>results!F43+results!G43</f>
        <v>0</v>
      </c>
      <c r="S43" s="28">
        <f>results!H43+results!I43</f>
        <v>0</v>
      </c>
      <c r="T43" s="28">
        <f>results!J43+results!K43</f>
        <v>0</v>
      </c>
      <c r="U43" s="28">
        <f>results!L43+results!M43</f>
        <v>0</v>
      </c>
      <c r="V43" s="10" t="e">
        <f t="shared" si="8"/>
        <v>#NUM!</v>
      </c>
    </row>
    <row r="44" spans="1:22" x14ac:dyDescent="0.35">
      <c r="A44" s="17">
        <v>38</v>
      </c>
      <c r="B44" s="19">
        <f t="shared" si="3"/>
        <v>29</v>
      </c>
      <c r="C44" s="19">
        <f t="shared" si="4"/>
        <v>134</v>
      </c>
      <c r="D44" s="14">
        <f t="shared" si="0"/>
        <v>18</v>
      </c>
      <c r="E44" s="14">
        <f t="shared" si="9"/>
        <v>18</v>
      </c>
      <c r="F44" s="2" t="str">
        <f>IF(results!O44&lt;&gt;"a","",results!B44)</f>
        <v/>
      </c>
      <c r="G44" s="2" t="str">
        <f>IF(results!$O44&lt;&gt;"a","",results!N44)</f>
        <v/>
      </c>
      <c r="H44" s="29" t="str">
        <f>IF(results!$O44&lt;&gt;"a","",Q44)</f>
        <v/>
      </c>
      <c r="I44" s="29" t="str">
        <f>IF(results!$O44&lt;&gt;"a","",IF(R44=Q44,R44+0.0001,R44))</f>
        <v/>
      </c>
      <c r="J44" s="29" t="str">
        <f>IF(results!$O44&lt;&gt;"a","",IF(OR(Q44=S44,R44=S44),S44+0.0002,S44))</f>
        <v/>
      </c>
      <c r="K44" s="29" t="str">
        <f>IF(results!$O44&lt;&gt;"a","",IF(OR(Q44=T44,R44=T44,S44=T44),T44+0.0003,T44))</f>
        <v/>
      </c>
      <c r="L44" s="29" t="str">
        <f>IF(results!$O44&lt;&gt;"a","",U44*2)</f>
        <v/>
      </c>
      <c r="M44" s="38">
        <f t="shared" si="7"/>
        <v>0</v>
      </c>
      <c r="N44" s="4">
        <f t="shared" si="6"/>
        <v>4.4000000000000002E-6</v>
      </c>
      <c r="O44" s="4" t="str">
        <f>IF(results!$O44&lt;&gt;"a","",results!C44)</f>
        <v/>
      </c>
      <c r="P44" s="4">
        <f>IF(results!O44="A",1,IF(results!O44="B",2,IF(results!O44="C",3,99)))</f>
        <v>99</v>
      </c>
      <c r="Q44" s="28">
        <f>results!D44+results!E44</f>
        <v>0</v>
      </c>
      <c r="R44" s="28">
        <f>results!F44+results!G44</f>
        <v>0</v>
      </c>
      <c r="S44" s="28">
        <f>results!H44+results!I44</f>
        <v>0</v>
      </c>
      <c r="T44" s="28">
        <f>results!J44+results!K44</f>
        <v>0</v>
      </c>
      <c r="U44" s="28">
        <f>results!L44+results!M44</f>
        <v>0</v>
      </c>
      <c r="V44" s="10" t="e">
        <f t="shared" si="8"/>
        <v>#NUM!</v>
      </c>
    </row>
    <row r="45" spans="1:22" x14ac:dyDescent="0.35">
      <c r="A45" s="17">
        <v>39</v>
      </c>
      <c r="B45" s="19">
        <f t="shared" si="3"/>
        <v>29</v>
      </c>
      <c r="C45" s="19">
        <f t="shared" si="4"/>
        <v>133</v>
      </c>
      <c r="D45" s="14">
        <f t="shared" si="0"/>
        <v>18</v>
      </c>
      <c r="E45" s="14">
        <f t="shared" si="9"/>
        <v>18</v>
      </c>
      <c r="F45" s="2" t="str">
        <f>IF(results!O45&lt;&gt;"a","",results!B45)</f>
        <v/>
      </c>
      <c r="G45" s="2" t="str">
        <f>IF(results!$O45&lt;&gt;"a","",results!N45)</f>
        <v/>
      </c>
      <c r="H45" s="29" t="str">
        <f>IF(results!$O45&lt;&gt;"a","",Q45)</f>
        <v/>
      </c>
      <c r="I45" s="29" t="str">
        <f>IF(results!$O45&lt;&gt;"a","",IF(R45=Q45,R45+0.0001,R45))</f>
        <v/>
      </c>
      <c r="J45" s="29" t="str">
        <f>IF(results!$O45&lt;&gt;"a","",IF(OR(Q45=S45,R45=S45),S45+0.0002,S45))</f>
        <v/>
      </c>
      <c r="K45" s="29" t="str">
        <f>IF(results!$O45&lt;&gt;"a","",IF(OR(Q45=T45,R45=T45,S45=T45),T45+0.0003,T45))</f>
        <v/>
      </c>
      <c r="L45" s="29" t="str">
        <f>IF(results!$O45&lt;&gt;"a","",U45*2)</f>
        <v/>
      </c>
      <c r="M45" s="38">
        <f t="shared" si="7"/>
        <v>0</v>
      </c>
      <c r="N45" s="4">
        <f t="shared" si="6"/>
        <v>4.5000000000000001E-6</v>
      </c>
      <c r="O45" s="4" t="str">
        <f>IF(results!$O45&lt;&gt;"a","",results!C45)</f>
        <v/>
      </c>
      <c r="P45" s="4">
        <f>IF(results!O45="A",1,IF(results!O45="B",2,IF(results!O45="C",3,99)))</f>
        <v>99</v>
      </c>
      <c r="Q45" s="28">
        <f>results!D45+results!E45</f>
        <v>0</v>
      </c>
      <c r="R45" s="28">
        <f>results!F45+results!G45</f>
        <v>0</v>
      </c>
      <c r="S45" s="28">
        <f>results!H45+results!I45</f>
        <v>0</v>
      </c>
      <c r="T45" s="28">
        <f>results!J45+results!K45</f>
        <v>0</v>
      </c>
      <c r="U45" s="28">
        <f>results!L45+results!M45</f>
        <v>0</v>
      </c>
      <c r="V45" s="10" t="e">
        <f t="shared" si="8"/>
        <v>#NUM!</v>
      </c>
    </row>
    <row r="46" spans="1:22" x14ac:dyDescent="0.35">
      <c r="A46" s="17">
        <v>40</v>
      </c>
      <c r="B46" s="19">
        <f t="shared" si="3"/>
        <v>29</v>
      </c>
      <c r="C46" s="19">
        <f t="shared" si="4"/>
        <v>132</v>
      </c>
      <c r="D46" s="14">
        <f t="shared" si="0"/>
        <v>18</v>
      </c>
      <c r="E46" s="14">
        <f t="shared" si="9"/>
        <v>18</v>
      </c>
      <c r="F46" s="2" t="str">
        <f>IF(results!O46&lt;&gt;"a","",results!B46)</f>
        <v/>
      </c>
      <c r="G46" s="2" t="str">
        <f>IF(results!$O46&lt;&gt;"a","",results!N46)</f>
        <v/>
      </c>
      <c r="H46" s="29" t="str">
        <f>IF(results!$O46&lt;&gt;"a","",Q46)</f>
        <v/>
      </c>
      <c r="I46" s="29" t="str">
        <f>IF(results!$O46&lt;&gt;"a","",IF(R46=Q46,R46+0.0001,R46))</f>
        <v/>
      </c>
      <c r="J46" s="29" t="str">
        <f>IF(results!$O46&lt;&gt;"a","",IF(OR(Q46=S46,R46=S46),S46+0.0002,S46))</f>
        <v/>
      </c>
      <c r="K46" s="29" t="str">
        <f>IF(results!$O46&lt;&gt;"a","",IF(OR(Q46=T46,R46=T46,S46=T46),T46+0.0003,T46))</f>
        <v/>
      </c>
      <c r="L46" s="29" t="str">
        <f>IF(results!$O46&lt;&gt;"a","",U46*2)</f>
        <v/>
      </c>
      <c r="M46" s="38">
        <f t="shared" si="7"/>
        <v>0</v>
      </c>
      <c r="N46" s="4">
        <f t="shared" si="6"/>
        <v>4.6E-6</v>
      </c>
      <c r="O46" s="4" t="str">
        <f>IF(results!$O46&lt;&gt;"a","",results!C46)</f>
        <v/>
      </c>
      <c r="P46" s="4">
        <f>IF(results!O46="A",1,IF(results!O46="B",2,IF(results!O46="C",3,99)))</f>
        <v>99</v>
      </c>
      <c r="Q46" s="28">
        <f>results!D46+results!E46</f>
        <v>0</v>
      </c>
      <c r="R46" s="28">
        <f>results!F46+results!G46</f>
        <v>0</v>
      </c>
      <c r="S46" s="28">
        <f>results!H46+results!I46</f>
        <v>0</v>
      </c>
      <c r="T46" s="28">
        <f>results!J46+results!K46</f>
        <v>0</v>
      </c>
      <c r="U46" s="28">
        <f>results!L46+results!M46</f>
        <v>0</v>
      </c>
      <c r="V46" s="10" t="e">
        <f t="shared" si="8"/>
        <v>#NUM!</v>
      </c>
    </row>
    <row r="47" spans="1:22" x14ac:dyDescent="0.35">
      <c r="A47" s="17">
        <v>41</v>
      </c>
      <c r="B47" s="19">
        <f t="shared" si="3"/>
        <v>29</v>
      </c>
      <c r="C47" s="19">
        <f t="shared" si="4"/>
        <v>131</v>
      </c>
      <c r="D47" s="14">
        <f t="shared" si="0"/>
        <v>18</v>
      </c>
      <c r="E47" s="14">
        <f t="shared" si="9"/>
        <v>18</v>
      </c>
      <c r="F47" s="2" t="str">
        <f>IF(results!O47&lt;&gt;"a","",results!B47)</f>
        <v/>
      </c>
      <c r="G47" s="2" t="str">
        <f>IF(results!$O47&lt;&gt;"a","",results!N47)</f>
        <v/>
      </c>
      <c r="H47" s="29" t="str">
        <f>IF(results!$O47&lt;&gt;"a","",Q47)</f>
        <v/>
      </c>
      <c r="I47" s="29" t="str">
        <f>IF(results!$O47&lt;&gt;"a","",IF(R47=Q47,R47+0.0001,R47))</f>
        <v/>
      </c>
      <c r="J47" s="29" t="str">
        <f>IF(results!$O47&lt;&gt;"a","",IF(OR(Q47=S47,R47=S47),S47+0.0002,S47))</f>
        <v/>
      </c>
      <c r="K47" s="29" t="str">
        <f>IF(results!$O47&lt;&gt;"a","",IF(OR(Q47=T47,R47=T47,S47=T47),T47+0.0003,T47))</f>
        <v/>
      </c>
      <c r="L47" s="29" t="str">
        <f>IF(results!$O47&lt;&gt;"a","",U47*2)</f>
        <v/>
      </c>
      <c r="M47" s="38">
        <f t="shared" si="7"/>
        <v>0</v>
      </c>
      <c r="N47" s="4">
        <f t="shared" si="6"/>
        <v>4.6999999999999999E-6</v>
      </c>
      <c r="O47" s="4" t="str">
        <f>IF(results!$O47&lt;&gt;"a","",results!C47)</f>
        <v/>
      </c>
      <c r="P47" s="4">
        <f>IF(results!O47="A",1,IF(results!O47="B",2,IF(results!O47="C",3,99)))</f>
        <v>99</v>
      </c>
      <c r="Q47" s="28">
        <f>results!D47+results!E47</f>
        <v>0</v>
      </c>
      <c r="R47" s="28">
        <f>results!F47+results!G47</f>
        <v>0</v>
      </c>
      <c r="S47" s="28">
        <f>results!H47+results!I47</f>
        <v>0</v>
      </c>
      <c r="T47" s="28">
        <f>results!J47+results!K47</f>
        <v>0</v>
      </c>
      <c r="U47" s="28">
        <f>results!L47+results!M47</f>
        <v>0</v>
      </c>
      <c r="V47" s="10" t="e">
        <f t="shared" si="8"/>
        <v>#NUM!</v>
      </c>
    </row>
    <row r="48" spans="1:22" x14ac:dyDescent="0.35">
      <c r="A48" s="17">
        <v>42</v>
      </c>
      <c r="B48" s="19">
        <f t="shared" si="3"/>
        <v>29</v>
      </c>
      <c r="C48" s="19">
        <f t="shared" si="4"/>
        <v>130</v>
      </c>
      <c r="D48" s="14">
        <f t="shared" si="0"/>
        <v>18</v>
      </c>
      <c r="E48" s="14">
        <f t="shared" si="9"/>
        <v>18</v>
      </c>
      <c r="F48" s="2" t="str">
        <f>IF(results!O48&lt;&gt;"a","",results!B48)</f>
        <v/>
      </c>
      <c r="G48" s="2" t="str">
        <f>IF(results!$O48&lt;&gt;"a","",results!N48)</f>
        <v/>
      </c>
      <c r="H48" s="29" t="str">
        <f>IF(results!$O48&lt;&gt;"a","",Q48)</f>
        <v/>
      </c>
      <c r="I48" s="29" t="str">
        <f>IF(results!$O48&lt;&gt;"a","",IF(R48=Q48,R48+0.0001,R48))</f>
        <v/>
      </c>
      <c r="J48" s="29" t="str">
        <f>IF(results!$O48&lt;&gt;"a","",IF(OR(Q48=S48,R48=S48),S48+0.0002,S48))</f>
        <v/>
      </c>
      <c r="K48" s="29" t="str">
        <f>IF(results!$O48&lt;&gt;"a","",IF(OR(Q48=T48,R48=T48,S48=T48),T48+0.0003,T48))</f>
        <v/>
      </c>
      <c r="L48" s="29" t="str">
        <f>IF(results!$O48&lt;&gt;"a","",U48*2)</f>
        <v/>
      </c>
      <c r="M48" s="38">
        <f t="shared" si="7"/>
        <v>0</v>
      </c>
      <c r="N48" s="4">
        <f t="shared" si="6"/>
        <v>4.7999999999999998E-6</v>
      </c>
      <c r="O48" s="4" t="str">
        <f>IF(results!$O48&lt;&gt;"a","",results!C48)</f>
        <v/>
      </c>
      <c r="P48" s="4">
        <f>IF(results!O48="A",1,IF(results!O48="B",2,IF(results!O48="C",3,99)))</f>
        <v>99</v>
      </c>
      <c r="Q48" s="28">
        <f>results!D48+results!E48</f>
        <v>0</v>
      </c>
      <c r="R48" s="28">
        <f>results!F48+results!G48</f>
        <v>0</v>
      </c>
      <c r="S48" s="28">
        <f>results!H48+results!I48</f>
        <v>0</v>
      </c>
      <c r="T48" s="28">
        <f>results!J48+results!K48</f>
        <v>0</v>
      </c>
      <c r="U48" s="28">
        <f>results!L48+results!M48</f>
        <v>0</v>
      </c>
      <c r="V48" s="10" t="e">
        <f t="shared" si="8"/>
        <v>#NUM!</v>
      </c>
    </row>
    <row r="49" spans="1:22" x14ac:dyDescent="0.35">
      <c r="A49" s="17">
        <v>43</v>
      </c>
      <c r="B49" s="19">
        <f t="shared" si="3"/>
        <v>29</v>
      </c>
      <c r="C49" s="19">
        <f t="shared" si="4"/>
        <v>129</v>
      </c>
      <c r="D49" s="14">
        <f t="shared" si="0"/>
        <v>18</v>
      </c>
      <c r="E49" s="14">
        <f t="shared" si="9"/>
        <v>18</v>
      </c>
      <c r="F49" s="2" t="str">
        <f>IF(results!O49&lt;&gt;"a","",results!B49)</f>
        <v/>
      </c>
      <c r="G49" s="2" t="str">
        <f>IF(results!$O49&lt;&gt;"a","",results!N49)</f>
        <v/>
      </c>
      <c r="H49" s="29" t="str">
        <f>IF(results!$O49&lt;&gt;"a","",Q49)</f>
        <v/>
      </c>
      <c r="I49" s="29" t="str">
        <f>IF(results!$O49&lt;&gt;"a","",IF(R49=Q49,R49+0.0001,R49))</f>
        <v/>
      </c>
      <c r="J49" s="29" t="str">
        <f>IF(results!$O49&lt;&gt;"a","",IF(OR(Q49=S49,R49=S49),S49+0.0002,S49))</f>
        <v/>
      </c>
      <c r="K49" s="29" t="str">
        <f>IF(results!$O49&lt;&gt;"a","",IF(OR(Q49=T49,R49=T49,S49=T49),T49+0.0003,T49))</f>
        <v/>
      </c>
      <c r="L49" s="29" t="str">
        <f>IF(results!$O49&lt;&gt;"a","",U49*2)</f>
        <v/>
      </c>
      <c r="M49" s="38">
        <f t="shared" si="7"/>
        <v>0</v>
      </c>
      <c r="N49" s="4">
        <f t="shared" si="6"/>
        <v>4.8999999999999997E-6</v>
      </c>
      <c r="O49" s="4" t="str">
        <f>IF(results!$O49&lt;&gt;"a","",results!C49)</f>
        <v/>
      </c>
      <c r="P49" s="4">
        <f>IF(results!O49="A",1,IF(results!O49="B",2,IF(results!O49="C",3,99)))</f>
        <v>99</v>
      </c>
      <c r="Q49" s="28">
        <f>results!D49+results!E49</f>
        <v>0</v>
      </c>
      <c r="R49" s="28">
        <f>results!F49+results!G49</f>
        <v>0</v>
      </c>
      <c r="S49" s="28">
        <f>results!H49+results!I49</f>
        <v>0</v>
      </c>
      <c r="T49" s="28">
        <f>results!J49+results!K49</f>
        <v>0</v>
      </c>
      <c r="U49" s="28">
        <f>results!L49+results!M49</f>
        <v>0</v>
      </c>
      <c r="V49" s="10" t="e">
        <f t="shared" si="8"/>
        <v>#NUM!</v>
      </c>
    </row>
    <row r="50" spans="1:22" x14ac:dyDescent="0.35">
      <c r="A50" s="17">
        <v>44</v>
      </c>
      <c r="B50" s="19">
        <f t="shared" si="3"/>
        <v>29</v>
      </c>
      <c r="C50" s="19">
        <f t="shared" si="4"/>
        <v>128</v>
      </c>
      <c r="D50" s="14">
        <f t="shared" si="0"/>
        <v>18</v>
      </c>
      <c r="E50" s="14">
        <f t="shared" si="9"/>
        <v>18</v>
      </c>
      <c r="F50" s="2" t="str">
        <f>IF(results!O50&lt;&gt;"a","",results!B50)</f>
        <v/>
      </c>
      <c r="G50" s="2" t="str">
        <f>IF(results!$O50&lt;&gt;"a","",results!N50)</f>
        <v/>
      </c>
      <c r="H50" s="29" t="str">
        <f>IF(results!$O50&lt;&gt;"a","",Q50)</f>
        <v/>
      </c>
      <c r="I50" s="29" t="str">
        <f>IF(results!$O50&lt;&gt;"a","",IF(R50=Q50,R50+0.0001,R50))</f>
        <v/>
      </c>
      <c r="J50" s="29" t="str">
        <f>IF(results!$O50&lt;&gt;"a","",IF(OR(Q50=S50,R50=S50),S50+0.0002,S50))</f>
        <v/>
      </c>
      <c r="K50" s="29" t="str">
        <f>IF(results!$O50&lt;&gt;"a","",IF(OR(Q50=T50,R50=T50,S50=T50),T50+0.0003,T50))</f>
        <v/>
      </c>
      <c r="L50" s="29" t="str">
        <f>IF(results!$O50&lt;&gt;"a","",U50*2)</f>
        <v/>
      </c>
      <c r="M50" s="38">
        <f t="shared" si="7"/>
        <v>0</v>
      </c>
      <c r="N50" s="4">
        <f t="shared" si="6"/>
        <v>4.9999999999999996E-6</v>
      </c>
      <c r="O50" s="4" t="str">
        <f>IF(results!$O50&lt;&gt;"a","",results!C50)</f>
        <v/>
      </c>
      <c r="P50" s="4">
        <f>IF(results!O50="A",1,IF(results!O50="B",2,IF(results!O50="C",3,99)))</f>
        <v>99</v>
      </c>
      <c r="Q50" s="28">
        <f>results!D50+results!E50</f>
        <v>0</v>
      </c>
      <c r="R50" s="28">
        <f>results!F50+results!G50</f>
        <v>0</v>
      </c>
      <c r="S50" s="28">
        <f>results!H50+results!I50</f>
        <v>0</v>
      </c>
      <c r="T50" s="28">
        <f>results!J50+results!K50</f>
        <v>0</v>
      </c>
      <c r="U50" s="28">
        <f>results!L50+results!M50</f>
        <v>0</v>
      </c>
      <c r="V50" s="10" t="e">
        <f t="shared" si="8"/>
        <v>#NUM!</v>
      </c>
    </row>
    <row r="51" spans="1:22" x14ac:dyDescent="0.35">
      <c r="A51" s="17">
        <v>45</v>
      </c>
      <c r="B51" s="19">
        <f t="shared" si="3"/>
        <v>29</v>
      </c>
      <c r="C51" s="19">
        <f t="shared" si="4"/>
        <v>127</v>
      </c>
      <c r="D51" s="14">
        <f t="shared" si="0"/>
        <v>18</v>
      </c>
      <c r="E51" s="14">
        <f t="shared" si="9"/>
        <v>18</v>
      </c>
      <c r="F51" s="2" t="str">
        <f>IF(results!O51&lt;&gt;"a","",results!B51)</f>
        <v/>
      </c>
      <c r="G51" s="2" t="str">
        <f>IF(results!$O51&lt;&gt;"a","",results!N51)</f>
        <v/>
      </c>
      <c r="H51" s="29" t="str">
        <f>IF(results!$O51&lt;&gt;"a","",Q51)</f>
        <v/>
      </c>
      <c r="I51" s="29" t="str">
        <f>IF(results!$O51&lt;&gt;"a","",IF(R51=Q51,R51+0.0001,R51))</f>
        <v/>
      </c>
      <c r="J51" s="29" t="str">
        <f>IF(results!$O51&lt;&gt;"a","",IF(OR(Q51=S51,R51=S51),S51+0.0002,S51))</f>
        <v/>
      </c>
      <c r="K51" s="29" t="str">
        <f>IF(results!$O51&lt;&gt;"a","",IF(OR(Q51=T51,R51=T51,S51=T51),T51+0.0003,T51))</f>
        <v/>
      </c>
      <c r="L51" s="29" t="str">
        <f>IF(results!$O51&lt;&gt;"a","",U51*2)</f>
        <v/>
      </c>
      <c r="M51" s="38">
        <f t="shared" si="7"/>
        <v>0</v>
      </c>
      <c r="N51" s="4">
        <f t="shared" si="6"/>
        <v>5.0999999999999995E-6</v>
      </c>
      <c r="O51" s="4" t="str">
        <f>IF(results!$O51&lt;&gt;"a","",results!C51)</f>
        <v/>
      </c>
      <c r="P51" s="4">
        <f>IF(results!O51="A",1,IF(results!O51="B",2,IF(results!O51="C",3,99)))</f>
        <v>99</v>
      </c>
      <c r="Q51" s="28">
        <f>results!D51+results!E51</f>
        <v>0</v>
      </c>
      <c r="R51" s="28">
        <f>results!F51+results!G51</f>
        <v>0</v>
      </c>
      <c r="S51" s="28">
        <f>results!H51+results!I51</f>
        <v>0</v>
      </c>
      <c r="T51" s="28">
        <f>results!J51+results!K51</f>
        <v>0</v>
      </c>
      <c r="U51" s="28">
        <f>results!L51+results!M51</f>
        <v>0</v>
      </c>
      <c r="V51" s="10" t="e">
        <f t="shared" si="8"/>
        <v>#NUM!</v>
      </c>
    </row>
    <row r="52" spans="1:22" x14ac:dyDescent="0.35">
      <c r="A52" s="17">
        <v>46</v>
      </c>
      <c r="B52" s="19">
        <f t="shared" si="3"/>
        <v>29</v>
      </c>
      <c r="C52" s="19">
        <f t="shared" si="4"/>
        <v>126</v>
      </c>
      <c r="D52" s="14">
        <f t="shared" si="0"/>
        <v>18</v>
      </c>
      <c r="E52" s="14">
        <f t="shared" si="9"/>
        <v>18</v>
      </c>
      <c r="F52" s="2" t="str">
        <f>IF(results!O52&lt;&gt;"a","",results!B52)</f>
        <v/>
      </c>
      <c r="G52" s="2" t="str">
        <f>IF(results!$O52&lt;&gt;"a","",results!N52)</f>
        <v/>
      </c>
      <c r="H52" s="29" t="str">
        <f>IF(results!$O52&lt;&gt;"a","",Q52)</f>
        <v/>
      </c>
      <c r="I52" s="29" t="str">
        <f>IF(results!$O52&lt;&gt;"a","",IF(R52=Q52,R52+0.0001,R52))</f>
        <v/>
      </c>
      <c r="J52" s="29" t="str">
        <f>IF(results!$O52&lt;&gt;"a","",IF(OR(Q52=S52,R52=S52),S52+0.0002,S52))</f>
        <v/>
      </c>
      <c r="K52" s="29" t="str">
        <f>IF(results!$O52&lt;&gt;"a","",IF(OR(Q52=T52,R52=T52,S52=T52),T52+0.0003,T52))</f>
        <v/>
      </c>
      <c r="L52" s="29" t="str">
        <f>IF(results!$O52&lt;&gt;"a","",U52*2)</f>
        <v/>
      </c>
      <c r="M52" s="38">
        <f t="shared" si="7"/>
        <v>0</v>
      </c>
      <c r="N52" s="4">
        <f t="shared" si="6"/>
        <v>5.1999999999999993E-6</v>
      </c>
      <c r="O52" s="4" t="str">
        <f>IF(results!$O52&lt;&gt;"a","",results!C52)</f>
        <v/>
      </c>
      <c r="P52" s="4">
        <f>IF(results!O52="A",1,IF(results!O52="B",2,IF(results!O52="C",3,99)))</f>
        <v>99</v>
      </c>
      <c r="Q52" s="28">
        <f>results!D52+results!E52</f>
        <v>0</v>
      </c>
      <c r="R52" s="28">
        <f>results!F52+results!G52</f>
        <v>0</v>
      </c>
      <c r="S52" s="28">
        <f>results!H52+results!I52</f>
        <v>0</v>
      </c>
      <c r="T52" s="28">
        <f>results!J52+results!K52</f>
        <v>0</v>
      </c>
      <c r="U52" s="28">
        <f>results!L52+results!M52</f>
        <v>0</v>
      </c>
      <c r="V52" s="10" t="e">
        <f t="shared" si="8"/>
        <v>#NUM!</v>
      </c>
    </row>
    <row r="53" spans="1:22" x14ac:dyDescent="0.35">
      <c r="A53" s="17">
        <v>47</v>
      </c>
      <c r="B53" s="19">
        <f t="shared" si="3"/>
        <v>29</v>
      </c>
      <c r="C53" s="19">
        <f t="shared" si="4"/>
        <v>125</v>
      </c>
      <c r="D53" s="14">
        <f t="shared" si="0"/>
        <v>18</v>
      </c>
      <c r="E53" s="14">
        <f t="shared" si="9"/>
        <v>18</v>
      </c>
      <c r="F53" s="2" t="str">
        <f>IF(results!O53&lt;&gt;"a","",results!B53)</f>
        <v/>
      </c>
      <c r="G53" s="2" t="str">
        <f>IF(results!$O53&lt;&gt;"a","",results!N53)</f>
        <v/>
      </c>
      <c r="H53" s="29" t="str">
        <f>IF(results!$O53&lt;&gt;"a","",Q53)</f>
        <v/>
      </c>
      <c r="I53" s="29" t="str">
        <f>IF(results!$O53&lt;&gt;"a","",IF(R53=Q53,R53+0.0001,R53))</f>
        <v/>
      </c>
      <c r="J53" s="29" t="str">
        <f>IF(results!$O53&lt;&gt;"a","",IF(OR(Q53=S53,R53=S53),S53+0.0002,S53))</f>
        <v/>
      </c>
      <c r="K53" s="29" t="str">
        <f>IF(results!$O53&lt;&gt;"a","",IF(OR(Q53=T53,R53=T53,S53=T53),T53+0.0003,T53))</f>
        <v/>
      </c>
      <c r="L53" s="29" t="str">
        <f>IF(results!$O53&lt;&gt;"a","",U53*2)</f>
        <v/>
      </c>
      <c r="M53" s="38">
        <f t="shared" si="7"/>
        <v>0</v>
      </c>
      <c r="N53" s="4">
        <f t="shared" si="6"/>
        <v>5.3000000000000001E-6</v>
      </c>
      <c r="O53" s="4" t="str">
        <f>IF(results!$O53&lt;&gt;"a","",results!C53)</f>
        <v/>
      </c>
      <c r="P53" s="4">
        <f>IF(results!O53="A",1,IF(results!O53="B",2,IF(results!O53="C",3,99)))</f>
        <v>99</v>
      </c>
      <c r="Q53" s="28">
        <f>results!D53+results!E53</f>
        <v>0</v>
      </c>
      <c r="R53" s="28">
        <f>results!F53+results!G53</f>
        <v>0</v>
      </c>
      <c r="S53" s="28">
        <f>results!H53+results!I53</f>
        <v>0</v>
      </c>
      <c r="T53" s="28">
        <f>results!J53+results!K53</f>
        <v>0</v>
      </c>
      <c r="U53" s="28">
        <f>results!L53+results!M53</f>
        <v>0</v>
      </c>
      <c r="V53" s="10" t="e">
        <f t="shared" si="8"/>
        <v>#NUM!</v>
      </c>
    </row>
    <row r="54" spans="1:22" x14ac:dyDescent="0.35">
      <c r="A54" s="17">
        <v>48</v>
      </c>
      <c r="B54" s="19">
        <f t="shared" si="3"/>
        <v>29</v>
      </c>
      <c r="C54" s="19">
        <f t="shared" si="4"/>
        <v>124</v>
      </c>
      <c r="D54" s="14">
        <f t="shared" si="0"/>
        <v>18</v>
      </c>
      <c r="E54" s="14">
        <f t="shared" si="9"/>
        <v>18</v>
      </c>
      <c r="F54" s="2" t="str">
        <f>IF(results!O54&lt;&gt;"a","",results!B54)</f>
        <v/>
      </c>
      <c r="G54" s="2" t="str">
        <f>IF(results!$O54&lt;&gt;"a","",results!N54)</f>
        <v/>
      </c>
      <c r="H54" s="29" t="str">
        <f>IF(results!$O54&lt;&gt;"a","",Q54)</f>
        <v/>
      </c>
      <c r="I54" s="29" t="str">
        <f>IF(results!$O54&lt;&gt;"a","",IF(R54=Q54,R54+0.0001,R54))</f>
        <v/>
      </c>
      <c r="J54" s="29" t="str">
        <f>IF(results!$O54&lt;&gt;"a","",IF(OR(Q54=S54,R54=S54),S54+0.0002,S54))</f>
        <v/>
      </c>
      <c r="K54" s="29" t="str">
        <f>IF(results!$O54&lt;&gt;"a","",IF(OR(Q54=T54,R54=T54,S54=T54),T54+0.0003,T54))</f>
        <v/>
      </c>
      <c r="L54" s="29" t="str">
        <f>IF(results!$O54&lt;&gt;"a","",U54*2)</f>
        <v/>
      </c>
      <c r="M54" s="38">
        <f t="shared" si="7"/>
        <v>0</v>
      </c>
      <c r="N54" s="4">
        <f t="shared" si="6"/>
        <v>5.4E-6</v>
      </c>
      <c r="O54" s="4" t="str">
        <f>IF(results!$O54&lt;&gt;"a","",results!C54)</f>
        <v/>
      </c>
      <c r="P54" s="4">
        <f>IF(results!O54="A",1,IF(results!O54="B",2,IF(results!O54="C",3,99)))</f>
        <v>99</v>
      </c>
      <c r="Q54" s="28">
        <f>results!D54+results!E54</f>
        <v>0</v>
      </c>
      <c r="R54" s="28">
        <f>results!F54+results!G54</f>
        <v>0</v>
      </c>
      <c r="S54" s="28">
        <f>results!H54+results!I54</f>
        <v>0</v>
      </c>
      <c r="T54" s="28">
        <f>results!J54+results!K54</f>
        <v>0</v>
      </c>
      <c r="U54" s="28">
        <f>results!L54+results!M54</f>
        <v>0</v>
      </c>
      <c r="V54" s="10" t="e">
        <f t="shared" si="8"/>
        <v>#NUM!</v>
      </c>
    </row>
    <row r="55" spans="1:22" x14ac:dyDescent="0.35">
      <c r="A55" s="17">
        <v>49</v>
      </c>
      <c r="B55" s="19">
        <f t="shared" si="3"/>
        <v>29</v>
      </c>
      <c r="C55" s="19">
        <f t="shared" si="4"/>
        <v>123</v>
      </c>
      <c r="D55" s="14">
        <f t="shared" si="0"/>
        <v>18</v>
      </c>
      <c r="E55" s="14">
        <f t="shared" si="9"/>
        <v>18</v>
      </c>
      <c r="F55" s="2" t="str">
        <f>IF(results!O55&lt;&gt;"a","",results!B55)</f>
        <v/>
      </c>
      <c r="G55" s="2" t="str">
        <f>IF(results!$O55&lt;&gt;"a","",results!N55)</f>
        <v/>
      </c>
      <c r="H55" s="29" t="str">
        <f>IF(results!$O55&lt;&gt;"a","",Q55)</f>
        <v/>
      </c>
      <c r="I55" s="29" t="str">
        <f>IF(results!$O55&lt;&gt;"a","",IF(R55=Q55,R55+0.0001,R55))</f>
        <v/>
      </c>
      <c r="J55" s="29" t="str">
        <f>IF(results!$O55&lt;&gt;"a","",IF(OR(Q55=S55,R55=S55),S55+0.0002,S55))</f>
        <v/>
      </c>
      <c r="K55" s="29" t="str">
        <f>IF(results!$O55&lt;&gt;"a","",IF(OR(Q55=T55,R55=T55,S55=T55),T55+0.0003,T55))</f>
        <v/>
      </c>
      <c r="L55" s="29" t="str">
        <f>IF(results!$O55&lt;&gt;"a","",U55*2)</f>
        <v/>
      </c>
      <c r="M55" s="38">
        <f t="shared" si="7"/>
        <v>0</v>
      </c>
      <c r="N55" s="4">
        <f t="shared" si="6"/>
        <v>5.4999999999999999E-6</v>
      </c>
      <c r="O55" s="4" t="str">
        <f>IF(results!$O55&lt;&gt;"a","",results!C55)</f>
        <v/>
      </c>
      <c r="P55" s="4">
        <f>IF(results!O55="A",1,IF(results!O55="B",2,IF(results!O55="C",3,99)))</f>
        <v>99</v>
      </c>
      <c r="Q55" s="28">
        <f>results!D55+results!E55</f>
        <v>0</v>
      </c>
      <c r="R55" s="28">
        <f>results!F55+results!G55</f>
        <v>0</v>
      </c>
      <c r="S55" s="28">
        <f>results!H55+results!I55</f>
        <v>0</v>
      </c>
      <c r="T55" s="28">
        <f>results!J55+results!K55</f>
        <v>0</v>
      </c>
      <c r="U55" s="28">
        <f>results!L55+results!M55</f>
        <v>0</v>
      </c>
      <c r="V55" s="10" t="e">
        <f t="shared" si="8"/>
        <v>#NUM!</v>
      </c>
    </row>
    <row r="56" spans="1:22" x14ac:dyDescent="0.35">
      <c r="A56" s="17">
        <v>50</v>
      </c>
      <c r="B56" s="19">
        <f t="shared" si="3"/>
        <v>29</v>
      </c>
      <c r="C56" s="19">
        <f t="shared" si="4"/>
        <v>122</v>
      </c>
      <c r="D56" s="14">
        <f t="shared" si="0"/>
        <v>18</v>
      </c>
      <c r="E56" s="14">
        <f t="shared" si="9"/>
        <v>18</v>
      </c>
      <c r="F56" s="2" t="str">
        <f>IF(results!O56&lt;&gt;"a","",results!B56)</f>
        <v/>
      </c>
      <c r="G56" s="2" t="str">
        <f>IF(results!$O56&lt;&gt;"a","",results!N56)</f>
        <v/>
      </c>
      <c r="H56" s="29" t="str">
        <f>IF(results!$O56&lt;&gt;"a","",Q56)</f>
        <v/>
      </c>
      <c r="I56" s="29" t="str">
        <f>IF(results!$O56&lt;&gt;"a","",IF(R56=Q56,R56+0.0001,R56))</f>
        <v/>
      </c>
      <c r="J56" s="29" t="str">
        <f>IF(results!$O56&lt;&gt;"a","",IF(OR(Q56=S56,R56=S56),S56+0.0002,S56))</f>
        <v/>
      </c>
      <c r="K56" s="29" t="str">
        <f>IF(results!$O56&lt;&gt;"a","",IF(OR(Q56=T56,R56=T56,S56=T56),T56+0.0003,T56))</f>
        <v/>
      </c>
      <c r="L56" s="29" t="str">
        <f>IF(results!$O56&lt;&gt;"a","",U56*2)</f>
        <v/>
      </c>
      <c r="M56" s="38">
        <f t="shared" si="7"/>
        <v>0</v>
      </c>
      <c r="N56" s="4">
        <f t="shared" si="6"/>
        <v>5.5999999999999997E-6</v>
      </c>
      <c r="O56" s="4" t="str">
        <f>IF(results!$O56&lt;&gt;"a","",results!C56)</f>
        <v/>
      </c>
      <c r="P56" s="4">
        <f>IF(results!O56="A",1,IF(results!O56="B",2,IF(results!O56="C",3,99)))</f>
        <v>99</v>
      </c>
      <c r="Q56" s="28">
        <f>results!D56+results!E56</f>
        <v>0</v>
      </c>
      <c r="R56" s="28">
        <f>results!F56+results!G56</f>
        <v>0</v>
      </c>
      <c r="S56" s="28">
        <f>results!H56+results!I56</f>
        <v>0</v>
      </c>
      <c r="T56" s="28">
        <f>results!J56+results!K56</f>
        <v>0</v>
      </c>
      <c r="U56" s="28">
        <f>results!L56+results!M56</f>
        <v>0</v>
      </c>
      <c r="V56" s="10" t="e">
        <f t="shared" si="8"/>
        <v>#NUM!</v>
      </c>
    </row>
    <row r="57" spans="1:22" x14ac:dyDescent="0.35">
      <c r="A57" s="17">
        <v>51</v>
      </c>
      <c r="B57" s="19">
        <f t="shared" si="3"/>
        <v>29</v>
      </c>
      <c r="C57" s="19">
        <f t="shared" si="4"/>
        <v>121</v>
      </c>
      <c r="D57" s="14">
        <f t="shared" si="0"/>
        <v>18</v>
      </c>
      <c r="E57" s="14">
        <f t="shared" si="9"/>
        <v>18</v>
      </c>
      <c r="F57" s="2" t="str">
        <f>IF(results!O57&lt;&gt;"a","",results!B57)</f>
        <v/>
      </c>
      <c r="G57" s="2" t="str">
        <f>IF(results!$O57&lt;&gt;"a","",results!N57)</f>
        <v/>
      </c>
      <c r="H57" s="29" t="str">
        <f>IF(results!$O57&lt;&gt;"a","",Q57)</f>
        <v/>
      </c>
      <c r="I57" s="29" t="str">
        <f>IF(results!$O57&lt;&gt;"a","",IF(R57=Q57,R57+0.0001,R57))</f>
        <v/>
      </c>
      <c r="J57" s="29" t="str">
        <f>IF(results!$O57&lt;&gt;"a","",IF(OR(Q57=S57,R57=S57),S57+0.0002,S57))</f>
        <v/>
      </c>
      <c r="K57" s="29" t="str">
        <f>IF(results!$O57&lt;&gt;"a","",IF(OR(Q57=T57,R57=T57,S57=T57),T57+0.0003,T57))</f>
        <v/>
      </c>
      <c r="L57" s="29" t="str">
        <f>IF(results!$O57&lt;&gt;"a","",U57*2)</f>
        <v/>
      </c>
      <c r="M57" s="38">
        <f t="shared" si="7"/>
        <v>0</v>
      </c>
      <c r="N57" s="4">
        <f t="shared" si="6"/>
        <v>5.6999999999999996E-6</v>
      </c>
      <c r="O57" s="4" t="str">
        <f>IF(results!$O57&lt;&gt;"a","",results!C57)</f>
        <v/>
      </c>
      <c r="P57" s="4">
        <f>IF(results!O57="A",1,IF(results!O57="B",2,IF(results!O57="C",3,99)))</f>
        <v>99</v>
      </c>
      <c r="Q57" s="28">
        <f>results!D57+results!E57</f>
        <v>0</v>
      </c>
      <c r="R57" s="28">
        <f>results!F57+results!G57</f>
        <v>0</v>
      </c>
      <c r="S57" s="28">
        <f>results!H57+results!I57</f>
        <v>0</v>
      </c>
      <c r="T57" s="28">
        <f>results!J57+results!K57</f>
        <v>0</v>
      </c>
      <c r="U57" s="28">
        <f>results!L57+results!M57</f>
        <v>0</v>
      </c>
      <c r="V57" s="10" t="e">
        <f t="shared" si="8"/>
        <v>#NUM!</v>
      </c>
    </row>
    <row r="58" spans="1:22" x14ac:dyDescent="0.35">
      <c r="A58" s="17">
        <v>52</v>
      </c>
      <c r="B58" s="19">
        <f t="shared" si="3"/>
        <v>29</v>
      </c>
      <c r="C58" s="19">
        <f t="shared" si="4"/>
        <v>120</v>
      </c>
      <c r="D58" s="14">
        <f t="shared" si="0"/>
        <v>18</v>
      </c>
      <c r="E58" s="14">
        <f t="shared" si="9"/>
        <v>18</v>
      </c>
      <c r="F58" s="2" t="str">
        <f>IF(results!O58&lt;&gt;"a","",results!B58)</f>
        <v/>
      </c>
      <c r="G58" s="2" t="str">
        <f>IF(results!$O58&lt;&gt;"a","",results!N58)</f>
        <v/>
      </c>
      <c r="H58" s="29" t="str">
        <f>IF(results!$O58&lt;&gt;"a","",Q58)</f>
        <v/>
      </c>
      <c r="I58" s="29" t="str">
        <f>IF(results!$O58&lt;&gt;"a","",IF(R58=Q58,R58+0.0001,R58))</f>
        <v/>
      </c>
      <c r="J58" s="29" t="str">
        <f>IF(results!$O58&lt;&gt;"a","",IF(OR(Q58=S58,R58=S58),S58+0.0002,S58))</f>
        <v/>
      </c>
      <c r="K58" s="29" t="str">
        <f>IF(results!$O58&lt;&gt;"a","",IF(OR(Q58=T58,R58=T58,S58=T58),T58+0.0003,T58))</f>
        <v/>
      </c>
      <c r="L58" s="29" t="str">
        <f>IF(results!$O58&lt;&gt;"a","",U58*2)</f>
        <v/>
      </c>
      <c r="M58" s="38">
        <f t="shared" si="7"/>
        <v>0</v>
      </c>
      <c r="N58" s="4">
        <f t="shared" si="6"/>
        <v>5.7999999999999995E-6</v>
      </c>
      <c r="O58" s="4" t="str">
        <f>IF(results!$O58&lt;&gt;"a","",results!C58)</f>
        <v/>
      </c>
      <c r="P58" s="4">
        <f>IF(results!O58="A",1,IF(results!O58="B",2,IF(results!O58="C",3,99)))</f>
        <v>99</v>
      </c>
      <c r="Q58" s="28">
        <f>results!D58+results!E58</f>
        <v>0</v>
      </c>
      <c r="R58" s="28">
        <f>results!F58+results!G58</f>
        <v>0</v>
      </c>
      <c r="S58" s="28">
        <f>results!H58+results!I58</f>
        <v>0</v>
      </c>
      <c r="T58" s="28">
        <f>results!J58+results!K58</f>
        <v>0</v>
      </c>
      <c r="U58" s="28">
        <f>results!L58+results!M58</f>
        <v>0</v>
      </c>
      <c r="V58" s="10" t="e">
        <f t="shared" si="8"/>
        <v>#NUM!</v>
      </c>
    </row>
    <row r="59" spans="1:22" x14ac:dyDescent="0.35">
      <c r="A59" s="17">
        <v>53</v>
      </c>
      <c r="B59" s="19">
        <f t="shared" si="3"/>
        <v>29</v>
      </c>
      <c r="C59" s="19">
        <f t="shared" si="4"/>
        <v>119</v>
      </c>
      <c r="D59" s="14">
        <f t="shared" si="0"/>
        <v>18</v>
      </c>
      <c r="E59" s="14">
        <f t="shared" si="9"/>
        <v>18</v>
      </c>
      <c r="F59" s="2" t="str">
        <f>IF(results!O59&lt;&gt;"a","",results!B59)</f>
        <v/>
      </c>
      <c r="G59" s="2" t="str">
        <f>IF(results!$O59&lt;&gt;"a","",results!N59)</f>
        <v/>
      </c>
      <c r="H59" s="29" t="str">
        <f>IF(results!$O59&lt;&gt;"a","",Q59)</f>
        <v/>
      </c>
      <c r="I59" s="29" t="str">
        <f>IF(results!$O59&lt;&gt;"a","",IF(R59=Q59,R59+0.0001,R59))</f>
        <v/>
      </c>
      <c r="J59" s="29" t="str">
        <f>IF(results!$O59&lt;&gt;"a","",IF(OR(Q59=S59,R59=S59),S59+0.0002,S59))</f>
        <v/>
      </c>
      <c r="K59" s="29" t="str">
        <f>IF(results!$O59&lt;&gt;"a","",IF(OR(Q59=T59,R59=T59,S59=T59),T59+0.0003,T59))</f>
        <v/>
      </c>
      <c r="L59" s="29" t="str">
        <f>IF(results!$O59&lt;&gt;"a","",U59*2)</f>
        <v/>
      </c>
      <c r="M59" s="38">
        <f t="shared" si="7"/>
        <v>0</v>
      </c>
      <c r="N59" s="4">
        <f t="shared" si="6"/>
        <v>5.8999999999999994E-6</v>
      </c>
      <c r="O59" s="4" t="str">
        <f>IF(results!$O59&lt;&gt;"a","",results!C59)</f>
        <v/>
      </c>
      <c r="P59" s="4">
        <f>IF(results!O59="A",1,IF(results!O59="B",2,IF(results!O59="C",3,99)))</f>
        <v>99</v>
      </c>
      <c r="Q59" s="28">
        <f>results!D59+results!E59</f>
        <v>0</v>
      </c>
      <c r="R59" s="28">
        <f>results!F59+results!G59</f>
        <v>0</v>
      </c>
      <c r="S59" s="28">
        <f>results!H59+results!I59</f>
        <v>0</v>
      </c>
      <c r="T59" s="28">
        <f>results!J59+results!K59</f>
        <v>0</v>
      </c>
      <c r="U59" s="28">
        <f>results!L59+results!M59</f>
        <v>0</v>
      </c>
      <c r="V59" s="10" t="e">
        <f t="shared" si="8"/>
        <v>#NUM!</v>
      </c>
    </row>
    <row r="60" spans="1:22" x14ac:dyDescent="0.35">
      <c r="A60" s="17">
        <v>54</v>
      </c>
      <c r="B60" s="19">
        <f t="shared" si="3"/>
        <v>29</v>
      </c>
      <c r="C60" s="19">
        <f t="shared" si="4"/>
        <v>118</v>
      </c>
      <c r="D60" s="14">
        <f t="shared" si="0"/>
        <v>18</v>
      </c>
      <c r="E60" s="14">
        <f t="shared" si="9"/>
        <v>18</v>
      </c>
      <c r="F60" s="2" t="str">
        <f>IF(results!O60&lt;&gt;"a","",results!B60)</f>
        <v/>
      </c>
      <c r="G60" s="2" t="str">
        <f>IF(results!$O60&lt;&gt;"a","",results!N60)</f>
        <v/>
      </c>
      <c r="H60" s="29" t="str">
        <f>IF(results!$O60&lt;&gt;"a","",Q60)</f>
        <v/>
      </c>
      <c r="I60" s="29" t="str">
        <f>IF(results!$O60&lt;&gt;"a","",IF(R60=Q60,R60+0.0001,R60))</f>
        <v/>
      </c>
      <c r="J60" s="29" t="str">
        <f>IF(results!$O60&lt;&gt;"a","",IF(OR(Q60=S60,R60=S60),S60+0.0002,S60))</f>
        <v/>
      </c>
      <c r="K60" s="29" t="str">
        <f>IF(results!$O60&lt;&gt;"a","",IF(OR(Q60=T60,R60=T60,S60=T60),T60+0.0003,T60))</f>
        <v/>
      </c>
      <c r="L60" s="29" t="str">
        <f>IF(results!$O60&lt;&gt;"a","",U60*2)</f>
        <v/>
      </c>
      <c r="M60" s="38">
        <f t="shared" si="7"/>
        <v>0</v>
      </c>
      <c r="N60" s="4">
        <f t="shared" si="6"/>
        <v>6.0000000000000002E-6</v>
      </c>
      <c r="O60" s="4" t="str">
        <f>IF(results!$O60&lt;&gt;"a","",results!C60)</f>
        <v/>
      </c>
      <c r="P60" s="4">
        <f>IF(results!O60="A",1,IF(results!O60="B",2,IF(results!O60="C",3,99)))</f>
        <v>99</v>
      </c>
      <c r="Q60" s="28">
        <f>results!D60+results!E60</f>
        <v>0</v>
      </c>
      <c r="R60" s="28">
        <f>results!F60+results!G60</f>
        <v>0</v>
      </c>
      <c r="S60" s="28">
        <f>results!H60+results!I60</f>
        <v>0</v>
      </c>
      <c r="T60" s="28">
        <f>results!J60+results!K60</f>
        <v>0</v>
      </c>
      <c r="U60" s="28">
        <f>results!L60+results!M60</f>
        <v>0</v>
      </c>
      <c r="V60" s="10" t="e">
        <f t="shared" si="8"/>
        <v>#NUM!</v>
      </c>
    </row>
    <row r="61" spans="1:22" x14ac:dyDescent="0.35">
      <c r="A61" s="17">
        <v>55</v>
      </c>
      <c r="B61" s="19">
        <f t="shared" si="3"/>
        <v>29</v>
      </c>
      <c r="C61" s="19">
        <f t="shared" si="4"/>
        <v>117</v>
      </c>
      <c r="D61" s="14">
        <f t="shared" si="0"/>
        <v>18</v>
      </c>
      <c r="E61" s="14">
        <f t="shared" si="9"/>
        <v>18</v>
      </c>
      <c r="F61" s="2" t="str">
        <f>IF(results!O61&lt;&gt;"a","",results!B61)</f>
        <v/>
      </c>
      <c r="G61" s="2" t="str">
        <f>IF(results!$O61&lt;&gt;"a","",results!N61)</f>
        <v/>
      </c>
      <c r="H61" s="29" t="str">
        <f>IF(results!$O61&lt;&gt;"a","",Q61)</f>
        <v/>
      </c>
      <c r="I61" s="29" t="str">
        <f>IF(results!$O61&lt;&gt;"a","",IF(R61=Q61,R61+0.0001,R61))</f>
        <v/>
      </c>
      <c r="J61" s="29" t="str">
        <f>IF(results!$O61&lt;&gt;"a","",IF(OR(Q61=S61,R61=S61),S61+0.0002,S61))</f>
        <v/>
      </c>
      <c r="K61" s="29" t="str">
        <f>IF(results!$O61&lt;&gt;"a","",IF(OR(Q61=T61,R61=T61,S61=T61),T61+0.0003,T61))</f>
        <v/>
      </c>
      <c r="L61" s="29" t="str">
        <f>IF(results!$O61&lt;&gt;"a","",U61*2)</f>
        <v/>
      </c>
      <c r="M61" s="38">
        <f t="shared" si="7"/>
        <v>0</v>
      </c>
      <c r="N61" s="4">
        <f t="shared" si="6"/>
        <v>6.1E-6</v>
      </c>
      <c r="O61" s="4" t="str">
        <f>IF(results!$O61&lt;&gt;"a","",results!C61)</f>
        <v/>
      </c>
      <c r="P61" s="4">
        <f>IF(results!O61="A",1,IF(results!O61="B",2,IF(results!O61="C",3,99)))</f>
        <v>99</v>
      </c>
      <c r="Q61" s="28">
        <f>results!D61+results!E61</f>
        <v>0</v>
      </c>
      <c r="R61" s="28">
        <f>results!F61+results!G61</f>
        <v>0</v>
      </c>
      <c r="S61" s="28">
        <f>results!H61+results!I61</f>
        <v>0</v>
      </c>
      <c r="T61" s="28">
        <f>results!J61+results!K61</f>
        <v>0</v>
      </c>
      <c r="U61" s="28">
        <f>results!L61+results!M61</f>
        <v>0</v>
      </c>
      <c r="V61" s="10" t="e">
        <f t="shared" si="8"/>
        <v>#NUM!</v>
      </c>
    </row>
    <row r="62" spans="1:22" x14ac:dyDescent="0.35">
      <c r="A62" s="17">
        <v>56</v>
      </c>
      <c r="B62" s="19">
        <f t="shared" si="3"/>
        <v>29</v>
      </c>
      <c r="C62" s="19">
        <f t="shared" si="4"/>
        <v>116</v>
      </c>
      <c r="D62" s="14">
        <f t="shared" si="0"/>
        <v>18</v>
      </c>
      <c r="E62" s="14">
        <f t="shared" si="9"/>
        <v>18</v>
      </c>
      <c r="F62" s="2" t="str">
        <f>IF(results!O62&lt;&gt;"a","",results!B62)</f>
        <v/>
      </c>
      <c r="G62" s="2" t="str">
        <f>IF(results!$O62&lt;&gt;"a","",results!N62)</f>
        <v/>
      </c>
      <c r="H62" s="29" t="str">
        <f>IF(results!$O62&lt;&gt;"a","",Q62)</f>
        <v/>
      </c>
      <c r="I62" s="29" t="str">
        <f>IF(results!$O62&lt;&gt;"a","",IF(R62=Q62,R62+0.0001,R62))</f>
        <v/>
      </c>
      <c r="J62" s="29" t="str">
        <f>IF(results!$O62&lt;&gt;"a","",IF(OR(Q62=S62,R62=S62),S62+0.0002,S62))</f>
        <v/>
      </c>
      <c r="K62" s="29" t="str">
        <f>IF(results!$O62&lt;&gt;"a","",IF(OR(Q62=T62,R62=T62,S62=T62),T62+0.0003,T62))</f>
        <v/>
      </c>
      <c r="L62" s="29" t="str">
        <f>IF(results!$O62&lt;&gt;"a","",U62*2)</f>
        <v/>
      </c>
      <c r="M62" s="38">
        <f t="shared" si="7"/>
        <v>0</v>
      </c>
      <c r="N62" s="4">
        <f t="shared" si="6"/>
        <v>6.1999999999999999E-6</v>
      </c>
      <c r="O62" s="4" t="str">
        <f>IF(results!$O62&lt;&gt;"a","",results!C62)</f>
        <v/>
      </c>
      <c r="P62" s="4">
        <f>IF(results!O62="A",1,IF(results!O62="B",2,IF(results!O62="C",3,99)))</f>
        <v>99</v>
      </c>
      <c r="Q62" s="28">
        <f>results!D62+results!E62</f>
        <v>0</v>
      </c>
      <c r="R62" s="28">
        <f>results!F62+results!G62</f>
        <v>0</v>
      </c>
      <c r="S62" s="28">
        <f>results!H62+results!I62</f>
        <v>0</v>
      </c>
      <c r="T62" s="28">
        <f>results!J62+results!K62</f>
        <v>0</v>
      </c>
      <c r="U62" s="28">
        <f>results!L62+results!M62</f>
        <v>0</v>
      </c>
      <c r="V62" s="10" t="e">
        <f t="shared" si="8"/>
        <v>#NUM!</v>
      </c>
    </row>
    <row r="63" spans="1:22" x14ac:dyDescent="0.35">
      <c r="A63" s="17">
        <v>57</v>
      </c>
      <c r="B63" s="19">
        <f t="shared" si="3"/>
        <v>29</v>
      </c>
      <c r="C63" s="19">
        <f t="shared" si="4"/>
        <v>115</v>
      </c>
      <c r="D63" s="14">
        <f t="shared" si="0"/>
        <v>18</v>
      </c>
      <c r="E63" s="14">
        <f t="shared" si="9"/>
        <v>18</v>
      </c>
      <c r="F63" s="2" t="str">
        <f>IF(results!O63&lt;&gt;"a","",results!B63)</f>
        <v/>
      </c>
      <c r="G63" s="2" t="str">
        <f>IF(results!$O63&lt;&gt;"a","",results!N63)</f>
        <v/>
      </c>
      <c r="H63" s="29" t="str">
        <f>IF(results!$O63&lt;&gt;"a","",Q63)</f>
        <v/>
      </c>
      <c r="I63" s="29" t="str">
        <f>IF(results!$O63&lt;&gt;"a","",IF(R63=Q63,R63+0.0001,R63))</f>
        <v/>
      </c>
      <c r="J63" s="29" t="str">
        <f>IF(results!$O63&lt;&gt;"a","",IF(OR(Q63=S63,R63=S63),S63+0.0002,S63))</f>
        <v/>
      </c>
      <c r="K63" s="29" t="str">
        <f>IF(results!$O63&lt;&gt;"a","",IF(OR(Q63=T63,R63=T63,S63=T63),T63+0.0003,T63))</f>
        <v/>
      </c>
      <c r="L63" s="29" t="str">
        <f>IF(results!$O63&lt;&gt;"a","",U63*2)</f>
        <v/>
      </c>
      <c r="M63" s="38">
        <f t="shared" si="7"/>
        <v>0</v>
      </c>
      <c r="N63" s="4">
        <f t="shared" si="6"/>
        <v>6.2999999999999998E-6</v>
      </c>
      <c r="O63" s="4" t="str">
        <f>IF(results!$O63&lt;&gt;"a","",results!C63)</f>
        <v/>
      </c>
      <c r="P63" s="4">
        <f>IF(results!O63="A",1,IF(results!O63="B",2,IF(results!O63="C",3,99)))</f>
        <v>99</v>
      </c>
      <c r="Q63" s="28">
        <f>results!D63+results!E63</f>
        <v>0</v>
      </c>
      <c r="R63" s="28">
        <f>results!F63+results!G63</f>
        <v>0</v>
      </c>
      <c r="S63" s="28">
        <f>results!H63+results!I63</f>
        <v>0</v>
      </c>
      <c r="T63" s="28">
        <f>results!J63+results!K63</f>
        <v>0</v>
      </c>
      <c r="U63" s="28">
        <f>results!L63+results!M63</f>
        <v>0</v>
      </c>
      <c r="V63" s="10" t="e">
        <f t="shared" si="8"/>
        <v>#NUM!</v>
      </c>
    </row>
    <row r="64" spans="1:22" x14ac:dyDescent="0.35">
      <c r="A64" s="17">
        <v>58</v>
      </c>
      <c r="B64" s="19">
        <f t="shared" si="3"/>
        <v>29</v>
      </c>
      <c r="C64" s="19">
        <f t="shared" si="4"/>
        <v>114</v>
      </c>
      <c r="D64" s="14">
        <f t="shared" si="0"/>
        <v>18</v>
      </c>
      <c r="E64" s="14">
        <f t="shared" si="9"/>
        <v>18</v>
      </c>
      <c r="F64" s="2" t="str">
        <f>IF(results!O64&lt;&gt;"a","",results!B64)</f>
        <v/>
      </c>
      <c r="G64" s="2" t="str">
        <f>IF(results!$O64&lt;&gt;"a","",results!N64)</f>
        <v/>
      </c>
      <c r="H64" s="29" t="str">
        <f>IF(results!$O64&lt;&gt;"a","",Q64)</f>
        <v/>
      </c>
      <c r="I64" s="29" t="str">
        <f>IF(results!$O64&lt;&gt;"a","",IF(R64=Q64,R64+0.0001,R64))</f>
        <v/>
      </c>
      <c r="J64" s="29" t="str">
        <f>IF(results!$O64&lt;&gt;"a","",IF(OR(Q64=S64,R64=S64),S64+0.0002,S64))</f>
        <v/>
      </c>
      <c r="K64" s="29" t="str">
        <f>IF(results!$O64&lt;&gt;"a","",IF(OR(Q64=T64,R64=T64,S64=T64),T64+0.0003,T64))</f>
        <v/>
      </c>
      <c r="L64" s="29" t="str">
        <f>IF(results!$O64&lt;&gt;"a","",U64*2)</f>
        <v/>
      </c>
      <c r="M64" s="38">
        <f t="shared" si="7"/>
        <v>0</v>
      </c>
      <c r="N64" s="4">
        <f t="shared" si="6"/>
        <v>6.3999999999999997E-6</v>
      </c>
      <c r="O64" s="4" t="str">
        <f>IF(results!$O64&lt;&gt;"a","",results!C64)</f>
        <v/>
      </c>
      <c r="P64" s="4">
        <f>IF(results!O64="A",1,IF(results!O64="B",2,IF(results!O64="C",3,99)))</f>
        <v>99</v>
      </c>
      <c r="Q64" s="28">
        <f>results!D64+results!E64</f>
        <v>0</v>
      </c>
      <c r="R64" s="28">
        <f>results!F64+results!G64</f>
        <v>0</v>
      </c>
      <c r="S64" s="28">
        <f>results!H64+results!I64</f>
        <v>0</v>
      </c>
      <c r="T64" s="28">
        <f>results!J64+results!K64</f>
        <v>0</v>
      </c>
      <c r="U64" s="28">
        <f>results!L64+results!M64</f>
        <v>0</v>
      </c>
      <c r="V64" s="10" t="e">
        <f t="shared" si="8"/>
        <v>#NUM!</v>
      </c>
    </row>
    <row r="65" spans="1:22" x14ac:dyDescent="0.35">
      <c r="A65" s="17">
        <v>59</v>
      </c>
      <c r="B65" s="19">
        <f t="shared" si="3"/>
        <v>29</v>
      </c>
      <c r="C65" s="19">
        <f t="shared" si="4"/>
        <v>113</v>
      </c>
      <c r="D65" s="14">
        <f t="shared" si="0"/>
        <v>18</v>
      </c>
      <c r="E65" s="14">
        <f t="shared" si="9"/>
        <v>18</v>
      </c>
      <c r="F65" s="2" t="str">
        <f>IF(results!O65&lt;&gt;"a","",results!B65)</f>
        <v/>
      </c>
      <c r="G65" s="2" t="str">
        <f>IF(results!$O65&lt;&gt;"a","",results!N65)</f>
        <v/>
      </c>
      <c r="H65" s="29" t="str">
        <f>IF(results!$O65&lt;&gt;"a","",Q65)</f>
        <v/>
      </c>
      <c r="I65" s="29" t="str">
        <f>IF(results!$O65&lt;&gt;"a","",IF(R65=Q65,R65+0.0001,R65))</f>
        <v/>
      </c>
      <c r="J65" s="29" t="str">
        <f>IF(results!$O65&lt;&gt;"a","",IF(OR(Q65=S65,R65=S65),S65+0.0002,S65))</f>
        <v/>
      </c>
      <c r="K65" s="29" t="str">
        <f>IF(results!$O65&lt;&gt;"a","",IF(OR(Q65=T65,R65=T65,S65=T65),T65+0.0003,T65))</f>
        <v/>
      </c>
      <c r="L65" s="29" t="str">
        <f>IF(results!$O65&lt;&gt;"a","",U65*2)</f>
        <v/>
      </c>
      <c r="M65" s="38">
        <f t="shared" si="7"/>
        <v>0</v>
      </c>
      <c r="N65" s="4">
        <f t="shared" si="6"/>
        <v>6.4999999999999996E-6</v>
      </c>
      <c r="O65" s="4" t="str">
        <f>IF(results!$O65&lt;&gt;"a","",results!C65)</f>
        <v/>
      </c>
      <c r="P65" s="4">
        <f>IF(results!O65="A",1,IF(results!O65="B",2,IF(results!O65="C",3,99)))</f>
        <v>99</v>
      </c>
      <c r="Q65" s="28">
        <f>results!D65+results!E65</f>
        <v>0</v>
      </c>
      <c r="R65" s="28">
        <f>results!F65+results!G65</f>
        <v>0</v>
      </c>
      <c r="S65" s="28">
        <f>results!H65+results!I65</f>
        <v>0</v>
      </c>
      <c r="T65" s="28">
        <f>results!J65+results!K65</f>
        <v>0</v>
      </c>
      <c r="U65" s="28">
        <f>results!L65+results!M65</f>
        <v>0</v>
      </c>
      <c r="V65" s="10" t="e">
        <f t="shared" si="8"/>
        <v>#NUM!</v>
      </c>
    </row>
    <row r="66" spans="1:22" x14ac:dyDescent="0.35">
      <c r="A66" s="17">
        <v>60</v>
      </c>
      <c r="B66" s="19">
        <f t="shared" si="3"/>
        <v>29</v>
      </c>
      <c r="C66" s="19">
        <f t="shared" si="4"/>
        <v>112</v>
      </c>
      <c r="D66" s="14">
        <f t="shared" si="0"/>
        <v>18</v>
      </c>
      <c r="E66" s="14">
        <f t="shared" si="9"/>
        <v>18</v>
      </c>
      <c r="F66" s="2" t="str">
        <f>IF(results!O66&lt;&gt;"a","",results!B66)</f>
        <v/>
      </c>
      <c r="G66" s="2" t="str">
        <f>IF(results!$O66&lt;&gt;"a","",results!N66)</f>
        <v/>
      </c>
      <c r="H66" s="29" t="str">
        <f>IF(results!$O66&lt;&gt;"a","",Q66)</f>
        <v/>
      </c>
      <c r="I66" s="29" t="str">
        <f>IF(results!$O66&lt;&gt;"a","",IF(R66=Q66,R66+0.0001,R66))</f>
        <v/>
      </c>
      <c r="J66" s="29" t="str">
        <f>IF(results!$O66&lt;&gt;"a","",IF(OR(Q66=S66,R66=S66),S66+0.0002,S66))</f>
        <v/>
      </c>
      <c r="K66" s="29" t="str">
        <f>IF(results!$O66&lt;&gt;"a","",IF(OR(Q66=T66,R66=T66,S66=T66),T66+0.0003,T66))</f>
        <v/>
      </c>
      <c r="L66" s="29" t="str">
        <f>IF(results!$O66&lt;&gt;"a","",U66*2)</f>
        <v/>
      </c>
      <c r="M66" s="38">
        <f t="shared" si="7"/>
        <v>0</v>
      </c>
      <c r="N66" s="4">
        <f t="shared" si="6"/>
        <v>6.5999999999999995E-6</v>
      </c>
      <c r="O66" s="4" t="str">
        <f>IF(results!$O66&lt;&gt;"a","",results!C66)</f>
        <v/>
      </c>
      <c r="P66" s="4">
        <f>IF(results!O66="A",1,IF(results!O66="B",2,IF(results!O66="C",3,99)))</f>
        <v>99</v>
      </c>
      <c r="Q66" s="28">
        <f>results!D66+results!E66</f>
        <v>0</v>
      </c>
      <c r="R66" s="28">
        <f>results!F66+results!G66</f>
        <v>0</v>
      </c>
      <c r="S66" s="28">
        <f>results!H66+results!I66</f>
        <v>0</v>
      </c>
      <c r="T66" s="28">
        <f>results!J66+results!K66</f>
        <v>0</v>
      </c>
      <c r="U66" s="28">
        <f>results!L66+results!M66</f>
        <v>0</v>
      </c>
      <c r="V66" s="10" t="e">
        <f t="shared" si="8"/>
        <v>#NUM!</v>
      </c>
    </row>
    <row r="67" spans="1:22" x14ac:dyDescent="0.35">
      <c r="A67" s="17">
        <v>61</v>
      </c>
      <c r="B67" s="19">
        <f t="shared" si="3"/>
        <v>29</v>
      </c>
      <c r="C67" s="19">
        <f t="shared" si="4"/>
        <v>111</v>
      </c>
      <c r="D67" s="14">
        <f t="shared" si="0"/>
        <v>18</v>
      </c>
      <c r="E67" s="14">
        <f t="shared" si="9"/>
        <v>18</v>
      </c>
      <c r="F67" s="2" t="str">
        <f>IF(results!O67&lt;&gt;"a","",results!B67)</f>
        <v/>
      </c>
      <c r="G67" s="2" t="str">
        <f>IF(results!$O67&lt;&gt;"a","",results!N67)</f>
        <v/>
      </c>
      <c r="H67" s="29" t="str">
        <f>IF(results!$O67&lt;&gt;"a","",Q67)</f>
        <v/>
      </c>
      <c r="I67" s="29" t="str">
        <f>IF(results!$O67&lt;&gt;"a","",IF(R67=Q67,R67+0.0001,R67))</f>
        <v/>
      </c>
      <c r="J67" s="29" t="str">
        <f>IF(results!$O67&lt;&gt;"a","",IF(OR(Q67=S67,R67=S67),S67+0.0002,S67))</f>
        <v/>
      </c>
      <c r="K67" s="29" t="str">
        <f>IF(results!$O67&lt;&gt;"a","",IF(OR(Q67=T67,R67=T67,S67=T67),T67+0.0003,T67))</f>
        <v/>
      </c>
      <c r="L67" s="29" t="str">
        <f>IF(results!$O67&lt;&gt;"a","",U67*2)</f>
        <v/>
      </c>
      <c r="M67" s="38">
        <f t="shared" si="7"/>
        <v>0</v>
      </c>
      <c r="N67" s="4">
        <f t="shared" si="6"/>
        <v>6.6999999999999994E-6</v>
      </c>
      <c r="O67" s="4" t="str">
        <f>IF(results!$O67&lt;&gt;"a","",results!C67)</f>
        <v/>
      </c>
      <c r="P67" s="4">
        <f>IF(results!O67="A",1,IF(results!O67="B",2,IF(results!O67="C",3,99)))</f>
        <v>99</v>
      </c>
      <c r="Q67" s="28">
        <f>results!D67+results!E67</f>
        <v>0</v>
      </c>
      <c r="R67" s="28">
        <f>results!F67+results!G67</f>
        <v>0</v>
      </c>
      <c r="S67" s="28">
        <f>results!H67+results!I67</f>
        <v>0</v>
      </c>
      <c r="T67" s="28">
        <f>results!J67+results!K67</f>
        <v>0</v>
      </c>
      <c r="U67" s="28">
        <f>results!L67+results!M67</f>
        <v>0</v>
      </c>
      <c r="V67" s="10" t="e">
        <f t="shared" si="8"/>
        <v>#NUM!</v>
      </c>
    </row>
    <row r="68" spans="1:22" x14ac:dyDescent="0.35">
      <c r="A68" s="17">
        <v>62</v>
      </c>
      <c r="B68" s="19">
        <f t="shared" si="3"/>
        <v>29</v>
      </c>
      <c r="C68" s="19">
        <f t="shared" si="4"/>
        <v>110</v>
      </c>
      <c r="D68" s="14">
        <f t="shared" si="0"/>
        <v>18</v>
      </c>
      <c r="E68" s="14">
        <f t="shared" si="9"/>
        <v>18</v>
      </c>
      <c r="F68" s="2" t="str">
        <f>IF(results!O68&lt;&gt;"a","",results!B68)</f>
        <v/>
      </c>
      <c r="G68" s="2" t="str">
        <f>IF(results!$O68&lt;&gt;"a","",results!N68)</f>
        <v/>
      </c>
      <c r="H68" s="29" t="str">
        <f>IF(results!$O68&lt;&gt;"a","",Q68)</f>
        <v/>
      </c>
      <c r="I68" s="29" t="str">
        <f>IF(results!$O68&lt;&gt;"a","",IF(R68=Q68,R68+0.0001,R68))</f>
        <v/>
      </c>
      <c r="J68" s="29" t="str">
        <f>IF(results!$O68&lt;&gt;"a","",IF(OR(Q68=S68,R68=S68),S68+0.0002,S68))</f>
        <v/>
      </c>
      <c r="K68" s="29" t="str">
        <f>IF(results!$O68&lt;&gt;"a","",IF(OR(Q68=T68,R68=T68,S68=T68),T68+0.0003,T68))</f>
        <v/>
      </c>
      <c r="L68" s="29" t="str">
        <f>IF(results!$O68&lt;&gt;"a","",U68*2)</f>
        <v/>
      </c>
      <c r="M68" s="38">
        <f t="shared" si="7"/>
        <v>0</v>
      </c>
      <c r="N68" s="4">
        <f t="shared" si="6"/>
        <v>6.7999999999999993E-6</v>
      </c>
      <c r="O68" s="4" t="str">
        <f>IF(results!$O68&lt;&gt;"a","",results!C68)</f>
        <v/>
      </c>
      <c r="P68" s="4">
        <f>IF(results!O68="A",1,IF(results!O68="B",2,IF(results!O68="C",3,99)))</f>
        <v>99</v>
      </c>
      <c r="Q68" s="28">
        <f>results!D68+results!E68</f>
        <v>0</v>
      </c>
      <c r="R68" s="28">
        <f>results!F68+results!G68</f>
        <v>0</v>
      </c>
      <c r="S68" s="28">
        <f>results!H68+results!I68</f>
        <v>0</v>
      </c>
      <c r="T68" s="28">
        <f>results!J68+results!K68</f>
        <v>0</v>
      </c>
      <c r="U68" s="28">
        <f>results!L68+results!M68</f>
        <v>0</v>
      </c>
      <c r="V68" s="10" t="e">
        <f t="shared" si="8"/>
        <v>#NUM!</v>
      </c>
    </row>
    <row r="69" spans="1:22" ht="15" customHeight="1" x14ac:dyDescent="0.35">
      <c r="A69" s="17">
        <v>63</v>
      </c>
      <c r="B69" s="19">
        <f t="shared" si="3"/>
        <v>29</v>
      </c>
      <c r="C69" s="19">
        <f t="shared" si="4"/>
        <v>109</v>
      </c>
      <c r="D69" s="14">
        <f t="shared" si="0"/>
        <v>18</v>
      </c>
      <c r="E69" s="14">
        <f t="shared" si="9"/>
        <v>18</v>
      </c>
      <c r="F69" s="2" t="str">
        <f>IF(results!O69&lt;&gt;"a","",results!B69)</f>
        <v/>
      </c>
      <c r="G69" s="2" t="str">
        <f>IF(results!$O69&lt;&gt;"a","",results!N69)</f>
        <v/>
      </c>
      <c r="H69" s="29" t="str">
        <f>IF(results!$O69&lt;&gt;"a","",Q69)</f>
        <v/>
      </c>
      <c r="I69" s="29" t="str">
        <f>IF(results!$O69&lt;&gt;"a","",IF(R69=Q69,R69+0.0001,R69))</f>
        <v/>
      </c>
      <c r="J69" s="29" t="str">
        <f>IF(results!$O69&lt;&gt;"a","",IF(OR(Q69=S69,R69=S69),S69+0.0002,S69))</f>
        <v/>
      </c>
      <c r="K69" s="29" t="str">
        <f>IF(results!$O69&lt;&gt;"a","",IF(OR(Q69=T69,R69=T69,S69=T69),T69+0.0003,T69))</f>
        <v/>
      </c>
      <c r="L69" s="29" t="str">
        <f>IF(results!$O69&lt;&gt;"a","",U69*2)</f>
        <v/>
      </c>
      <c r="M69" s="38">
        <f t="shared" si="7"/>
        <v>0</v>
      </c>
      <c r="N69" s="4">
        <f t="shared" si="6"/>
        <v>6.9E-6</v>
      </c>
      <c r="O69" s="4" t="str">
        <f>IF(results!$O69&lt;&gt;"a","",results!C69)</f>
        <v/>
      </c>
      <c r="P69" s="4">
        <f>IF(results!O69="A",1,IF(results!O69="B",2,IF(results!O69="C",3,99)))</f>
        <v>99</v>
      </c>
      <c r="Q69" s="28">
        <f>results!D69+results!E69</f>
        <v>0</v>
      </c>
      <c r="R69" s="28">
        <f>results!F69+results!G69</f>
        <v>0</v>
      </c>
      <c r="S69" s="28">
        <f>results!H69+results!I69</f>
        <v>0</v>
      </c>
      <c r="T69" s="28">
        <f>results!J69+results!K69</f>
        <v>0</v>
      </c>
      <c r="U69" s="28">
        <f>results!L69+results!M69</f>
        <v>0</v>
      </c>
      <c r="V69" s="10" t="e">
        <f t="shared" si="8"/>
        <v>#NUM!</v>
      </c>
    </row>
    <row r="70" spans="1:22" x14ac:dyDescent="0.35">
      <c r="A70" s="17">
        <v>64</v>
      </c>
      <c r="B70" s="19">
        <f t="shared" si="3"/>
        <v>29</v>
      </c>
      <c r="C70" s="19">
        <f t="shared" si="4"/>
        <v>108</v>
      </c>
      <c r="D70" s="14">
        <f t="shared" si="0"/>
        <v>18</v>
      </c>
      <c r="E70" s="14">
        <f t="shared" si="9"/>
        <v>18</v>
      </c>
      <c r="F70" s="2" t="str">
        <f>IF(results!O70&lt;&gt;"a","",results!B70)</f>
        <v/>
      </c>
      <c r="G70" s="2" t="str">
        <f>IF(results!$O70&lt;&gt;"a","",results!N70)</f>
        <v/>
      </c>
      <c r="H70" s="29" t="str">
        <f>IF(results!$O70&lt;&gt;"a","",Q70)</f>
        <v/>
      </c>
      <c r="I70" s="29" t="str">
        <f>IF(results!$O70&lt;&gt;"a","",IF(R70=Q70,R70+0.0001,R70))</f>
        <v/>
      </c>
      <c r="J70" s="29" t="str">
        <f>IF(results!$O70&lt;&gt;"a","",IF(OR(Q70=S70,R70=S70),S70+0.0002,S70))</f>
        <v/>
      </c>
      <c r="K70" s="29" t="str">
        <f>IF(results!$O70&lt;&gt;"a","",IF(OR(Q70=T70,R70=T70,S70=T70),T70+0.0003,T70))</f>
        <v/>
      </c>
      <c r="L70" s="29" t="str">
        <f>IF(results!$O70&lt;&gt;"a","",U70*2)</f>
        <v/>
      </c>
      <c r="M70" s="38">
        <f t="shared" si="7"/>
        <v>0</v>
      </c>
      <c r="N70" s="4">
        <f t="shared" si="6"/>
        <v>6.9999999999999999E-6</v>
      </c>
      <c r="O70" s="4" t="str">
        <f>IF(results!$O70&lt;&gt;"a","",results!C70)</f>
        <v/>
      </c>
      <c r="P70" s="4">
        <f>IF(results!O70="A",1,IF(results!O70="B",2,IF(results!O70="C",3,99)))</f>
        <v>99</v>
      </c>
      <c r="Q70" s="28">
        <f>results!D70+results!E70</f>
        <v>0</v>
      </c>
      <c r="R70" s="28">
        <f>results!F70+results!G70</f>
        <v>0</v>
      </c>
      <c r="S70" s="28">
        <f>results!H70+results!I70</f>
        <v>0</v>
      </c>
      <c r="T70" s="28">
        <f>results!J70+results!K70</f>
        <v>0</v>
      </c>
      <c r="U70" s="28">
        <f>results!L70+results!M70</f>
        <v>0</v>
      </c>
      <c r="V70" s="10" t="e">
        <f t="shared" si="8"/>
        <v>#NUM!</v>
      </c>
    </row>
    <row r="71" spans="1:22" x14ac:dyDescent="0.35">
      <c r="A71" s="17">
        <v>65</v>
      </c>
      <c r="B71" s="19">
        <f t="shared" si="3"/>
        <v>29</v>
      </c>
      <c r="C71" s="19">
        <f t="shared" si="4"/>
        <v>107</v>
      </c>
      <c r="D71" s="14">
        <f t="shared" ref="D71:D134" si="10">_xlfn.RANK.EQ($M71,$M$7:$M$160,0)</f>
        <v>18</v>
      </c>
      <c r="E71" s="14">
        <f t="shared" si="9"/>
        <v>18</v>
      </c>
      <c r="F71" s="2" t="str">
        <f>IF(results!O71&lt;&gt;"a","",results!B71)</f>
        <v/>
      </c>
      <c r="G71" s="2" t="str">
        <f>IF(results!$O71&lt;&gt;"a","",results!N71)</f>
        <v/>
      </c>
      <c r="H71" s="29" t="str">
        <f>IF(results!$O71&lt;&gt;"a","",Q71)</f>
        <v/>
      </c>
      <c r="I71" s="29" t="str">
        <f>IF(results!$O71&lt;&gt;"a","",IF(R71=Q71,R71+0.0001,R71))</f>
        <v/>
      </c>
      <c r="J71" s="29" t="str">
        <f>IF(results!$O71&lt;&gt;"a","",IF(OR(Q71=S71,R71=S71),S71+0.0002,S71))</f>
        <v/>
      </c>
      <c r="K71" s="29" t="str">
        <f>IF(results!$O71&lt;&gt;"a","",IF(OR(Q71=T71,R71=T71,S71=T71),T71+0.0003,T71))</f>
        <v/>
      </c>
      <c r="L71" s="29" t="str">
        <f>IF(results!$O71&lt;&gt;"a","",U71*2)</f>
        <v/>
      </c>
      <c r="M71" s="38">
        <f t="shared" ref="M71:M102" si="11">IF(F71&lt;&gt;"",(MAX(H71:L71)+LARGE(H71:L71,2)+LARGE(H71:L71,3)),0)</f>
        <v>0</v>
      </c>
      <c r="N71" s="4">
        <f t="shared" si="6"/>
        <v>7.0999999999999998E-6</v>
      </c>
      <c r="O71" s="4" t="str">
        <f>IF(results!$O71&lt;&gt;"a","",results!C71)</f>
        <v/>
      </c>
      <c r="P71" s="4">
        <f>IF(results!O71="A",1,IF(results!O71="B",2,IF(results!O71="C",3,99)))</f>
        <v>99</v>
      </c>
      <c r="Q71" s="28">
        <f>results!D71+results!E71</f>
        <v>0</v>
      </c>
      <c r="R71" s="28">
        <f>results!F71+results!G71</f>
        <v>0</v>
      </c>
      <c r="S71" s="28">
        <f>results!H71+results!I71</f>
        <v>0</v>
      </c>
      <c r="T71" s="28">
        <f>results!J71+results!K71</f>
        <v>0</v>
      </c>
      <c r="U71" s="28">
        <f>results!L71+results!M71</f>
        <v>0</v>
      </c>
      <c r="V71" s="10" t="e">
        <f t="shared" ref="V71:V102" si="12">LARGE(H71:L71,3)</f>
        <v>#NUM!</v>
      </c>
    </row>
    <row r="72" spans="1:22" x14ac:dyDescent="0.35">
      <c r="A72" s="17">
        <v>66</v>
      </c>
      <c r="B72" s="19">
        <f t="shared" ref="B72:B135" si="13">RANK($P72,$P$7:$P$160,1)</f>
        <v>29</v>
      </c>
      <c r="C72" s="19">
        <f t="shared" ref="C72:C135" si="14">RANK($N72,$N$7:$N$160,0)</f>
        <v>106</v>
      </c>
      <c r="D72" s="14">
        <f t="shared" si="10"/>
        <v>18</v>
      </c>
      <c r="E72" s="14">
        <f t="shared" ref="E72:E103" si="15">_xlfn.RANK.EQ($M72,$M$7:$M$160,0)</f>
        <v>18</v>
      </c>
      <c r="F72" s="2" t="str">
        <f>IF(results!O72&lt;&gt;"a","",results!B72)</f>
        <v/>
      </c>
      <c r="G72" s="2" t="str">
        <f>IF(results!$O72&lt;&gt;"a","",results!N72)</f>
        <v/>
      </c>
      <c r="H72" s="29" t="str">
        <f>IF(results!$O72&lt;&gt;"a","",Q72)</f>
        <v/>
      </c>
      <c r="I72" s="29" t="str">
        <f>IF(results!$O72&lt;&gt;"a","",IF(R72=Q72,R72+0.0001,R72))</f>
        <v/>
      </c>
      <c r="J72" s="29" t="str">
        <f>IF(results!$O72&lt;&gt;"a","",IF(OR(Q72=S72,R72=S72),S72+0.0002,S72))</f>
        <v/>
      </c>
      <c r="K72" s="29" t="str">
        <f>IF(results!$O72&lt;&gt;"a","",IF(OR(Q72=T72,R72=T72,S72=T72),T72+0.0003,T72))</f>
        <v/>
      </c>
      <c r="L72" s="29" t="str">
        <f>IF(results!$O72&lt;&gt;"a","",U72*2)</f>
        <v/>
      </c>
      <c r="M72" s="38">
        <f t="shared" si="11"/>
        <v>0</v>
      </c>
      <c r="N72" s="4">
        <f t="shared" ref="N72:N135" si="16">M72+0.0000001*ROW()</f>
        <v>7.1999999999999997E-6</v>
      </c>
      <c r="O72" s="4" t="str">
        <f>IF(results!$O72&lt;&gt;"a","",results!C72)</f>
        <v/>
      </c>
      <c r="P72" s="4">
        <f>IF(results!O72="A",1,IF(results!O72="B",2,IF(results!O72="C",3,99)))</f>
        <v>99</v>
      </c>
      <c r="Q72" s="28">
        <f>results!D72+results!E72</f>
        <v>0</v>
      </c>
      <c r="R72" s="28">
        <f>results!F72+results!G72</f>
        <v>0</v>
      </c>
      <c r="S72" s="28">
        <f>results!H72+results!I72</f>
        <v>0</v>
      </c>
      <c r="T72" s="28">
        <f>results!J72+results!K72</f>
        <v>0</v>
      </c>
      <c r="U72" s="28">
        <f>results!L72+results!M72</f>
        <v>0</v>
      </c>
      <c r="V72" s="10" t="e">
        <f t="shared" si="12"/>
        <v>#NUM!</v>
      </c>
    </row>
    <row r="73" spans="1:22" x14ac:dyDescent="0.35">
      <c r="A73" s="17">
        <v>67</v>
      </c>
      <c r="B73" s="19">
        <f t="shared" si="13"/>
        <v>29</v>
      </c>
      <c r="C73" s="19">
        <f t="shared" si="14"/>
        <v>105</v>
      </c>
      <c r="D73" s="14">
        <f t="shared" si="10"/>
        <v>18</v>
      </c>
      <c r="E73" s="14">
        <f t="shared" si="15"/>
        <v>18</v>
      </c>
      <c r="F73" s="2" t="str">
        <f>IF(results!O73&lt;&gt;"a","",results!B73)</f>
        <v/>
      </c>
      <c r="G73" s="2" t="str">
        <f>IF(results!$O73&lt;&gt;"a","",results!N73)</f>
        <v/>
      </c>
      <c r="H73" s="29" t="str">
        <f>IF(results!$O73&lt;&gt;"a","",Q73)</f>
        <v/>
      </c>
      <c r="I73" s="29" t="str">
        <f>IF(results!$O73&lt;&gt;"a","",IF(R73=Q73,R73+0.0001,R73))</f>
        <v/>
      </c>
      <c r="J73" s="29" t="str">
        <f>IF(results!$O73&lt;&gt;"a","",IF(OR(Q73=S73,R73=S73),S73+0.0002,S73))</f>
        <v/>
      </c>
      <c r="K73" s="29" t="str">
        <f>IF(results!$O73&lt;&gt;"a","",IF(OR(Q73=T73,R73=T73,S73=T73),T73+0.0003,T73))</f>
        <v/>
      </c>
      <c r="L73" s="29" t="str">
        <f>IF(results!$O73&lt;&gt;"a","",U73*2)</f>
        <v/>
      </c>
      <c r="M73" s="38">
        <f t="shared" si="11"/>
        <v>0</v>
      </c>
      <c r="N73" s="4">
        <f t="shared" si="16"/>
        <v>7.2999999999999996E-6</v>
      </c>
      <c r="O73" s="4" t="str">
        <f>IF(results!$O73&lt;&gt;"a","",results!C73)</f>
        <v/>
      </c>
      <c r="P73" s="4">
        <f>IF(results!O73="A",1,IF(results!O73="B",2,IF(results!O73="C",3,99)))</f>
        <v>99</v>
      </c>
      <c r="Q73" s="28">
        <f>results!D73+results!E73</f>
        <v>0</v>
      </c>
      <c r="R73" s="28">
        <f>results!F73+results!G73</f>
        <v>0</v>
      </c>
      <c r="S73" s="28">
        <f>results!H73+results!I73</f>
        <v>0</v>
      </c>
      <c r="T73" s="28">
        <f>results!J73+results!K73</f>
        <v>0</v>
      </c>
      <c r="U73" s="28">
        <f>results!L73+results!M73</f>
        <v>0</v>
      </c>
      <c r="V73" s="10" t="e">
        <f t="shared" si="12"/>
        <v>#NUM!</v>
      </c>
    </row>
    <row r="74" spans="1:22" x14ac:dyDescent="0.35">
      <c r="A74" s="17">
        <v>68</v>
      </c>
      <c r="B74" s="19">
        <f t="shared" si="13"/>
        <v>29</v>
      </c>
      <c r="C74" s="19">
        <f t="shared" si="14"/>
        <v>104</v>
      </c>
      <c r="D74" s="14">
        <f t="shared" si="10"/>
        <v>18</v>
      </c>
      <c r="E74" s="14">
        <f t="shared" si="15"/>
        <v>18</v>
      </c>
      <c r="F74" s="2" t="str">
        <f>IF(results!O74&lt;&gt;"a","",results!B74)</f>
        <v/>
      </c>
      <c r="G74" s="2" t="str">
        <f>IF(results!$O74&lt;&gt;"a","",results!N74)</f>
        <v/>
      </c>
      <c r="H74" s="29" t="str">
        <f>IF(results!$O74&lt;&gt;"a","",Q74)</f>
        <v/>
      </c>
      <c r="I74" s="29" t="str">
        <f>IF(results!$O74&lt;&gt;"a","",IF(R74=Q74,R74+0.0001,R74))</f>
        <v/>
      </c>
      <c r="J74" s="29" t="str">
        <f>IF(results!$O74&lt;&gt;"a","",IF(OR(Q74=S74,R74=S74),S74+0.0002,S74))</f>
        <v/>
      </c>
      <c r="K74" s="29" t="str">
        <f>IF(results!$O74&lt;&gt;"a","",IF(OR(Q74=T74,R74=T74,S74=T74),T74+0.0003,T74))</f>
        <v/>
      </c>
      <c r="L74" s="29" t="str">
        <f>IF(results!$O74&lt;&gt;"a","",U74*2)</f>
        <v/>
      </c>
      <c r="M74" s="38">
        <f t="shared" si="11"/>
        <v>0</v>
      </c>
      <c r="N74" s="4">
        <f t="shared" si="16"/>
        <v>7.3999999999999995E-6</v>
      </c>
      <c r="O74" s="4" t="str">
        <f>IF(results!$O74&lt;&gt;"a","",results!C74)</f>
        <v/>
      </c>
      <c r="P74" s="4">
        <f>IF(results!O74="A",1,IF(results!O74="B",2,IF(results!O74="C",3,99)))</f>
        <v>99</v>
      </c>
      <c r="Q74" s="28">
        <f>results!D74+results!E74</f>
        <v>0</v>
      </c>
      <c r="R74" s="28">
        <f>results!F74+results!G74</f>
        <v>0</v>
      </c>
      <c r="S74" s="28">
        <f>results!H74+results!I74</f>
        <v>0</v>
      </c>
      <c r="T74" s="28">
        <f>results!J74+results!K74</f>
        <v>0</v>
      </c>
      <c r="U74" s="28">
        <f>results!L74+results!M74</f>
        <v>0</v>
      </c>
      <c r="V74" s="10" t="e">
        <f t="shared" si="12"/>
        <v>#NUM!</v>
      </c>
    </row>
    <row r="75" spans="1:22" x14ac:dyDescent="0.35">
      <c r="A75" s="17">
        <v>69</v>
      </c>
      <c r="B75" s="19">
        <f t="shared" si="13"/>
        <v>29</v>
      </c>
      <c r="C75" s="19">
        <f t="shared" si="14"/>
        <v>103</v>
      </c>
      <c r="D75" s="14">
        <f t="shared" si="10"/>
        <v>18</v>
      </c>
      <c r="E75" s="14">
        <f t="shared" si="15"/>
        <v>18</v>
      </c>
      <c r="F75" s="2" t="str">
        <f>IF(results!O75&lt;&gt;"a","",results!B75)</f>
        <v/>
      </c>
      <c r="G75" s="2" t="str">
        <f>IF(results!$O75&lt;&gt;"a","",results!N75)</f>
        <v/>
      </c>
      <c r="H75" s="29" t="str">
        <f>IF(results!$O75&lt;&gt;"a","",Q75)</f>
        <v/>
      </c>
      <c r="I75" s="29" t="str">
        <f>IF(results!$O75&lt;&gt;"a","",IF(R75=Q75,R75+0.0001,R75))</f>
        <v/>
      </c>
      <c r="J75" s="29" t="str">
        <f>IF(results!$O75&lt;&gt;"a","",IF(OR(Q75=S75,R75=S75),S75+0.0002,S75))</f>
        <v/>
      </c>
      <c r="K75" s="29" t="str">
        <f>IF(results!$O75&lt;&gt;"a","",IF(OR(Q75=T75,R75=T75,S75=T75),T75+0.0003,T75))</f>
        <v/>
      </c>
      <c r="L75" s="29" t="str">
        <f>IF(results!$O75&lt;&gt;"a","",U75*2)</f>
        <v/>
      </c>
      <c r="M75" s="38">
        <f t="shared" si="11"/>
        <v>0</v>
      </c>
      <c r="N75" s="4">
        <f t="shared" si="16"/>
        <v>7.4999999999999993E-6</v>
      </c>
      <c r="O75" s="4" t="str">
        <f>IF(results!$O75&lt;&gt;"a","",results!C75)</f>
        <v/>
      </c>
      <c r="P75" s="4">
        <f>IF(results!O75="A",1,IF(results!O75="B",2,IF(results!O75="C",3,99)))</f>
        <v>99</v>
      </c>
      <c r="Q75" s="28">
        <f>results!D75+results!E75</f>
        <v>0</v>
      </c>
      <c r="R75" s="28">
        <f>results!F75+results!G75</f>
        <v>0</v>
      </c>
      <c r="S75" s="28">
        <f>results!H75+results!I75</f>
        <v>0</v>
      </c>
      <c r="T75" s="28">
        <f>results!J75+results!K75</f>
        <v>0</v>
      </c>
      <c r="U75" s="28">
        <f>results!L75+results!M75</f>
        <v>0</v>
      </c>
      <c r="V75" s="10" t="e">
        <f t="shared" si="12"/>
        <v>#NUM!</v>
      </c>
    </row>
    <row r="76" spans="1:22" x14ac:dyDescent="0.35">
      <c r="A76" s="17">
        <v>70</v>
      </c>
      <c r="B76" s="19">
        <f t="shared" si="13"/>
        <v>29</v>
      </c>
      <c r="C76" s="19">
        <f t="shared" si="14"/>
        <v>102</v>
      </c>
      <c r="D76" s="14">
        <f t="shared" si="10"/>
        <v>18</v>
      </c>
      <c r="E76" s="14">
        <f t="shared" si="15"/>
        <v>18</v>
      </c>
      <c r="F76" s="2" t="str">
        <f>IF(results!O76&lt;&gt;"a","",results!B76)</f>
        <v/>
      </c>
      <c r="G76" s="2" t="str">
        <f>IF(results!$O76&lt;&gt;"a","",results!N76)</f>
        <v/>
      </c>
      <c r="H76" s="29" t="str">
        <f>IF(results!$O76&lt;&gt;"a","",Q76)</f>
        <v/>
      </c>
      <c r="I76" s="29" t="str">
        <f>IF(results!$O76&lt;&gt;"a","",IF(R76=Q76,R76+0.0001,R76))</f>
        <v/>
      </c>
      <c r="J76" s="29" t="str">
        <f>IF(results!$O76&lt;&gt;"a","",IF(OR(Q76=S76,R76=S76),S76+0.0002,S76))</f>
        <v/>
      </c>
      <c r="K76" s="29" t="str">
        <f>IF(results!$O76&lt;&gt;"a","",IF(OR(Q76=T76,R76=T76,S76=T76),T76+0.0003,T76))</f>
        <v/>
      </c>
      <c r="L76" s="29" t="str">
        <f>IF(results!$O76&lt;&gt;"a","",U76*2)</f>
        <v/>
      </c>
      <c r="M76" s="38">
        <f t="shared" si="11"/>
        <v>0</v>
      </c>
      <c r="N76" s="4">
        <f t="shared" si="16"/>
        <v>7.6000000000000001E-6</v>
      </c>
      <c r="O76" s="4" t="str">
        <f>IF(results!$O76&lt;&gt;"a","",results!C76)</f>
        <v/>
      </c>
      <c r="P76" s="4">
        <f>IF(results!O76="A",1,IF(results!O76="B",2,IF(results!O76="C",3,99)))</f>
        <v>99</v>
      </c>
      <c r="Q76" s="28">
        <f>results!D76+results!E76</f>
        <v>0</v>
      </c>
      <c r="R76" s="28">
        <f>results!F76+results!G76</f>
        <v>0</v>
      </c>
      <c r="S76" s="28">
        <f>results!H76+results!I76</f>
        <v>0</v>
      </c>
      <c r="T76" s="28">
        <f>results!J76+results!K76</f>
        <v>0</v>
      </c>
      <c r="U76" s="28">
        <f>results!L76+results!M76</f>
        <v>0</v>
      </c>
      <c r="V76" s="10" t="e">
        <f t="shared" si="12"/>
        <v>#NUM!</v>
      </c>
    </row>
    <row r="77" spans="1:22" x14ac:dyDescent="0.35">
      <c r="A77" s="17">
        <v>71</v>
      </c>
      <c r="B77" s="19">
        <f t="shared" si="13"/>
        <v>29</v>
      </c>
      <c r="C77" s="19">
        <f t="shared" si="14"/>
        <v>101</v>
      </c>
      <c r="D77" s="14">
        <f t="shared" si="10"/>
        <v>18</v>
      </c>
      <c r="E77" s="14">
        <f t="shared" si="15"/>
        <v>18</v>
      </c>
      <c r="F77" s="2" t="str">
        <f>IF(results!O77&lt;&gt;"a","",results!B77)</f>
        <v/>
      </c>
      <c r="G77" s="2" t="str">
        <f>IF(results!$O77&lt;&gt;"a","",results!N77)</f>
        <v/>
      </c>
      <c r="H77" s="29" t="str">
        <f>IF(results!$O77&lt;&gt;"a","",Q77)</f>
        <v/>
      </c>
      <c r="I77" s="29" t="str">
        <f>IF(results!$O77&lt;&gt;"a","",IF(R77=Q77,R77+0.0001,R77))</f>
        <v/>
      </c>
      <c r="J77" s="29" t="str">
        <f>IF(results!$O77&lt;&gt;"a","",IF(OR(Q77=S77,R77=S77),S77+0.0002,S77))</f>
        <v/>
      </c>
      <c r="K77" s="29" t="str">
        <f>IF(results!$O77&lt;&gt;"a","",IF(OR(Q77=T77,R77=T77,S77=T77),T77+0.0003,T77))</f>
        <v/>
      </c>
      <c r="L77" s="29" t="str">
        <f>IF(results!$O77&lt;&gt;"a","",U77*2)</f>
        <v/>
      </c>
      <c r="M77" s="38">
        <f t="shared" si="11"/>
        <v>0</v>
      </c>
      <c r="N77" s="4">
        <f t="shared" si="16"/>
        <v>7.6999999999999991E-6</v>
      </c>
      <c r="O77" s="4" t="str">
        <f>IF(results!$O77&lt;&gt;"a","",results!C77)</f>
        <v/>
      </c>
      <c r="P77" s="4">
        <f>IF(results!O77="A",1,IF(results!O77="B",2,IF(results!O77="C",3,99)))</f>
        <v>99</v>
      </c>
      <c r="Q77" s="28">
        <f>results!D77+results!E77</f>
        <v>0</v>
      </c>
      <c r="R77" s="28">
        <f>results!F77+results!G77</f>
        <v>0</v>
      </c>
      <c r="S77" s="28">
        <f>results!H77+results!I77</f>
        <v>0</v>
      </c>
      <c r="T77" s="28">
        <f>results!J77+results!K77</f>
        <v>0</v>
      </c>
      <c r="U77" s="28">
        <f>results!L77+results!M77</f>
        <v>0</v>
      </c>
      <c r="V77" s="10" t="e">
        <f t="shared" si="12"/>
        <v>#NUM!</v>
      </c>
    </row>
    <row r="78" spans="1:22" x14ac:dyDescent="0.35">
      <c r="A78" s="17">
        <v>72</v>
      </c>
      <c r="B78" s="19">
        <f t="shared" si="13"/>
        <v>29</v>
      </c>
      <c r="C78" s="19">
        <f t="shared" si="14"/>
        <v>100</v>
      </c>
      <c r="D78" s="14">
        <f t="shared" si="10"/>
        <v>18</v>
      </c>
      <c r="E78" s="14">
        <f t="shared" si="15"/>
        <v>18</v>
      </c>
      <c r="F78" s="2" t="str">
        <f>IF(results!O78&lt;&gt;"a","",results!B78)</f>
        <v/>
      </c>
      <c r="G78" s="2" t="str">
        <f>IF(results!$O78&lt;&gt;"a","",results!N78)</f>
        <v/>
      </c>
      <c r="H78" s="29" t="str">
        <f>IF(results!$O78&lt;&gt;"a","",Q78)</f>
        <v/>
      </c>
      <c r="I78" s="29" t="str">
        <f>IF(results!$O78&lt;&gt;"a","",IF(R78=Q78,R78+0.0001,R78))</f>
        <v/>
      </c>
      <c r="J78" s="29" t="str">
        <f>IF(results!$O78&lt;&gt;"a","",IF(OR(Q78=S78,R78=S78),S78+0.0002,S78))</f>
        <v/>
      </c>
      <c r="K78" s="29" t="str">
        <f>IF(results!$O78&lt;&gt;"a","",IF(OR(Q78=T78,R78=T78,S78=T78),T78+0.0003,T78))</f>
        <v/>
      </c>
      <c r="L78" s="29" t="str">
        <f>IF(results!$O78&lt;&gt;"a","",U78*2)</f>
        <v/>
      </c>
      <c r="M78" s="38">
        <f t="shared" si="11"/>
        <v>0</v>
      </c>
      <c r="N78" s="4">
        <f t="shared" si="16"/>
        <v>7.7999999999999999E-6</v>
      </c>
      <c r="O78" s="4" t="str">
        <f>IF(results!$O78&lt;&gt;"a","",results!C78)</f>
        <v/>
      </c>
      <c r="P78" s="4">
        <f>IF(results!O78="A",1,IF(results!O78="B",2,IF(results!O78="C",3,99)))</f>
        <v>99</v>
      </c>
      <c r="Q78" s="28">
        <f>results!D78+results!E78</f>
        <v>0</v>
      </c>
      <c r="R78" s="28">
        <f>results!F78+results!G78</f>
        <v>0</v>
      </c>
      <c r="S78" s="28">
        <f>results!H78+results!I78</f>
        <v>0</v>
      </c>
      <c r="T78" s="28">
        <f>results!J78+results!K78</f>
        <v>0</v>
      </c>
      <c r="U78" s="28">
        <f>results!L78+results!M78</f>
        <v>0</v>
      </c>
      <c r="V78" s="10" t="e">
        <f t="shared" si="12"/>
        <v>#NUM!</v>
      </c>
    </row>
    <row r="79" spans="1:22" x14ac:dyDescent="0.35">
      <c r="A79" s="17">
        <v>73</v>
      </c>
      <c r="B79" s="19">
        <f t="shared" si="13"/>
        <v>29</v>
      </c>
      <c r="C79" s="19">
        <f t="shared" si="14"/>
        <v>99</v>
      </c>
      <c r="D79" s="14">
        <f t="shared" si="10"/>
        <v>18</v>
      </c>
      <c r="E79" s="14">
        <f t="shared" si="15"/>
        <v>18</v>
      </c>
      <c r="F79" s="2" t="str">
        <f>IF(results!O79&lt;&gt;"a","",results!B79)</f>
        <v/>
      </c>
      <c r="G79" s="2" t="str">
        <f>IF(results!$O79&lt;&gt;"a","",results!N79)</f>
        <v/>
      </c>
      <c r="H79" s="29" t="str">
        <f>IF(results!$O79&lt;&gt;"a","",Q79)</f>
        <v/>
      </c>
      <c r="I79" s="29" t="str">
        <f>IF(results!$O79&lt;&gt;"a","",IF(R79=Q79,R79+0.0001,R79))</f>
        <v/>
      </c>
      <c r="J79" s="29" t="str">
        <f>IF(results!$O79&lt;&gt;"a","",IF(OR(Q79=S79,R79=S79),S79+0.0002,S79))</f>
        <v/>
      </c>
      <c r="K79" s="29" t="str">
        <f>IF(results!$O79&lt;&gt;"a","",IF(OR(Q79=T79,R79=T79,S79=T79),T79+0.0003,T79))</f>
        <v/>
      </c>
      <c r="L79" s="29" t="str">
        <f>IF(results!$O79&lt;&gt;"a","",U79*2)</f>
        <v/>
      </c>
      <c r="M79" s="38">
        <f t="shared" si="11"/>
        <v>0</v>
      </c>
      <c r="N79" s="4">
        <f t="shared" si="16"/>
        <v>7.8999999999999989E-6</v>
      </c>
      <c r="O79" s="4" t="str">
        <f>IF(results!$O79&lt;&gt;"a","",results!C79)</f>
        <v/>
      </c>
      <c r="P79" s="4">
        <f>IF(results!O79="A",1,IF(results!O79="B",2,IF(results!O79="C",3,99)))</f>
        <v>99</v>
      </c>
      <c r="Q79" s="28">
        <f>results!D79+results!E79</f>
        <v>0</v>
      </c>
      <c r="R79" s="28">
        <f>results!F79+results!G79</f>
        <v>0</v>
      </c>
      <c r="S79" s="28">
        <f>results!H79+results!I79</f>
        <v>0</v>
      </c>
      <c r="T79" s="28">
        <f>results!J79+results!K79</f>
        <v>0</v>
      </c>
      <c r="U79" s="28">
        <f>results!L79+results!M79</f>
        <v>0</v>
      </c>
      <c r="V79" s="10" t="e">
        <f t="shared" si="12"/>
        <v>#NUM!</v>
      </c>
    </row>
    <row r="80" spans="1:22" x14ac:dyDescent="0.35">
      <c r="A80" s="17">
        <v>74</v>
      </c>
      <c r="B80" s="19">
        <f t="shared" si="13"/>
        <v>29</v>
      </c>
      <c r="C80" s="19">
        <f t="shared" si="14"/>
        <v>98</v>
      </c>
      <c r="D80" s="14">
        <f t="shared" si="10"/>
        <v>18</v>
      </c>
      <c r="E80" s="14">
        <f t="shared" si="15"/>
        <v>18</v>
      </c>
      <c r="F80" s="2" t="str">
        <f>IF(results!O80&lt;&gt;"a","",results!B80)</f>
        <v/>
      </c>
      <c r="G80" s="2" t="str">
        <f>IF(results!$O80&lt;&gt;"a","",results!N80)</f>
        <v/>
      </c>
      <c r="H80" s="29" t="str">
        <f>IF(results!$O80&lt;&gt;"a","",Q80)</f>
        <v/>
      </c>
      <c r="I80" s="29" t="str">
        <f>IF(results!$O80&lt;&gt;"a","",IF(R80=Q80,R80+0.0001,R80))</f>
        <v/>
      </c>
      <c r="J80" s="29" t="str">
        <f>IF(results!$O80&lt;&gt;"a","",IF(OR(Q80=S80,R80=S80),S80+0.0002,S80))</f>
        <v/>
      </c>
      <c r="K80" s="29" t="str">
        <f>IF(results!$O80&lt;&gt;"a","",IF(OR(Q80=T80,R80=T80,S80=T80),T80+0.0003,T80))</f>
        <v/>
      </c>
      <c r="L80" s="29" t="str">
        <f>IF(results!$O80&lt;&gt;"a","",U80*2)</f>
        <v/>
      </c>
      <c r="M80" s="38">
        <f t="shared" si="11"/>
        <v>0</v>
      </c>
      <c r="N80" s="4">
        <f t="shared" si="16"/>
        <v>7.9999999999999996E-6</v>
      </c>
      <c r="O80" s="4" t="str">
        <f>IF(results!$O80&lt;&gt;"a","",results!C80)</f>
        <v/>
      </c>
      <c r="P80" s="4">
        <f>IF(results!O80="A",1,IF(results!O80="B",2,IF(results!O80="C",3,99)))</f>
        <v>99</v>
      </c>
      <c r="Q80" s="28">
        <f>results!D80+results!E80</f>
        <v>0</v>
      </c>
      <c r="R80" s="28">
        <f>results!F80+results!G80</f>
        <v>0</v>
      </c>
      <c r="S80" s="28">
        <f>results!H80+results!I80</f>
        <v>0</v>
      </c>
      <c r="T80" s="28">
        <f>results!J80+results!K80</f>
        <v>0</v>
      </c>
      <c r="U80" s="28">
        <f>results!L80+results!M80</f>
        <v>0</v>
      </c>
      <c r="V80" s="10" t="e">
        <f t="shared" si="12"/>
        <v>#NUM!</v>
      </c>
    </row>
    <row r="81" spans="1:22" x14ac:dyDescent="0.35">
      <c r="A81" s="17">
        <v>75</v>
      </c>
      <c r="B81" s="19">
        <f t="shared" si="13"/>
        <v>29</v>
      </c>
      <c r="C81" s="19">
        <f t="shared" si="14"/>
        <v>97</v>
      </c>
      <c r="D81" s="14">
        <f t="shared" si="10"/>
        <v>18</v>
      </c>
      <c r="E81" s="14">
        <f t="shared" si="15"/>
        <v>18</v>
      </c>
      <c r="F81" s="2" t="str">
        <f>IF(results!O81&lt;&gt;"a","",results!B81)</f>
        <v/>
      </c>
      <c r="G81" s="2" t="str">
        <f>IF(results!$O81&lt;&gt;"a","",results!N81)</f>
        <v/>
      </c>
      <c r="H81" s="29" t="str">
        <f>IF(results!$O81&lt;&gt;"a","",Q81)</f>
        <v/>
      </c>
      <c r="I81" s="29" t="str">
        <f>IF(results!$O81&lt;&gt;"a","",IF(R81=Q81,R81+0.0001,R81))</f>
        <v/>
      </c>
      <c r="J81" s="29" t="str">
        <f>IF(results!$O81&lt;&gt;"a","",IF(OR(Q81=S81,R81=S81),S81+0.0002,S81))</f>
        <v/>
      </c>
      <c r="K81" s="29" t="str">
        <f>IF(results!$O81&lt;&gt;"a","",IF(OR(Q81=T81,R81=T81,S81=T81),T81+0.0003,T81))</f>
        <v/>
      </c>
      <c r="L81" s="29" t="str">
        <f>IF(results!$O81&lt;&gt;"a","",U81*2)</f>
        <v/>
      </c>
      <c r="M81" s="38">
        <f t="shared" si="11"/>
        <v>0</v>
      </c>
      <c r="N81" s="4">
        <f t="shared" si="16"/>
        <v>8.1000000000000004E-6</v>
      </c>
      <c r="O81" s="4" t="str">
        <f>IF(results!$O81&lt;&gt;"a","",results!C81)</f>
        <v/>
      </c>
      <c r="P81" s="4">
        <f>IF(results!O81="A",1,IF(results!O81="B",2,IF(results!O81="C",3,99)))</f>
        <v>99</v>
      </c>
      <c r="Q81" s="28">
        <f>results!D81+results!E81</f>
        <v>0</v>
      </c>
      <c r="R81" s="28">
        <f>results!F81+results!G81</f>
        <v>0</v>
      </c>
      <c r="S81" s="28">
        <f>results!H81+results!I81</f>
        <v>0</v>
      </c>
      <c r="T81" s="28">
        <f>results!J81+results!K81</f>
        <v>0</v>
      </c>
      <c r="U81" s="28">
        <f>results!L81+results!M81</f>
        <v>0</v>
      </c>
      <c r="V81" s="10" t="e">
        <f t="shared" si="12"/>
        <v>#NUM!</v>
      </c>
    </row>
    <row r="82" spans="1:22" x14ac:dyDescent="0.35">
      <c r="A82" s="17">
        <v>76</v>
      </c>
      <c r="B82" s="19">
        <f t="shared" si="13"/>
        <v>29</v>
      </c>
      <c r="C82" s="19">
        <f t="shared" si="14"/>
        <v>96</v>
      </c>
      <c r="D82" s="14">
        <f t="shared" si="10"/>
        <v>18</v>
      </c>
      <c r="E82" s="14">
        <f t="shared" si="15"/>
        <v>18</v>
      </c>
      <c r="F82" s="2" t="str">
        <f>IF(results!O82&lt;&gt;"a","",results!B82)</f>
        <v/>
      </c>
      <c r="G82" s="2" t="str">
        <f>IF(results!$O82&lt;&gt;"a","",results!N82)</f>
        <v/>
      </c>
      <c r="H82" s="29" t="str">
        <f>IF(results!$O82&lt;&gt;"a","",Q82)</f>
        <v/>
      </c>
      <c r="I82" s="29" t="str">
        <f>IF(results!$O82&lt;&gt;"a","",IF(R82=Q82,R82+0.0001,R82))</f>
        <v/>
      </c>
      <c r="J82" s="29" t="str">
        <f>IF(results!$O82&lt;&gt;"a","",IF(OR(Q82=S82,R82=S82),S82+0.0002,S82))</f>
        <v/>
      </c>
      <c r="K82" s="29" t="str">
        <f>IF(results!$O82&lt;&gt;"a","",IF(OR(Q82=T82,R82=T82,S82=T82),T82+0.0003,T82))</f>
        <v/>
      </c>
      <c r="L82" s="29" t="str">
        <f>IF(results!$O82&lt;&gt;"a","",U82*2)</f>
        <v/>
      </c>
      <c r="M82" s="38">
        <f t="shared" si="11"/>
        <v>0</v>
      </c>
      <c r="N82" s="4">
        <f t="shared" si="16"/>
        <v>8.1999999999999994E-6</v>
      </c>
      <c r="O82" s="4" t="str">
        <f>IF(results!$O82&lt;&gt;"a","",results!C82)</f>
        <v/>
      </c>
      <c r="P82" s="4">
        <f>IF(results!O82="A",1,IF(results!O82="B",2,IF(results!O82="C",3,99)))</f>
        <v>99</v>
      </c>
      <c r="Q82" s="28">
        <f>results!D82+results!E82</f>
        <v>0</v>
      </c>
      <c r="R82" s="28">
        <f>results!F82+results!G82</f>
        <v>0</v>
      </c>
      <c r="S82" s="28">
        <f>results!H82+results!I82</f>
        <v>0</v>
      </c>
      <c r="T82" s="28">
        <f>results!J82+results!K82</f>
        <v>0</v>
      </c>
      <c r="U82" s="28">
        <f>results!L82+results!M82</f>
        <v>0</v>
      </c>
      <c r="V82" s="10" t="e">
        <f t="shared" si="12"/>
        <v>#NUM!</v>
      </c>
    </row>
    <row r="83" spans="1:22" x14ac:dyDescent="0.35">
      <c r="A83" s="17">
        <v>77</v>
      </c>
      <c r="B83" s="19">
        <f t="shared" si="13"/>
        <v>29</v>
      </c>
      <c r="C83" s="19">
        <f t="shared" si="14"/>
        <v>95</v>
      </c>
      <c r="D83" s="14">
        <f t="shared" si="10"/>
        <v>18</v>
      </c>
      <c r="E83" s="14">
        <f t="shared" si="15"/>
        <v>18</v>
      </c>
      <c r="F83" s="2" t="str">
        <f>IF(results!O83&lt;&gt;"a","",results!B83)</f>
        <v/>
      </c>
      <c r="G83" s="2" t="str">
        <f>IF(results!$O83&lt;&gt;"a","",results!N83)</f>
        <v/>
      </c>
      <c r="H83" s="29" t="str">
        <f>IF(results!$O83&lt;&gt;"a","",Q83)</f>
        <v/>
      </c>
      <c r="I83" s="29" t="str">
        <f>IF(results!$O83&lt;&gt;"a","",IF(R83=Q83,R83+0.0001,R83))</f>
        <v/>
      </c>
      <c r="J83" s="29" t="str">
        <f>IF(results!$O83&lt;&gt;"a","",IF(OR(Q83=S83,R83=S83),S83+0.0002,S83))</f>
        <v/>
      </c>
      <c r="K83" s="29" t="str">
        <f>IF(results!$O83&lt;&gt;"a","",IF(OR(Q83=T83,R83=T83,S83=T83),T83+0.0003,T83))</f>
        <v/>
      </c>
      <c r="L83" s="29" t="str">
        <f>IF(results!$O83&lt;&gt;"a","",U83*2)</f>
        <v/>
      </c>
      <c r="M83" s="38">
        <f t="shared" si="11"/>
        <v>0</v>
      </c>
      <c r="N83" s="4">
        <f t="shared" si="16"/>
        <v>8.3000000000000002E-6</v>
      </c>
      <c r="O83" s="4" t="str">
        <f>IF(results!$O83&lt;&gt;"a","",results!C83)</f>
        <v/>
      </c>
      <c r="P83" s="4">
        <f>IF(results!O83="A",1,IF(results!O83="B",2,IF(results!O83="C",3,99)))</f>
        <v>99</v>
      </c>
      <c r="Q83" s="28">
        <f>results!D83+results!E83</f>
        <v>0</v>
      </c>
      <c r="R83" s="28">
        <f>results!F83+results!G83</f>
        <v>0</v>
      </c>
      <c r="S83" s="28">
        <f>results!H83+results!I83</f>
        <v>0</v>
      </c>
      <c r="T83" s="28">
        <f>results!J83+results!K83</f>
        <v>0</v>
      </c>
      <c r="U83" s="28">
        <f>results!L83+results!M83</f>
        <v>0</v>
      </c>
      <c r="V83" s="10" t="e">
        <f t="shared" si="12"/>
        <v>#NUM!</v>
      </c>
    </row>
    <row r="84" spans="1:22" x14ac:dyDescent="0.35">
      <c r="A84" s="17">
        <v>78</v>
      </c>
      <c r="B84" s="19">
        <f t="shared" si="13"/>
        <v>29</v>
      </c>
      <c r="C84" s="19">
        <f t="shared" si="14"/>
        <v>94</v>
      </c>
      <c r="D84" s="14">
        <f t="shared" si="10"/>
        <v>18</v>
      </c>
      <c r="E84" s="14">
        <f t="shared" si="15"/>
        <v>18</v>
      </c>
      <c r="F84" s="2" t="str">
        <f>IF(results!O84&lt;&gt;"a","",results!B84)</f>
        <v/>
      </c>
      <c r="G84" s="2" t="str">
        <f>IF(results!$O84&lt;&gt;"a","",results!N84)</f>
        <v/>
      </c>
      <c r="H84" s="29" t="str">
        <f>IF(results!$O84&lt;&gt;"a","",Q84)</f>
        <v/>
      </c>
      <c r="I84" s="29" t="str">
        <f>IF(results!$O84&lt;&gt;"a","",IF(R84=Q84,R84+0.0001,R84))</f>
        <v/>
      </c>
      <c r="J84" s="29" t="str">
        <f>IF(results!$O84&lt;&gt;"a","",IF(OR(Q84=S84,R84=S84),S84+0.0002,S84))</f>
        <v/>
      </c>
      <c r="K84" s="29" t="str">
        <f>IF(results!$O84&lt;&gt;"a","",IF(OR(Q84=T84,R84=T84,S84=T84),T84+0.0003,T84))</f>
        <v/>
      </c>
      <c r="L84" s="29" t="str">
        <f>IF(results!$O84&lt;&gt;"a","",U84*2)</f>
        <v/>
      </c>
      <c r="M84" s="38">
        <f t="shared" si="11"/>
        <v>0</v>
      </c>
      <c r="N84" s="4">
        <f t="shared" si="16"/>
        <v>8.3999999999999992E-6</v>
      </c>
      <c r="O84" s="4" t="str">
        <f>IF(results!$O84&lt;&gt;"a","",results!C84)</f>
        <v/>
      </c>
      <c r="P84" s="4">
        <f>IF(results!O84="A",1,IF(results!O84="B",2,IF(results!O84="C",3,99)))</f>
        <v>99</v>
      </c>
      <c r="Q84" s="28">
        <f>results!D84+results!E84</f>
        <v>0</v>
      </c>
      <c r="R84" s="28">
        <f>results!F84+results!G84</f>
        <v>0</v>
      </c>
      <c r="S84" s="28">
        <f>results!H84+results!I84</f>
        <v>0</v>
      </c>
      <c r="T84" s="28">
        <f>results!J84+results!K84</f>
        <v>0</v>
      </c>
      <c r="U84" s="28">
        <f>results!L84+results!M84</f>
        <v>0</v>
      </c>
      <c r="V84" s="10" t="e">
        <f t="shared" si="12"/>
        <v>#NUM!</v>
      </c>
    </row>
    <row r="85" spans="1:22" x14ac:dyDescent="0.35">
      <c r="A85" s="17">
        <v>79</v>
      </c>
      <c r="B85" s="19">
        <f t="shared" si="13"/>
        <v>29</v>
      </c>
      <c r="C85" s="19">
        <f t="shared" si="14"/>
        <v>93</v>
      </c>
      <c r="D85" s="14">
        <f t="shared" si="10"/>
        <v>18</v>
      </c>
      <c r="E85" s="14">
        <f t="shared" si="15"/>
        <v>18</v>
      </c>
      <c r="F85" s="2" t="str">
        <f>IF(results!O85&lt;&gt;"a","",results!B85)</f>
        <v/>
      </c>
      <c r="G85" s="2" t="str">
        <f>IF(results!$O85&lt;&gt;"a","",results!N85)</f>
        <v/>
      </c>
      <c r="H85" s="29" t="str">
        <f>IF(results!$O85&lt;&gt;"a","",Q85)</f>
        <v/>
      </c>
      <c r="I85" s="29" t="str">
        <f>IF(results!$O85&lt;&gt;"a","",IF(R85=Q85,R85+0.0001,R85))</f>
        <v/>
      </c>
      <c r="J85" s="29" t="str">
        <f>IF(results!$O85&lt;&gt;"a","",IF(OR(Q85=S85,R85=S85),S85+0.0002,S85))</f>
        <v/>
      </c>
      <c r="K85" s="29" t="str">
        <f>IF(results!$O85&lt;&gt;"a","",IF(OR(Q85=T85,R85=T85,S85=T85),T85+0.0003,T85))</f>
        <v/>
      </c>
      <c r="L85" s="29" t="str">
        <f>IF(results!$O85&lt;&gt;"a","",U85*2)</f>
        <v/>
      </c>
      <c r="M85" s="38">
        <f t="shared" si="11"/>
        <v>0</v>
      </c>
      <c r="N85" s="4">
        <f t="shared" si="16"/>
        <v>8.4999999999999999E-6</v>
      </c>
      <c r="O85" s="4" t="str">
        <f>IF(results!$O85&lt;&gt;"a","",results!C85)</f>
        <v/>
      </c>
      <c r="P85" s="4">
        <f>IF(results!O85="A",1,IF(results!O85="B",2,IF(results!O85="C",3,99)))</f>
        <v>99</v>
      </c>
      <c r="Q85" s="28">
        <f>results!D85+results!E85</f>
        <v>0</v>
      </c>
      <c r="R85" s="28">
        <f>results!F85+results!G85</f>
        <v>0</v>
      </c>
      <c r="S85" s="28">
        <f>results!H85+results!I85</f>
        <v>0</v>
      </c>
      <c r="T85" s="28">
        <f>results!J85+results!K85</f>
        <v>0</v>
      </c>
      <c r="U85" s="28">
        <f>results!L85+results!M85</f>
        <v>0</v>
      </c>
      <c r="V85" s="10" t="e">
        <f t="shared" si="12"/>
        <v>#NUM!</v>
      </c>
    </row>
    <row r="86" spans="1:22" x14ac:dyDescent="0.35">
      <c r="A86" s="17">
        <v>80</v>
      </c>
      <c r="B86" s="19">
        <f t="shared" si="13"/>
        <v>29</v>
      </c>
      <c r="C86" s="19">
        <f t="shared" si="14"/>
        <v>92</v>
      </c>
      <c r="D86" s="14">
        <f t="shared" si="10"/>
        <v>18</v>
      </c>
      <c r="E86" s="14">
        <f t="shared" si="15"/>
        <v>18</v>
      </c>
      <c r="F86" s="2" t="str">
        <f>IF(results!O86&lt;&gt;"a","",results!B86)</f>
        <v/>
      </c>
      <c r="G86" s="2" t="str">
        <f>IF(results!$O86&lt;&gt;"a","",results!N86)</f>
        <v/>
      </c>
      <c r="H86" s="29" t="str">
        <f>IF(results!$O86&lt;&gt;"a","",Q86)</f>
        <v/>
      </c>
      <c r="I86" s="29" t="str">
        <f>IF(results!$O86&lt;&gt;"a","",IF(R86=Q86,R86+0.0001,R86))</f>
        <v/>
      </c>
      <c r="J86" s="29" t="str">
        <f>IF(results!$O86&lt;&gt;"a","",IF(OR(Q86=S86,R86=S86),S86+0.0002,S86))</f>
        <v/>
      </c>
      <c r="K86" s="29" t="str">
        <f>IF(results!$O86&lt;&gt;"a","",IF(OR(Q86=T86,R86=T86,S86=T86),T86+0.0003,T86))</f>
        <v/>
      </c>
      <c r="L86" s="29" t="str">
        <f>IF(results!$O86&lt;&gt;"a","",U86*2)</f>
        <v/>
      </c>
      <c r="M86" s="38">
        <f t="shared" si="11"/>
        <v>0</v>
      </c>
      <c r="N86" s="4">
        <f t="shared" si="16"/>
        <v>8.599999999999999E-6</v>
      </c>
      <c r="O86" s="4" t="str">
        <f>IF(results!$O86&lt;&gt;"a","",results!C86)</f>
        <v/>
      </c>
      <c r="P86" s="4">
        <f>IF(results!O86="A",1,IF(results!O86="B",2,IF(results!O86="C",3,99)))</f>
        <v>99</v>
      </c>
      <c r="Q86" s="28">
        <f>results!D86+results!E86</f>
        <v>0</v>
      </c>
      <c r="R86" s="28">
        <f>results!F86+results!G86</f>
        <v>0</v>
      </c>
      <c r="S86" s="28">
        <f>results!H86+results!I86</f>
        <v>0</v>
      </c>
      <c r="T86" s="28">
        <f>results!J86+results!K86</f>
        <v>0</v>
      </c>
      <c r="U86" s="28">
        <f>results!L86+results!M86</f>
        <v>0</v>
      </c>
      <c r="V86" s="10" t="e">
        <f t="shared" si="12"/>
        <v>#NUM!</v>
      </c>
    </row>
    <row r="87" spans="1:22" x14ac:dyDescent="0.35">
      <c r="A87" s="17">
        <v>81</v>
      </c>
      <c r="B87" s="19">
        <f t="shared" si="13"/>
        <v>29</v>
      </c>
      <c r="C87" s="19">
        <f t="shared" si="14"/>
        <v>91</v>
      </c>
      <c r="D87" s="14">
        <f t="shared" si="10"/>
        <v>18</v>
      </c>
      <c r="E87" s="14">
        <f t="shared" si="15"/>
        <v>18</v>
      </c>
      <c r="F87" s="2" t="str">
        <f>IF(results!O87&lt;&gt;"a","",results!B87)</f>
        <v/>
      </c>
      <c r="G87" s="2" t="str">
        <f>IF(results!$O87&lt;&gt;"a","",results!N87)</f>
        <v/>
      </c>
      <c r="H87" s="29" t="str">
        <f>IF(results!$O87&lt;&gt;"a","",Q87)</f>
        <v/>
      </c>
      <c r="I87" s="29" t="str">
        <f>IF(results!$O87&lt;&gt;"a","",IF(R87=Q87,R87+0.0001,R87))</f>
        <v/>
      </c>
      <c r="J87" s="29" t="str">
        <f>IF(results!$O87&lt;&gt;"a","",IF(OR(Q87=S87,R87=S87),S87+0.0002,S87))</f>
        <v/>
      </c>
      <c r="K87" s="29" t="str">
        <f>IF(results!$O87&lt;&gt;"a","",IF(OR(Q87=T87,R87=T87,S87=T87),T87+0.0003,T87))</f>
        <v/>
      </c>
      <c r="L87" s="29" t="str">
        <f>IF(results!$O87&lt;&gt;"a","",U87*2)</f>
        <v/>
      </c>
      <c r="M87" s="38">
        <f t="shared" si="11"/>
        <v>0</v>
      </c>
      <c r="N87" s="4">
        <f t="shared" si="16"/>
        <v>8.6999999999999997E-6</v>
      </c>
      <c r="O87" s="4" t="str">
        <f>IF(results!$O87&lt;&gt;"a","",results!C87)</f>
        <v/>
      </c>
      <c r="P87" s="4">
        <f>IF(results!O87="A",1,IF(results!O87="B",2,IF(results!O87="C",3,99)))</f>
        <v>99</v>
      </c>
      <c r="Q87" s="28">
        <f>results!D87+results!E87</f>
        <v>0</v>
      </c>
      <c r="R87" s="28">
        <f>results!F87+results!G87</f>
        <v>0</v>
      </c>
      <c r="S87" s="28">
        <f>results!H87+results!I87</f>
        <v>0</v>
      </c>
      <c r="T87" s="28">
        <f>results!J87+results!K87</f>
        <v>0</v>
      </c>
      <c r="U87" s="28">
        <f>results!L87+results!M87</f>
        <v>0</v>
      </c>
      <c r="V87" s="10" t="e">
        <f t="shared" si="12"/>
        <v>#NUM!</v>
      </c>
    </row>
    <row r="88" spans="1:22" x14ac:dyDescent="0.35">
      <c r="A88" s="17">
        <v>82</v>
      </c>
      <c r="B88" s="19">
        <f t="shared" si="13"/>
        <v>29</v>
      </c>
      <c r="C88" s="19">
        <f t="shared" si="14"/>
        <v>90</v>
      </c>
      <c r="D88" s="14">
        <f t="shared" si="10"/>
        <v>18</v>
      </c>
      <c r="E88" s="14">
        <f t="shared" si="15"/>
        <v>18</v>
      </c>
      <c r="F88" s="2" t="str">
        <f>IF(results!O88&lt;&gt;"a","",results!B88)</f>
        <v/>
      </c>
      <c r="G88" s="2" t="str">
        <f>IF(results!$O88&lt;&gt;"a","",results!N88)</f>
        <v/>
      </c>
      <c r="H88" s="29" t="str">
        <f>IF(results!$O88&lt;&gt;"a","",Q88)</f>
        <v/>
      </c>
      <c r="I88" s="29" t="str">
        <f>IF(results!$O88&lt;&gt;"a","",IF(R88=Q88,R88+0.0001,R88))</f>
        <v/>
      </c>
      <c r="J88" s="29" t="str">
        <f>IF(results!$O88&lt;&gt;"a","",IF(OR(Q88=S88,R88=S88),S88+0.0002,S88))</f>
        <v/>
      </c>
      <c r="K88" s="29" t="str">
        <f>IF(results!$O88&lt;&gt;"a","",IF(OR(Q88=T88,R88=T88,S88=T88),T88+0.0003,T88))</f>
        <v/>
      </c>
      <c r="L88" s="29" t="str">
        <f>IF(results!$O88&lt;&gt;"a","",U88*2)</f>
        <v/>
      </c>
      <c r="M88" s="38">
        <f t="shared" si="11"/>
        <v>0</v>
      </c>
      <c r="N88" s="4">
        <f t="shared" si="16"/>
        <v>8.8000000000000004E-6</v>
      </c>
      <c r="O88" s="4" t="str">
        <f>IF(results!$O88&lt;&gt;"a","",results!C88)</f>
        <v/>
      </c>
      <c r="P88" s="4">
        <f>IF(results!O88="A",1,IF(results!O88="B",2,IF(results!O88="C",3,99)))</f>
        <v>99</v>
      </c>
      <c r="Q88" s="28">
        <f>results!D88+results!E88</f>
        <v>0</v>
      </c>
      <c r="R88" s="28">
        <f>results!F88+results!G88</f>
        <v>0</v>
      </c>
      <c r="S88" s="28">
        <f>results!H88+results!I88</f>
        <v>0</v>
      </c>
      <c r="T88" s="28">
        <f>results!J88+results!K88</f>
        <v>0</v>
      </c>
      <c r="U88" s="28">
        <f>results!L88+results!M88</f>
        <v>0</v>
      </c>
      <c r="V88" s="10" t="e">
        <f t="shared" si="12"/>
        <v>#NUM!</v>
      </c>
    </row>
    <row r="89" spans="1:22" x14ac:dyDescent="0.35">
      <c r="A89" s="17">
        <v>83</v>
      </c>
      <c r="B89" s="19">
        <f t="shared" si="13"/>
        <v>29</v>
      </c>
      <c r="C89" s="19">
        <f t="shared" si="14"/>
        <v>89</v>
      </c>
      <c r="D89" s="14">
        <f t="shared" si="10"/>
        <v>18</v>
      </c>
      <c r="E89" s="14">
        <f t="shared" si="15"/>
        <v>18</v>
      </c>
      <c r="F89" s="2" t="str">
        <f>IF(results!O89&lt;&gt;"a","",results!B89)</f>
        <v/>
      </c>
      <c r="G89" s="2" t="str">
        <f>IF(results!$O89&lt;&gt;"a","",results!N89)</f>
        <v/>
      </c>
      <c r="H89" s="29" t="str">
        <f>IF(results!$O89&lt;&gt;"a","",Q89)</f>
        <v/>
      </c>
      <c r="I89" s="29" t="str">
        <f>IF(results!$O89&lt;&gt;"a","",IF(R89=Q89,R89+0.0001,R89))</f>
        <v/>
      </c>
      <c r="J89" s="29" t="str">
        <f>IF(results!$O89&lt;&gt;"a","",IF(OR(Q89=S89,R89=S89),S89+0.0002,S89))</f>
        <v/>
      </c>
      <c r="K89" s="29" t="str">
        <f>IF(results!$O89&lt;&gt;"a","",IF(OR(Q89=T89,R89=T89,S89=T89),T89+0.0003,T89))</f>
        <v/>
      </c>
      <c r="L89" s="29" t="str">
        <f>IF(results!$O89&lt;&gt;"a","",U89*2)</f>
        <v/>
      </c>
      <c r="M89" s="38">
        <f t="shared" si="11"/>
        <v>0</v>
      </c>
      <c r="N89" s="4">
        <f t="shared" si="16"/>
        <v>8.8999999999999995E-6</v>
      </c>
      <c r="O89" s="4" t="str">
        <f>IF(results!$O89&lt;&gt;"a","",results!C89)</f>
        <v/>
      </c>
      <c r="P89" s="4">
        <f>IF(results!O89="A",1,IF(results!O89="B",2,IF(results!O89="C",3,99)))</f>
        <v>99</v>
      </c>
      <c r="Q89" s="28">
        <f>results!D89+results!E89</f>
        <v>0</v>
      </c>
      <c r="R89" s="28">
        <f>results!F89+results!G89</f>
        <v>0</v>
      </c>
      <c r="S89" s="28">
        <f>results!H89+results!I89</f>
        <v>0</v>
      </c>
      <c r="T89" s="28">
        <f>results!J89+results!K89</f>
        <v>0</v>
      </c>
      <c r="U89" s="28">
        <f>results!L89+results!M89</f>
        <v>0</v>
      </c>
      <c r="V89" s="10" t="e">
        <f t="shared" si="12"/>
        <v>#NUM!</v>
      </c>
    </row>
    <row r="90" spans="1:22" x14ac:dyDescent="0.35">
      <c r="A90" s="17">
        <v>84</v>
      </c>
      <c r="B90" s="19">
        <f t="shared" si="13"/>
        <v>29</v>
      </c>
      <c r="C90" s="19">
        <f t="shared" si="14"/>
        <v>88</v>
      </c>
      <c r="D90" s="14">
        <f t="shared" si="10"/>
        <v>18</v>
      </c>
      <c r="E90" s="14">
        <f t="shared" si="15"/>
        <v>18</v>
      </c>
      <c r="F90" s="2" t="str">
        <f>IF(results!O90&lt;&gt;"a","",results!B90)</f>
        <v/>
      </c>
      <c r="G90" s="2" t="str">
        <f>IF(results!$O90&lt;&gt;"a","",results!N90)</f>
        <v/>
      </c>
      <c r="H90" s="29" t="str">
        <f>IF(results!$O90&lt;&gt;"a","",Q90)</f>
        <v/>
      </c>
      <c r="I90" s="29" t="str">
        <f>IF(results!$O90&lt;&gt;"a","",IF(R90=Q90,R90+0.0001,R90))</f>
        <v/>
      </c>
      <c r="J90" s="29" t="str">
        <f>IF(results!$O90&lt;&gt;"a","",IF(OR(Q90=S90,R90=S90),S90+0.0002,S90))</f>
        <v/>
      </c>
      <c r="K90" s="29" t="str">
        <f>IF(results!$O90&lt;&gt;"a","",IF(OR(Q90=T90,R90=T90,S90=T90),T90+0.0003,T90))</f>
        <v/>
      </c>
      <c r="L90" s="29" t="str">
        <f>IF(results!$O90&lt;&gt;"a","",U90*2)</f>
        <v/>
      </c>
      <c r="M90" s="38">
        <f t="shared" si="11"/>
        <v>0</v>
      </c>
      <c r="N90" s="4">
        <f t="shared" si="16"/>
        <v>9.0000000000000002E-6</v>
      </c>
      <c r="O90" s="4" t="str">
        <f>IF(results!$O90&lt;&gt;"a","",results!C90)</f>
        <v/>
      </c>
      <c r="P90" s="4">
        <f>IF(results!O90="A",1,IF(results!O90="B",2,IF(results!O90="C",3,99)))</f>
        <v>99</v>
      </c>
      <c r="Q90" s="28">
        <f>results!D90+results!E90</f>
        <v>0</v>
      </c>
      <c r="R90" s="28">
        <f>results!F90+results!G90</f>
        <v>0</v>
      </c>
      <c r="S90" s="28">
        <f>results!H90+results!I90</f>
        <v>0</v>
      </c>
      <c r="T90" s="28">
        <f>results!J90+results!K90</f>
        <v>0</v>
      </c>
      <c r="U90" s="28">
        <f>results!L90+results!M90</f>
        <v>0</v>
      </c>
      <c r="V90" s="10" t="e">
        <f t="shared" si="12"/>
        <v>#NUM!</v>
      </c>
    </row>
    <row r="91" spans="1:22" x14ac:dyDescent="0.35">
      <c r="A91" s="17">
        <v>85</v>
      </c>
      <c r="B91" s="19">
        <f t="shared" si="13"/>
        <v>29</v>
      </c>
      <c r="C91" s="19">
        <f t="shared" si="14"/>
        <v>87</v>
      </c>
      <c r="D91" s="14">
        <f t="shared" si="10"/>
        <v>18</v>
      </c>
      <c r="E91" s="14">
        <f t="shared" si="15"/>
        <v>18</v>
      </c>
      <c r="F91" s="2" t="str">
        <f>IF(results!O91&lt;&gt;"a","",results!B91)</f>
        <v/>
      </c>
      <c r="G91" s="2" t="str">
        <f>IF(results!$O91&lt;&gt;"a","",results!N91)</f>
        <v/>
      </c>
      <c r="H91" s="29" t="str">
        <f>IF(results!$O91&lt;&gt;"a","",Q91)</f>
        <v/>
      </c>
      <c r="I91" s="29" t="str">
        <f>IF(results!$O91&lt;&gt;"a","",IF(R91=Q91,R91+0.0001,R91))</f>
        <v/>
      </c>
      <c r="J91" s="29" t="str">
        <f>IF(results!$O91&lt;&gt;"a","",IF(OR(Q91=S91,R91=S91),S91+0.0002,S91))</f>
        <v/>
      </c>
      <c r="K91" s="29" t="str">
        <f>IF(results!$O91&lt;&gt;"a","",IF(OR(Q91=T91,R91=T91,S91=T91),T91+0.0003,T91))</f>
        <v/>
      </c>
      <c r="L91" s="29" t="str">
        <f>IF(results!$O91&lt;&gt;"a","",U91*2)</f>
        <v/>
      </c>
      <c r="M91" s="38">
        <f t="shared" si="11"/>
        <v>0</v>
      </c>
      <c r="N91" s="4">
        <f t="shared" si="16"/>
        <v>9.0999999999999993E-6</v>
      </c>
      <c r="O91" s="4" t="str">
        <f>IF(results!$O91&lt;&gt;"a","",results!C91)</f>
        <v/>
      </c>
      <c r="P91" s="4">
        <f>IF(results!O91="A",1,IF(results!O91="B",2,IF(results!O91="C",3,99)))</f>
        <v>99</v>
      </c>
      <c r="Q91" s="28">
        <f>results!D91+results!E91</f>
        <v>0</v>
      </c>
      <c r="R91" s="28">
        <f>results!F91+results!G91</f>
        <v>0</v>
      </c>
      <c r="S91" s="28">
        <f>results!H91+results!I91</f>
        <v>0</v>
      </c>
      <c r="T91" s="28">
        <f>results!J91+results!K91</f>
        <v>0</v>
      </c>
      <c r="U91" s="28">
        <f>results!L91+results!M91</f>
        <v>0</v>
      </c>
      <c r="V91" s="10" t="e">
        <f t="shared" si="12"/>
        <v>#NUM!</v>
      </c>
    </row>
    <row r="92" spans="1:22" x14ac:dyDescent="0.35">
      <c r="A92" s="17">
        <v>86</v>
      </c>
      <c r="B92" s="19">
        <f t="shared" si="13"/>
        <v>29</v>
      </c>
      <c r="C92" s="19">
        <f t="shared" si="14"/>
        <v>86</v>
      </c>
      <c r="D92" s="14">
        <f t="shared" si="10"/>
        <v>18</v>
      </c>
      <c r="E92" s="14">
        <f t="shared" si="15"/>
        <v>18</v>
      </c>
      <c r="F92" s="2" t="str">
        <f>IF(results!O92&lt;&gt;"a","",results!B92)</f>
        <v/>
      </c>
      <c r="G92" s="2" t="str">
        <f>IF(results!$O92&lt;&gt;"a","",results!N92)</f>
        <v/>
      </c>
      <c r="H92" s="29" t="str">
        <f>IF(results!$O92&lt;&gt;"a","",Q92)</f>
        <v/>
      </c>
      <c r="I92" s="29" t="str">
        <f>IF(results!$O92&lt;&gt;"a","",IF(R92=Q92,R92+0.0001,R92))</f>
        <v/>
      </c>
      <c r="J92" s="29" t="str">
        <f>IF(results!$O92&lt;&gt;"a","",IF(OR(Q92=S92,R92=S92),S92+0.0002,S92))</f>
        <v/>
      </c>
      <c r="K92" s="29" t="str">
        <f>IF(results!$O92&lt;&gt;"a","",IF(OR(Q92=T92,R92=T92,S92=T92),T92+0.0003,T92))</f>
        <v/>
      </c>
      <c r="L92" s="29" t="str">
        <f>IF(results!$O92&lt;&gt;"a","",U92*2)</f>
        <v/>
      </c>
      <c r="M92" s="38">
        <f t="shared" si="11"/>
        <v>0</v>
      </c>
      <c r="N92" s="4">
        <f t="shared" si="16"/>
        <v>9.2E-6</v>
      </c>
      <c r="O92" s="4" t="str">
        <f>IF(results!$O92&lt;&gt;"a","",results!C92)</f>
        <v/>
      </c>
      <c r="P92" s="4">
        <f>IF(results!O92="A",1,IF(results!O92="B",2,IF(results!O92="C",3,99)))</f>
        <v>99</v>
      </c>
      <c r="Q92" s="28">
        <f>results!D92+results!E92</f>
        <v>0</v>
      </c>
      <c r="R92" s="28">
        <f>results!F92+results!G92</f>
        <v>0</v>
      </c>
      <c r="S92" s="28">
        <f>results!H92+results!I92</f>
        <v>0</v>
      </c>
      <c r="T92" s="28">
        <f>results!J92+results!K92</f>
        <v>0</v>
      </c>
      <c r="U92" s="28">
        <f>results!L92+results!M92</f>
        <v>0</v>
      </c>
      <c r="V92" s="10" t="e">
        <f t="shared" si="12"/>
        <v>#NUM!</v>
      </c>
    </row>
    <row r="93" spans="1:22" x14ac:dyDescent="0.35">
      <c r="A93" s="17">
        <v>87</v>
      </c>
      <c r="B93" s="19">
        <f t="shared" si="13"/>
        <v>29</v>
      </c>
      <c r="C93" s="19">
        <f t="shared" si="14"/>
        <v>85</v>
      </c>
      <c r="D93" s="14">
        <f t="shared" si="10"/>
        <v>18</v>
      </c>
      <c r="E93" s="14">
        <f t="shared" si="15"/>
        <v>18</v>
      </c>
      <c r="F93" s="2" t="str">
        <f>IF(results!O93&lt;&gt;"a","",results!B93)</f>
        <v/>
      </c>
      <c r="G93" s="2" t="str">
        <f>IF(results!$O93&lt;&gt;"a","",results!N93)</f>
        <v/>
      </c>
      <c r="H93" s="29" t="str">
        <f>IF(results!$O93&lt;&gt;"a","",Q93)</f>
        <v/>
      </c>
      <c r="I93" s="29" t="str">
        <f>IF(results!$O93&lt;&gt;"a","",IF(R93=Q93,R93+0.0001,R93))</f>
        <v/>
      </c>
      <c r="J93" s="29" t="str">
        <f>IF(results!$O93&lt;&gt;"a","",IF(OR(Q93=S93,R93=S93),S93+0.0002,S93))</f>
        <v/>
      </c>
      <c r="K93" s="29" t="str">
        <f>IF(results!$O93&lt;&gt;"a","",IF(OR(Q93=T93,R93=T93,S93=T93),T93+0.0003,T93))</f>
        <v/>
      </c>
      <c r="L93" s="29" t="str">
        <f>IF(results!$O93&lt;&gt;"a","",U93*2)</f>
        <v/>
      </c>
      <c r="M93" s="38">
        <f t="shared" si="11"/>
        <v>0</v>
      </c>
      <c r="N93" s="4">
        <f t="shared" si="16"/>
        <v>9.299999999999999E-6</v>
      </c>
      <c r="O93" s="4" t="str">
        <f>IF(results!$O93&lt;&gt;"a","",results!C93)</f>
        <v/>
      </c>
      <c r="P93" s="4">
        <f>IF(results!O93="A",1,IF(results!O93="B",2,IF(results!O93="C",3,99)))</f>
        <v>99</v>
      </c>
      <c r="Q93" s="28">
        <f>results!D93+results!E93</f>
        <v>0</v>
      </c>
      <c r="R93" s="28">
        <f>results!F93+results!G93</f>
        <v>0</v>
      </c>
      <c r="S93" s="28">
        <f>results!H93+results!I93</f>
        <v>0</v>
      </c>
      <c r="T93" s="28">
        <f>results!J93+results!K93</f>
        <v>0</v>
      </c>
      <c r="U93" s="28">
        <f>results!L93+results!M93</f>
        <v>0</v>
      </c>
      <c r="V93" s="10" t="e">
        <f t="shared" si="12"/>
        <v>#NUM!</v>
      </c>
    </row>
    <row r="94" spans="1:22" x14ac:dyDescent="0.35">
      <c r="A94" s="17">
        <v>88</v>
      </c>
      <c r="B94" s="19">
        <f t="shared" si="13"/>
        <v>29</v>
      </c>
      <c r="C94" s="19">
        <f t="shared" si="14"/>
        <v>84</v>
      </c>
      <c r="D94" s="14">
        <f t="shared" si="10"/>
        <v>18</v>
      </c>
      <c r="E94" s="14">
        <f t="shared" si="15"/>
        <v>18</v>
      </c>
      <c r="F94" s="2" t="str">
        <f>IF(results!O94&lt;&gt;"a","",results!B94)</f>
        <v/>
      </c>
      <c r="G94" s="2" t="str">
        <f>IF(results!$O94&lt;&gt;"a","",results!N94)</f>
        <v/>
      </c>
      <c r="H94" s="29" t="str">
        <f>IF(results!$O94&lt;&gt;"a","",Q94)</f>
        <v/>
      </c>
      <c r="I94" s="29" t="str">
        <f>IF(results!$O94&lt;&gt;"a","",IF(R94=Q94,R94+0.0001,R94))</f>
        <v/>
      </c>
      <c r="J94" s="29" t="str">
        <f>IF(results!$O94&lt;&gt;"a","",IF(OR(Q94=S94,R94=S94),S94+0.0002,S94))</f>
        <v/>
      </c>
      <c r="K94" s="29" t="str">
        <f>IF(results!$O94&lt;&gt;"a","",IF(OR(Q94=T94,R94=T94,S94=T94),T94+0.0003,T94))</f>
        <v/>
      </c>
      <c r="L94" s="29" t="str">
        <f>IF(results!$O94&lt;&gt;"a","",U94*2)</f>
        <v/>
      </c>
      <c r="M94" s="38">
        <f t="shared" si="11"/>
        <v>0</v>
      </c>
      <c r="N94" s="4">
        <f t="shared" si="16"/>
        <v>9.3999999999999998E-6</v>
      </c>
      <c r="O94" s="4" t="str">
        <f>IF(results!$O94&lt;&gt;"a","",results!C94)</f>
        <v/>
      </c>
      <c r="P94" s="4">
        <f>IF(results!O94="A",1,IF(results!O94="B",2,IF(results!O94="C",3,99)))</f>
        <v>99</v>
      </c>
      <c r="Q94" s="28">
        <f>results!D94+results!E94</f>
        <v>0</v>
      </c>
      <c r="R94" s="28">
        <f>results!F94+results!G94</f>
        <v>0</v>
      </c>
      <c r="S94" s="28">
        <f>results!H94+results!I94</f>
        <v>0</v>
      </c>
      <c r="T94" s="28">
        <f>results!J94+results!K94</f>
        <v>0</v>
      </c>
      <c r="U94" s="28">
        <f>results!L94+results!M94</f>
        <v>0</v>
      </c>
      <c r="V94" s="10" t="e">
        <f t="shared" si="12"/>
        <v>#NUM!</v>
      </c>
    </row>
    <row r="95" spans="1:22" x14ac:dyDescent="0.35">
      <c r="A95" s="17">
        <v>89</v>
      </c>
      <c r="B95" s="19">
        <f t="shared" si="13"/>
        <v>29</v>
      </c>
      <c r="C95" s="19">
        <f t="shared" si="14"/>
        <v>83</v>
      </c>
      <c r="D95" s="14">
        <f t="shared" si="10"/>
        <v>18</v>
      </c>
      <c r="E95" s="14">
        <f t="shared" si="15"/>
        <v>18</v>
      </c>
      <c r="F95" s="2" t="str">
        <f>IF(results!O95&lt;&gt;"a","",results!B95)</f>
        <v/>
      </c>
      <c r="G95" s="2" t="str">
        <f>IF(results!$O95&lt;&gt;"a","",results!N95)</f>
        <v/>
      </c>
      <c r="H95" s="29" t="str">
        <f>IF(results!$O95&lt;&gt;"a","",Q95)</f>
        <v/>
      </c>
      <c r="I95" s="29" t="str">
        <f>IF(results!$O95&lt;&gt;"a","",IF(R95=Q95,R95+0.0001,R95))</f>
        <v/>
      </c>
      <c r="J95" s="29" t="str">
        <f>IF(results!$O95&lt;&gt;"a","",IF(OR(Q95=S95,R95=S95),S95+0.0002,S95))</f>
        <v/>
      </c>
      <c r="K95" s="29" t="str">
        <f>IF(results!$O95&lt;&gt;"a","",IF(OR(Q95=T95,R95=T95,S95=T95),T95+0.0003,T95))</f>
        <v/>
      </c>
      <c r="L95" s="29" t="str">
        <f>IF(results!$O95&lt;&gt;"a","",U95*2)</f>
        <v/>
      </c>
      <c r="M95" s="38">
        <f t="shared" si="11"/>
        <v>0</v>
      </c>
      <c r="N95" s="4">
        <f t="shared" si="16"/>
        <v>9.4999999999999988E-6</v>
      </c>
      <c r="O95" s="4" t="str">
        <f>IF(results!$O95&lt;&gt;"a","",results!C95)</f>
        <v/>
      </c>
      <c r="P95" s="4">
        <f>IF(results!O95="A",1,IF(results!O95="B",2,IF(results!O95="C",3,99)))</f>
        <v>99</v>
      </c>
      <c r="Q95" s="28">
        <f>results!D95+results!E95</f>
        <v>0</v>
      </c>
      <c r="R95" s="28">
        <f>results!F95+results!G95</f>
        <v>0</v>
      </c>
      <c r="S95" s="28">
        <f>results!H95+results!I95</f>
        <v>0</v>
      </c>
      <c r="T95" s="28">
        <f>results!J95+results!K95</f>
        <v>0</v>
      </c>
      <c r="U95" s="28">
        <f>results!L95+results!M95</f>
        <v>0</v>
      </c>
      <c r="V95" s="10" t="e">
        <f t="shared" si="12"/>
        <v>#NUM!</v>
      </c>
    </row>
    <row r="96" spans="1:22" x14ac:dyDescent="0.35">
      <c r="A96" s="17">
        <v>90</v>
      </c>
      <c r="B96" s="19">
        <f t="shared" si="13"/>
        <v>29</v>
      </c>
      <c r="C96" s="19">
        <f t="shared" si="14"/>
        <v>82</v>
      </c>
      <c r="D96" s="14">
        <f t="shared" si="10"/>
        <v>18</v>
      </c>
      <c r="E96" s="14">
        <f t="shared" si="15"/>
        <v>18</v>
      </c>
      <c r="F96" s="2" t="str">
        <f>IF(results!O96&lt;&gt;"a","",results!B96)</f>
        <v/>
      </c>
      <c r="G96" s="2" t="str">
        <f>IF(results!$O96&lt;&gt;"a","",results!N96)</f>
        <v/>
      </c>
      <c r="H96" s="29" t="str">
        <f>IF(results!$O96&lt;&gt;"a","",Q96)</f>
        <v/>
      </c>
      <c r="I96" s="29" t="str">
        <f>IF(results!$O96&lt;&gt;"a","",IF(R96=Q96,R96+0.0001,R96))</f>
        <v/>
      </c>
      <c r="J96" s="29" t="str">
        <f>IF(results!$O96&lt;&gt;"a","",IF(OR(Q96=S96,R96=S96),S96+0.0002,S96))</f>
        <v/>
      </c>
      <c r="K96" s="29" t="str">
        <f>IF(results!$O96&lt;&gt;"a","",IF(OR(Q96=T96,R96=T96,S96=T96),T96+0.0003,T96))</f>
        <v/>
      </c>
      <c r="L96" s="29" t="str">
        <f>IF(results!$O96&lt;&gt;"a","",U96*2)</f>
        <v/>
      </c>
      <c r="M96" s="38">
        <f t="shared" si="11"/>
        <v>0</v>
      </c>
      <c r="N96" s="4">
        <f t="shared" si="16"/>
        <v>9.5999999999999996E-6</v>
      </c>
      <c r="O96" s="4" t="str">
        <f>IF(results!$O96&lt;&gt;"a","",results!C96)</f>
        <v/>
      </c>
      <c r="P96" s="4">
        <f>IF(results!O96="A",1,IF(results!O96="B",2,IF(results!O96="C",3,99)))</f>
        <v>99</v>
      </c>
      <c r="Q96" s="28">
        <f>results!D96+results!E96</f>
        <v>0</v>
      </c>
      <c r="R96" s="28">
        <f>results!F96+results!G96</f>
        <v>0</v>
      </c>
      <c r="S96" s="28">
        <f>results!H96+results!I96</f>
        <v>0</v>
      </c>
      <c r="T96" s="28">
        <f>results!J96+results!K96</f>
        <v>0</v>
      </c>
      <c r="U96" s="28">
        <f>results!L96+results!M96</f>
        <v>0</v>
      </c>
      <c r="V96" s="10" t="e">
        <f t="shared" si="12"/>
        <v>#NUM!</v>
      </c>
    </row>
    <row r="97" spans="1:22" x14ac:dyDescent="0.35">
      <c r="A97" s="17">
        <v>91</v>
      </c>
      <c r="B97" s="19">
        <f t="shared" si="13"/>
        <v>29</v>
      </c>
      <c r="C97" s="19">
        <f t="shared" si="14"/>
        <v>81</v>
      </c>
      <c r="D97" s="14">
        <f t="shared" si="10"/>
        <v>18</v>
      </c>
      <c r="E97" s="14">
        <f t="shared" si="15"/>
        <v>18</v>
      </c>
      <c r="F97" s="2" t="str">
        <f>IF(results!O97&lt;&gt;"a","",results!B97)</f>
        <v/>
      </c>
      <c r="G97" s="2" t="str">
        <f>IF(results!$O97&lt;&gt;"a","",results!N97)</f>
        <v/>
      </c>
      <c r="H97" s="29" t="str">
        <f>IF(results!$O97&lt;&gt;"a","",Q97)</f>
        <v/>
      </c>
      <c r="I97" s="29" t="str">
        <f>IF(results!$O97&lt;&gt;"a","",IF(R97=Q97,R97+0.0001,R97))</f>
        <v/>
      </c>
      <c r="J97" s="29" t="str">
        <f>IF(results!$O97&lt;&gt;"a","",IF(OR(Q97=S97,R97=S97),S97+0.0002,S97))</f>
        <v/>
      </c>
      <c r="K97" s="29" t="str">
        <f>IF(results!$O97&lt;&gt;"a","",IF(OR(Q97=T97,R97=T97,S97=T97),T97+0.0003,T97))</f>
        <v/>
      </c>
      <c r="L97" s="29" t="str">
        <f>IF(results!$O97&lt;&gt;"a","",U97*2)</f>
        <v/>
      </c>
      <c r="M97" s="38">
        <f t="shared" si="11"/>
        <v>0</v>
      </c>
      <c r="N97" s="4">
        <f t="shared" si="16"/>
        <v>9.7000000000000003E-6</v>
      </c>
      <c r="O97" s="4" t="str">
        <f>IF(results!$O97&lt;&gt;"a","",results!C97)</f>
        <v/>
      </c>
      <c r="P97" s="4">
        <f>IF(results!O97="A",1,IF(results!O97="B",2,IF(results!O97="C",3,99)))</f>
        <v>99</v>
      </c>
      <c r="Q97" s="28">
        <f>results!D97+results!E97</f>
        <v>0</v>
      </c>
      <c r="R97" s="28">
        <f>results!F97+results!G97</f>
        <v>0</v>
      </c>
      <c r="S97" s="28">
        <f>results!H97+results!I97</f>
        <v>0</v>
      </c>
      <c r="T97" s="28">
        <f>results!J97+results!K97</f>
        <v>0</v>
      </c>
      <c r="U97" s="28">
        <f>results!L97+results!M97</f>
        <v>0</v>
      </c>
      <c r="V97" s="10" t="e">
        <f t="shared" si="12"/>
        <v>#NUM!</v>
      </c>
    </row>
    <row r="98" spans="1:22" x14ac:dyDescent="0.35">
      <c r="A98" s="17">
        <v>92</v>
      </c>
      <c r="B98" s="19">
        <f t="shared" si="13"/>
        <v>29</v>
      </c>
      <c r="C98" s="19">
        <f t="shared" si="14"/>
        <v>80</v>
      </c>
      <c r="D98" s="14">
        <f t="shared" si="10"/>
        <v>18</v>
      </c>
      <c r="E98" s="14">
        <f t="shared" si="15"/>
        <v>18</v>
      </c>
      <c r="F98" s="2" t="str">
        <f>IF(results!O98&lt;&gt;"a","",results!B98)</f>
        <v/>
      </c>
      <c r="G98" s="2" t="str">
        <f>IF(results!$O98&lt;&gt;"a","",results!N98)</f>
        <v/>
      </c>
      <c r="H98" s="29" t="str">
        <f>IF(results!$O98&lt;&gt;"a","",Q98)</f>
        <v/>
      </c>
      <c r="I98" s="29" t="str">
        <f>IF(results!$O98&lt;&gt;"a","",IF(R98=Q98,R98+0.0001,R98))</f>
        <v/>
      </c>
      <c r="J98" s="29" t="str">
        <f>IF(results!$O98&lt;&gt;"a","",IF(OR(Q98=S98,R98=S98),S98+0.0002,S98))</f>
        <v/>
      </c>
      <c r="K98" s="29" t="str">
        <f>IF(results!$O98&lt;&gt;"a","",IF(OR(Q98=T98,R98=T98,S98=T98),T98+0.0003,T98))</f>
        <v/>
      </c>
      <c r="L98" s="29" t="str">
        <f>IF(results!$O98&lt;&gt;"a","",U98*2)</f>
        <v/>
      </c>
      <c r="M98" s="38">
        <f t="shared" si="11"/>
        <v>0</v>
      </c>
      <c r="N98" s="4">
        <f t="shared" si="16"/>
        <v>9.7999999999999993E-6</v>
      </c>
      <c r="O98" s="4" t="str">
        <f>IF(results!$O98&lt;&gt;"a","",results!C98)</f>
        <v/>
      </c>
      <c r="P98" s="4">
        <f>IF(results!O98="A",1,IF(results!O98="B",2,IF(results!O98="C",3,99)))</f>
        <v>99</v>
      </c>
      <c r="Q98" s="28">
        <f>results!D98+results!E98</f>
        <v>0</v>
      </c>
      <c r="R98" s="28">
        <f>results!F98+results!G98</f>
        <v>0</v>
      </c>
      <c r="S98" s="28">
        <f>results!H98+results!I98</f>
        <v>0</v>
      </c>
      <c r="T98" s="28">
        <f>results!J98+results!K98</f>
        <v>0</v>
      </c>
      <c r="U98" s="28">
        <f>results!L98+results!M98</f>
        <v>0</v>
      </c>
      <c r="V98" s="10" t="e">
        <f t="shared" si="12"/>
        <v>#NUM!</v>
      </c>
    </row>
    <row r="99" spans="1:22" x14ac:dyDescent="0.35">
      <c r="A99" s="17">
        <v>93</v>
      </c>
      <c r="B99" s="19">
        <f t="shared" si="13"/>
        <v>29</v>
      </c>
      <c r="C99" s="19">
        <f t="shared" si="14"/>
        <v>79</v>
      </c>
      <c r="D99" s="14">
        <f t="shared" si="10"/>
        <v>18</v>
      </c>
      <c r="E99" s="14">
        <f t="shared" si="15"/>
        <v>18</v>
      </c>
      <c r="F99" s="2" t="str">
        <f>IF(results!O99&lt;&gt;"a","",results!B99)</f>
        <v/>
      </c>
      <c r="G99" s="2" t="str">
        <f>IF(results!$O99&lt;&gt;"a","",results!N99)</f>
        <v/>
      </c>
      <c r="H99" s="29" t="str">
        <f>IF(results!$O99&lt;&gt;"a","",Q99)</f>
        <v/>
      </c>
      <c r="I99" s="29" t="str">
        <f>IF(results!$O99&lt;&gt;"a","",IF(R99=Q99,R99+0.0001,R99))</f>
        <v/>
      </c>
      <c r="J99" s="29" t="str">
        <f>IF(results!$O99&lt;&gt;"a","",IF(OR(Q99=S99,R99=S99),S99+0.0002,S99))</f>
        <v/>
      </c>
      <c r="K99" s="29" t="str">
        <f>IF(results!$O99&lt;&gt;"a","",IF(OR(Q99=T99,R99=T99,S99=T99),T99+0.0003,T99))</f>
        <v/>
      </c>
      <c r="L99" s="29" t="str">
        <f>IF(results!$O99&lt;&gt;"a","",U99*2)</f>
        <v/>
      </c>
      <c r="M99" s="38">
        <f t="shared" si="11"/>
        <v>0</v>
      </c>
      <c r="N99" s="4">
        <f t="shared" si="16"/>
        <v>9.9000000000000001E-6</v>
      </c>
      <c r="O99" s="4" t="str">
        <f>IF(results!$O99&lt;&gt;"a","",results!C99)</f>
        <v/>
      </c>
      <c r="P99" s="4">
        <f>IF(results!O99="A",1,IF(results!O99="B",2,IF(results!O99="C",3,99)))</f>
        <v>99</v>
      </c>
      <c r="Q99" s="28">
        <f>results!D99+results!E99</f>
        <v>0</v>
      </c>
      <c r="R99" s="28">
        <f>results!F99+results!G99</f>
        <v>0</v>
      </c>
      <c r="S99" s="28">
        <f>results!H99+results!I99</f>
        <v>0</v>
      </c>
      <c r="T99" s="28">
        <f>results!J99+results!K99</f>
        <v>0</v>
      </c>
      <c r="U99" s="28">
        <f>results!L99+results!M99</f>
        <v>0</v>
      </c>
      <c r="V99" s="10" t="e">
        <f t="shared" si="12"/>
        <v>#NUM!</v>
      </c>
    </row>
    <row r="100" spans="1:22" x14ac:dyDescent="0.35">
      <c r="A100" s="17">
        <v>94</v>
      </c>
      <c r="B100" s="19">
        <f t="shared" si="13"/>
        <v>29</v>
      </c>
      <c r="C100" s="19">
        <f t="shared" si="14"/>
        <v>78</v>
      </c>
      <c r="D100" s="14">
        <f t="shared" si="10"/>
        <v>18</v>
      </c>
      <c r="E100" s="14">
        <f t="shared" si="15"/>
        <v>18</v>
      </c>
      <c r="F100" s="2" t="str">
        <f>IF(results!O100&lt;&gt;"a","",results!B100)</f>
        <v/>
      </c>
      <c r="G100" s="2" t="str">
        <f>IF(results!$O100&lt;&gt;"a","",results!N100)</f>
        <v/>
      </c>
      <c r="H100" s="29" t="str">
        <f>IF(results!$O100&lt;&gt;"a","",Q100)</f>
        <v/>
      </c>
      <c r="I100" s="29" t="str">
        <f>IF(results!$O100&lt;&gt;"a","",IF(R100=Q100,R100+0.0001,R100))</f>
        <v/>
      </c>
      <c r="J100" s="29" t="str">
        <f>IF(results!$O100&lt;&gt;"a","",IF(OR(Q100=S100,R100=S100),S100+0.0002,S100))</f>
        <v/>
      </c>
      <c r="K100" s="29" t="str">
        <f>IF(results!$O100&lt;&gt;"a","",IF(OR(Q100=T100,R100=T100,S100=T100),T100+0.0003,T100))</f>
        <v/>
      </c>
      <c r="L100" s="29" t="str">
        <f>IF(results!$O100&lt;&gt;"a","",U100*2)</f>
        <v/>
      </c>
      <c r="M100" s="38">
        <f t="shared" si="11"/>
        <v>0</v>
      </c>
      <c r="N100" s="4">
        <f t="shared" si="16"/>
        <v>9.9999999999999991E-6</v>
      </c>
      <c r="O100" s="4" t="str">
        <f>IF(results!$O100&lt;&gt;"a","",results!C100)</f>
        <v/>
      </c>
      <c r="P100" s="4">
        <f>IF(results!O100="A",1,IF(results!O100="B",2,IF(results!O100="C",3,99)))</f>
        <v>99</v>
      </c>
      <c r="Q100" s="28">
        <f>results!D100+results!E100</f>
        <v>0</v>
      </c>
      <c r="R100" s="28">
        <f>results!F100+results!G100</f>
        <v>0</v>
      </c>
      <c r="S100" s="28">
        <f>results!H100+results!I100</f>
        <v>0</v>
      </c>
      <c r="T100" s="28">
        <f>results!J100+results!K100</f>
        <v>0</v>
      </c>
      <c r="U100" s="28">
        <f>results!L100+results!M100</f>
        <v>0</v>
      </c>
      <c r="V100" s="10" t="e">
        <f t="shared" si="12"/>
        <v>#NUM!</v>
      </c>
    </row>
    <row r="101" spans="1:22" x14ac:dyDescent="0.35">
      <c r="A101" s="17">
        <v>95</v>
      </c>
      <c r="B101" s="19">
        <f t="shared" si="13"/>
        <v>29</v>
      </c>
      <c r="C101" s="19">
        <f t="shared" si="14"/>
        <v>77</v>
      </c>
      <c r="D101" s="14">
        <f t="shared" si="10"/>
        <v>18</v>
      </c>
      <c r="E101" s="14">
        <f t="shared" si="15"/>
        <v>18</v>
      </c>
      <c r="F101" s="2" t="str">
        <f>IF(results!O101&lt;&gt;"a","",results!B101)</f>
        <v/>
      </c>
      <c r="G101" s="2" t="str">
        <f>IF(results!$O101&lt;&gt;"a","",results!N101)</f>
        <v/>
      </c>
      <c r="H101" s="29" t="str">
        <f>IF(results!$O101&lt;&gt;"a","",Q101)</f>
        <v/>
      </c>
      <c r="I101" s="29" t="str">
        <f>IF(results!$O101&lt;&gt;"a","",IF(R101=Q101,R101+0.0001,R101))</f>
        <v/>
      </c>
      <c r="J101" s="29" t="str">
        <f>IF(results!$O101&lt;&gt;"a","",IF(OR(Q101=S101,R101=S101),S101+0.0002,S101))</f>
        <v/>
      </c>
      <c r="K101" s="29" t="str">
        <f>IF(results!$O101&lt;&gt;"a","",IF(OR(Q101=T101,R101=T101,S101=T101),T101+0.0003,T101))</f>
        <v/>
      </c>
      <c r="L101" s="29" t="str">
        <f>IF(results!$O101&lt;&gt;"a","",U101*2)</f>
        <v/>
      </c>
      <c r="M101" s="38">
        <f t="shared" si="11"/>
        <v>0</v>
      </c>
      <c r="N101" s="4">
        <f t="shared" si="16"/>
        <v>1.01E-5</v>
      </c>
      <c r="O101" s="4" t="str">
        <f>IF(results!$O101&lt;&gt;"a","",results!C101)</f>
        <v/>
      </c>
      <c r="P101" s="4">
        <f>IF(results!O101="A",1,IF(results!O101="B",2,IF(results!O101="C",3,99)))</f>
        <v>99</v>
      </c>
      <c r="Q101" s="28">
        <f>results!D101+results!E101</f>
        <v>0</v>
      </c>
      <c r="R101" s="28">
        <f>results!F101+results!G101</f>
        <v>0</v>
      </c>
      <c r="S101" s="28">
        <f>results!H101+results!I101</f>
        <v>0</v>
      </c>
      <c r="T101" s="28">
        <f>results!J101+results!K101</f>
        <v>0</v>
      </c>
      <c r="U101" s="28">
        <f>results!L101+results!M101</f>
        <v>0</v>
      </c>
      <c r="V101" s="10" t="e">
        <f t="shared" si="12"/>
        <v>#NUM!</v>
      </c>
    </row>
    <row r="102" spans="1:22" x14ac:dyDescent="0.35">
      <c r="A102" s="17">
        <v>96</v>
      </c>
      <c r="B102" s="19">
        <f t="shared" si="13"/>
        <v>29</v>
      </c>
      <c r="C102" s="19">
        <f t="shared" si="14"/>
        <v>76</v>
      </c>
      <c r="D102" s="14">
        <f t="shared" si="10"/>
        <v>18</v>
      </c>
      <c r="E102" s="14">
        <f t="shared" si="15"/>
        <v>18</v>
      </c>
      <c r="F102" s="2" t="str">
        <f>IF(results!O102&lt;&gt;"a","",results!B102)</f>
        <v/>
      </c>
      <c r="G102" s="2" t="str">
        <f>IF(results!$O102&lt;&gt;"a","",results!N102)</f>
        <v/>
      </c>
      <c r="H102" s="29" t="str">
        <f>IF(results!$O102&lt;&gt;"a","",Q102)</f>
        <v/>
      </c>
      <c r="I102" s="29" t="str">
        <f>IF(results!$O102&lt;&gt;"a","",IF(R102=Q102,R102+0.0001,R102))</f>
        <v/>
      </c>
      <c r="J102" s="29" t="str">
        <f>IF(results!$O102&lt;&gt;"a","",IF(OR(Q102=S102,R102=S102),S102+0.0002,S102))</f>
        <v/>
      </c>
      <c r="K102" s="29" t="str">
        <f>IF(results!$O102&lt;&gt;"a","",IF(OR(Q102=T102,R102=T102,S102=T102),T102+0.0003,T102))</f>
        <v/>
      </c>
      <c r="L102" s="29" t="str">
        <f>IF(results!$O102&lt;&gt;"a","",U102*2)</f>
        <v/>
      </c>
      <c r="M102" s="38">
        <f t="shared" si="11"/>
        <v>0</v>
      </c>
      <c r="N102" s="4">
        <f t="shared" si="16"/>
        <v>1.0199999999999999E-5</v>
      </c>
      <c r="O102" s="4" t="str">
        <f>IF(results!$O102&lt;&gt;"a","",results!C102)</f>
        <v/>
      </c>
      <c r="P102" s="4">
        <f>IF(results!O102="A",1,IF(results!O102="B",2,IF(results!O102="C",3,99)))</f>
        <v>99</v>
      </c>
      <c r="Q102" s="28">
        <f>results!D102+results!E102</f>
        <v>0</v>
      </c>
      <c r="R102" s="28">
        <f>results!F102+results!G102</f>
        <v>0</v>
      </c>
      <c r="S102" s="28">
        <f>results!H102+results!I102</f>
        <v>0</v>
      </c>
      <c r="T102" s="28">
        <f>results!J102+results!K102</f>
        <v>0</v>
      </c>
      <c r="U102" s="28">
        <f>results!L102+results!M102</f>
        <v>0</v>
      </c>
      <c r="V102" s="10" t="e">
        <f t="shared" si="12"/>
        <v>#NUM!</v>
      </c>
    </row>
    <row r="103" spans="1:22" x14ac:dyDescent="0.35">
      <c r="A103" s="17">
        <v>97</v>
      </c>
      <c r="B103" s="19">
        <f t="shared" si="13"/>
        <v>29</v>
      </c>
      <c r="C103" s="19">
        <f t="shared" si="14"/>
        <v>75</v>
      </c>
      <c r="D103" s="14">
        <f t="shared" si="10"/>
        <v>18</v>
      </c>
      <c r="E103" s="14">
        <f t="shared" si="15"/>
        <v>18</v>
      </c>
      <c r="F103" s="2" t="str">
        <f>IF(results!O103&lt;&gt;"a","",results!B103)</f>
        <v/>
      </c>
      <c r="G103" s="2" t="str">
        <f>IF(results!$O103&lt;&gt;"a","",results!N103)</f>
        <v/>
      </c>
      <c r="H103" s="29" t="str">
        <f>IF(results!$O103&lt;&gt;"a","",Q103)</f>
        <v/>
      </c>
      <c r="I103" s="29" t="str">
        <f>IF(results!$O103&lt;&gt;"a","",IF(R103=Q103,R103+0.0001,R103))</f>
        <v/>
      </c>
      <c r="J103" s="29" t="str">
        <f>IF(results!$O103&lt;&gt;"a","",IF(OR(Q103=S103,R103=S103),S103+0.0002,S103))</f>
        <v/>
      </c>
      <c r="K103" s="29" t="str">
        <f>IF(results!$O103&lt;&gt;"a","",IF(OR(Q103=T103,R103=T103,S103=T103),T103+0.0003,T103))</f>
        <v/>
      </c>
      <c r="L103" s="29" t="str">
        <f>IF(results!$O103&lt;&gt;"a","",U103*2)</f>
        <v/>
      </c>
      <c r="M103" s="38">
        <f t="shared" ref="M103:M134" si="17">IF(F103&lt;&gt;"",(MAX(H103:L103)+LARGE(H103:L103,2)+LARGE(H103:L103,3)),0)</f>
        <v>0</v>
      </c>
      <c r="N103" s="4">
        <f t="shared" si="16"/>
        <v>1.03E-5</v>
      </c>
      <c r="O103" s="4" t="str">
        <f>IF(results!$O103&lt;&gt;"a","",results!C103)</f>
        <v/>
      </c>
      <c r="P103" s="4">
        <f>IF(results!O103="A",1,IF(results!O103="B",2,IF(results!O103="C",3,99)))</f>
        <v>99</v>
      </c>
      <c r="Q103" s="28">
        <f>results!D103+results!E103</f>
        <v>0</v>
      </c>
      <c r="R103" s="28">
        <f>results!F103+results!G103</f>
        <v>0</v>
      </c>
      <c r="S103" s="28">
        <f>results!H103+results!I103</f>
        <v>0</v>
      </c>
      <c r="T103" s="28">
        <f>results!J103+results!K103</f>
        <v>0</v>
      </c>
      <c r="U103" s="28">
        <f>results!L103+results!M103</f>
        <v>0</v>
      </c>
      <c r="V103" s="10" t="e">
        <f t="shared" ref="V103:V134" si="18">LARGE(H103:L103,3)</f>
        <v>#NUM!</v>
      </c>
    </row>
    <row r="104" spans="1:22" x14ac:dyDescent="0.35">
      <c r="A104" s="17">
        <v>98</v>
      </c>
      <c r="B104" s="19">
        <f t="shared" si="13"/>
        <v>29</v>
      </c>
      <c r="C104" s="19">
        <f t="shared" si="14"/>
        <v>74</v>
      </c>
      <c r="D104" s="14">
        <f t="shared" si="10"/>
        <v>18</v>
      </c>
      <c r="E104" s="14">
        <f t="shared" ref="E104:E135" si="19">_xlfn.RANK.EQ($M104,$M$7:$M$160,0)</f>
        <v>18</v>
      </c>
      <c r="F104" s="2" t="str">
        <f>IF(results!O104&lt;&gt;"a","",results!B104)</f>
        <v/>
      </c>
      <c r="G104" s="2" t="str">
        <f>IF(results!$O104&lt;&gt;"a","",results!N104)</f>
        <v/>
      </c>
      <c r="H104" s="29" t="str">
        <f>IF(results!$O104&lt;&gt;"a","",Q104)</f>
        <v/>
      </c>
      <c r="I104" s="29" t="str">
        <f>IF(results!$O104&lt;&gt;"a","",IF(R104=Q104,R104+0.0001,R104))</f>
        <v/>
      </c>
      <c r="J104" s="29" t="str">
        <f>IF(results!$O104&lt;&gt;"a","",IF(OR(Q104=S104,R104=S104),S104+0.0002,S104))</f>
        <v/>
      </c>
      <c r="K104" s="29" t="str">
        <f>IF(results!$O104&lt;&gt;"a","",IF(OR(Q104=T104,R104=T104,S104=T104),T104+0.0003,T104))</f>
        <v/>
      </c>
      <c r="L104" s="29" t="str">
        <f>IF(results!$O104&lt;&gt;"a","",U104*2)</f>
        <v/>
      </c>
      <c r="M104" s="38">
        <f t="shared" si="17"/>
        <v>0</v>
      </c>
      <c r="N104" s="4">
        <f t="shared" si="16"/>
        <v>1.0399999999999999E-5</v>
      </c>
      <c r="O104" s="4" t="str">
        <f>IF(results!$O104&lt;&gt;"a","",results!C104)</f>
        <v/>
      </c>
      <c r="P104" s="4">
        <f>IF(results!O104="A",1,IF(results!O104="B",2,IF(results!O104="C",3,99)))</f>
        <v>99</v>
      </c>
      <c r="Q104" s="28">
        <f>results!D104+results!E104</f>
        <v>0</v>
      </c>
      <c r="R104" s="28">
        <f>results!F104+results!G104</f>
        <v>0</v>
      </c>
      <c r="S104" s="28">
        <f>results!H104+results!I104</f>
        <v>0</v>
      </c>
      <c r="T104" s="28">
        <f>results!J104+results!K104</f>
        <v>0</v>
      </c>
      <c r="U104" s="28">
        <f>results!L104+results!M104</f>
        <v>0</v>
      </c>
      <c r="V104" s="10" t="e">
        <f t="shared" si="18"/>
        <v>#NUM!</v>
      </c>
    </row>
    <row r="105" spans="1:22" x14ac:dyDescent="0.35">
      <c r="A105" s="17">
        <v>99</v>
      </c>
      <c r="B105" s="19">
        <f t="shared" si="13"/>
        <v>29</v>
      </c>
      <c r="C105" s="19">
        <f t="shared" si="14"/>
        <v>73</v>
      </c>
      <c r="D105" s="14">
        <f t="shared" si="10"/>
        <v>18</v>
      </c>
      <c r="E105" s="14">
        <f t="shared" si="19"/>
        <v>18</v>
      </c>
      <c r="F105" s="2" t="str">
        <f>IF(results!O105&lt;&gt;"a","",results!B105)</f>
        <v/>
      </c>
      <c r="G105" s="2" t="str">
        <f>IF(results!$O105&lt;&gt;"a","",results!N105)</f>
        <v/>
      </c>
      <c r="H105" s="29" t="str">
        <f>IF(results!$O105&lt;&gt;"a","",Q105)</f>
        <v/>
      </c>
      <c r="I105" s="29" t="str">
        <f>IF(results!$O105&lt;&gt;"a","",IF(R105=Q105,R105+0.0001,R105))</f>
        <v/>
      </c>
      <c r="J105" s="29" t="str">
        <f>IF(results!$O105&lt;&gt;"a","",IF(OR(Q105=S105,R105=S105),S105+0.0002,S105))</f>
        <v/>
      </c>
      <c r="K105" s="29" t="str">
        <f>IF(results!$O105&lt;&gt;"a","",IF(OR(Q105=T105,R105=T105,S105=T105),T105+0.0003,T105))</f>
        <v/>
      </c>
      <c r="L105" s="29" t="str">
        <f>IF(results!$O105&lt;&gt;"a","",U105*2)</f>
        <v/>
      </c>
      <c r="M105" s="38">
        <f t="shared" si="17"/>
        <v>0</v>
      </c>
      <c r="N105" s="4">
        <f t="shared" si="16"/>
        <v>1.0499999999999999E-5</v>
      </c>
      <c r="O105" s="4" t="str">
        <f>IF(results!$O105&lt;&gt;"a","",results!C105)</f>
        <v/>
      </c>
      <c r="P105" s="4">
        <f>IF(results!O105="A",1,IF(results!O105="B",2,IF(results!O105="C",3,99)))</f>
        <v>99</v>
      </c>
      <c r="Q105" s="28">
        <f>results!D105+results!E105</f>
        <v>0</v>
      </c>
      <c r="R105" s="28">
        <f>results!F105+results!G105</f>
        <v>0</v>
      </c>
      <c r="S105" s="28">
        <f>results!H105+results!I105</f>
        <v>0</v>
      </c>
      <c r="T105" s="28">
        <f>results!J105+results!K105</f>
        <v>0</v>
      </c>
      <c r="U105" s="28">
        <f>results!L105+results!M105</f>
        <v>0</v>
      </c>
      <c r="V105" s="10" t="e">
        <f t="shared" si="18"/>
        <v>#NUM!</v>
      </c>
    </row>
    <row r="106" spans="1:22" x14ac:dyDescent="0.35">
      <c r="A106" s="17">
        <v>100</v>
      </c>
      <c r="B106" s="19">
        <f t="shared" si="13"/>
        <v>29</v>
      </c>
      <c r="C106" s="19">
        <f t="shared" si="14"/>
        <v>72</v>
      </c>
      <c r="D106" s="14">
        <f t="shared" si="10"/>
        <v>18</v>
      </c>
      <c r="E106" s="14">
        <f t="shared" si="19"/>
        <v>18</v>
      </c>
      <c r="F106" s="2" t="str">
        <f>IF(results!O106&lt;&gt;"a","",results!B106)</f>
        <v/>
      </c>
      <c r="G106" s="2" t="str">
        <f>IF(results!$O106&lt;&gt;"a","",results!N106)</f>
        <v/>
      </c>
      <c r="H106" s="29" t="str">
        <f>IF(results!$O106&lt;&gt;"a","",Q106)</f>
        <v/>
      </c>
      <c r="I106" s="29" t="str">
        <f>IF(results!$O106&lt;&gt;"a","",IF(R106=Q106,R106+0.0001,R106))</f>
        <v/>
      </c>
      <c r="J106" s="29" t="str">
        <f>IF(results!$O106&lt;&gt;"a","",IF(OR(Q106=S106,R106=S106),S106+0.0002,S106))</f>
        <v/>
      </c>
      <c r="K106" s="29" t="str">
        <f>IF(results!$O106&lt;&gt;"a","",IF(OR(Q106=T106,R106=T106,S106=T106),T106+0.0003,T106))</f>
        <v/>
      </c>
      <c r="L106" s="29" t="str">
        <f>IF(results!$O106&lt;&gt;"a","",U106*2)</f>
        <v/>
      </c>
      <c r="M106" s="38">
        <f t="shared" si="17"/>
        <v>0</v>
      </c>
      <c r="N106" s="4">
        <f t="shared" si="16"/>
        <v>1.06E-5</v>
      </c>
      <c r="O106" s="4" t="str">
        <f>IF(results!$O106&lt;&gt;"a","",results!C106)</f>
        <v/>
      </c>
      <c r="P106" s="4">
        <f>IF(results!O106="A",1,IF(results!O106="B",2,IF(results!O106="C",3,99)))</f>
        <v>99</v>
      </c>
      <c r="Q106" s="28">
        <f>results!D106+results!E106</f>
        <v>0</v>
      </c>
      <c r="R106" s="28">
        <f>results!F106+results!G106</f>
        <v>0</v>
      </c>
      <c r="S106" s="28">
        <f>results!H106+results!I106</f>
        <v>0</v>
      </c>
      <c r="T106" s="28">
        <f>results!J106+results!K106</f>
        <v>0</v>
      </c>
      <c r="U106" s="28">
        <f>results!L106+results!M106</f>
        <v>0</v>
      </c>
      <c r="V106" s="10" t="e">
        <f t="shared" si="18"/>
        <v>#NUM!</v>
      </c>
    </row>
    <row r="107" spans="1:22" x14ac:dyDescent="0.35">
      <c r="A107" s="17">
        <v>101</v>
      </c>
      <c r="B107" s="19">
        <f t="shared" si="13"/>
        <v>29</v>
      </c>
      <c r="C107" s="19">
        <f t="shared" si="14"/>
        <v>71</v>
      </c>
      <c r="D107" s="14">
        <f t="shared" si="10"/>
        <v>18</v>
      </c>
      <c r="E107" s="14">
        <f t="shared" si="19"/>
        <v>18</v>
      </c>
      <c r="F107" s="2" t="str">
        <f>IF(results!O107&lt;&gt;"a","",results!B107)</f>
        <v/>
      </c>
      <c r="G107" s="2" t="str">
        <f>IF(results!$O107&lt;&gt;"a","",results!N107)</f>
        <v/>
      </c>
      <c r="H107" s="29" t="str">
        <f>IF(results!$O107&lt;&gt;"a","",Q107)</f>
        <v/>
      </c>
      <c r="I107" s="29" t="str">
        <f>IF(results!$O107&lt;&gt;"a","",IF(R107=Q107,R107+0.0001,R107))</f>
        <v/>
      </c>
      <c r="J107" s="29" t="str">
        <f>IF(results!$O107&lt;&gt;"a","",IF(OR(Q107=S107,R107=S107),S107+0.0002,S107))</f>
        <v/>
      </c>
      <c r="K107" s="29" t="str">
        <f>IF(results!$O107&lt;&gt;"a","",IF(OR(Q107=T107,R107=T107,S107=T107),T107+0.0003,T107))</f>
        <v/>
      </c>
      <c r="L107" s="29" t="str">
        <f>IF(results!$O107&lt;&gt;"a","",U107*2)</f>
        <v/>
      </c>
      <c r="M107" s="38">
        <f t="shared" si="17"/>
        <v>0</v>
      </c>
      <c r="N107" s="4">
        <f t="shared" si="16"/>
        <v>1.0699999999999999E-5</v>
      </c>
      <c r="O107" s="4" t="str">
        <f>IF(results!$O107&lt;&gt;"a","",results!C107)</f>
        <v/>
      </c>
      <c r="P107" s="4">
        <f>IF(results!O107="A",1,IF(results!O107="B",2,IF(results!O107="C",3,99)))</f>
        <v>99</v>
      </c>
      <c r="Q107" s="28">
        <f>results!D107+results!E107</f>
        <v>0</v>
      </c>
      <c r="R107" s="28">
        <f>results!F107+results!G107</f>
        <v>0</v>
      </c>
      <c r="S107" s="28">
        <f>results!H107+results!I107</f>
        <v>0</v>
      </c>
      <c r="T107" s="28">
        <f>results!J107+results!K107</f>
        <v>0</v>
      </c>
      <c r="U107" s="28">
        <f>results!L107+results!M107</f>
        <v>0</v>
      </c>
      <c r="V107" s="10" t="e">
        <f t="shared" si="18"/>
        <v>#NUM!</v>
      </c>
    </row>
    <row r="108" spans="1:22" x14ac:dyDescent="0.35">
      <c r="A108" s="17">
        <v>102</v>
      </c>
      <c r="B108" s="19">
        <f t="shared" si="13"/>
        <v>29</v>
      </c>
      <c r="C108" s="19">
        <f t="shared" si="14"/>
        <v>70</v>
      </c>
      <c r="D108" s="14">
        <f t="shared" si="10"/>
        <v>18</v>
      </c>
      <c r="E108" s="14">
        <f t="shared" si="19"/>
        <v>18</v>
      </c>
      <c r="F108" s="2" t="str">
        <f>IF(results!O108&lt;&gt;"a","",results!B108)</f>
        <v/>
      </c>
      <c r="G108" s="2" t="str">
        <f>IF(results!$O108&lt;&gt;"a","",results!N108)</f>
        <v/>
      </c>
      <c r="H108" s="29" t="str">
        <f>IF(results!$O108&lt;&gt;"a","",Q108)</f>
        <v/>
      </c>
      <c r="I108" s="29" t="str">
        <f>IF(results!$O108&lt;&gt;"a","",IF(R108=Q108,R108+0.0001,R108))</f>
        <v/>
      </c>
      <c r="J108" s="29" t="str">
        <f>IF(results!$O108&lt;&gt;"a","",IF(OR(Q108=S108,R108=S108),S108+0.0002,S108))</f>
        <v/>
      </c>
      <c r="K108" s="29" t="str">
        <f>IF(results!$O108&lt;&gt;"a","",IF(OR(Q108=T108,R108=T108,S108=T108),T108+0.0003,T108))</f>
        <v/>
      </c>
      <c r="L108" s="29" t="str">
        <f>IF(results!$O108&lt;&gt;"a","",U108*2)</f>
        <v/>
      </c>
      <c r="M108" s="38">
        <f t="shared" si="17"/>
        <v>0</v>
      </c>
      <c r="N108" s="4">
        <f t="shared" si="16"/>
        <v>1.08E-5</v>
      </c>
      <c r="O108" s="4" t="str">
        <f>IF(results!$O108&lt;&gt;"a","",results!C108)</f>
        <v/>
      </c>
      <c r="P108" s="4">
        <f>IF(results!O108="A",1,IF(results!O108="B",2,IF(results!O108="C",3,99)))</f>
        <v>99</v>
      </c>
      <c r="Q108" s="28">
        <f>results!D108+results!E108</f>
        <v>0</v>
      </c>
      <c r="R108" s="28">
        <f>results!F108+results!G108</f>
        <v>0</v>
      </c>
      <c r="S108" s="28">
        <f>results!H108+results!I108</f>
        <v>0</v>
      </c>
      <c r="T108" s="28">
        <f>results!J108+results!K108</f>
        <v>0</v>
      </c>
      <c r="U108" s="28">
        <f>results!L108+results!M108</f>
        <v>0</v>
      </c>
      <c r="V108" s="10" t="e">
        <f t="shared" si="18"/>
        <v>#NUM!</v>
      </c>
    </row>
    <row r="109" spans="1:22" x14ac:dyDescent="0.35">
      <c r="A109" s="17">
        <v>103</v>
      </c>
      <c r="B109" s="19">
        <f t="shared" si="13"/>
        <v>29</v>
      </c>
      <c r="C109" s="19">
        <f t="shared" si="14"/>
        <v>69</v>
      </c>
      <c r="D109" s="14">
        <f t="shared" si="10"/>
        <v>18</v>
      </c>
      <c r="E109" s="14">
        <f t="shared" si="19"/>
        <v>18</v>
      </c>
      <c r="F109" s="2" t="str">
        <f>IF(results!O109&lt;&gt;"a","",results!B109)</f>
        <v/>
      </c>
      <c r="G109" s="2" t="str">
        <f>IF(results!$O109&lt;&gt;"a","",results!N109)</f>
        <v/>
      </c>
      <c r="H109" s="29" t="str">
        <f>IF(results!$O109&lt;&gt;"a","",Q109)</f>
        <v/>
      </c>
      <c r="I109" s="29" t="str">
        <f>IF(results!$O109&lt;&gt;"a","",IF(R109=Q109,R109+0.0001,R109))</f>
        <v/>
      </c>
      <c r="J109" s="29" t="str">
        <f>IF(results!$O109&lt;&gt;"a","",IF(OR(Q109=S109,R109=S109),S109+0.0002,S109))</f>
        <v/>
      </c>
      <c r="K109" s="29" t="str">
        <f>IF(results!$O109&lt;&gt;"a","",IF(OR(Q109=T109,R109=T109,S109=T109),T109+0.0003,T109))</f>
        <v/>
      </c>
      <c r="L109" s="29" t="str">
        <f>IF(results!$O109&lt;&gt;"a","",U109*2)</f>
        <v/>
      </c>
      <c r="M109" s="38">
        <f t="shared" si="17"/>
        <v>0</v>
      </c>
      <c r="N109" s="4">
        <f t="shared" si="16"/>
        <v>1.0899999999999999E-5</v>
      </c>
      <c r="O109" s="4" t="str">
        <f>IF(results!$O109&lt;&gt;"a","",results!C109)</f>
        <v/>
      </c>
      <c r="P109" s="4">
        <f>IF(results!O109="A",1,IF(results!O109="B",2,IF(results!O109="C",3,99)))</f>
        <v>99</v>
      </c>
      <c r="Q109" s="28">
        <f>results!D109+results!E109</f>
        <v>0</v>
      </c>
      <c r="R109" s="28">
        <f>results!F109+results!G109</f>
        <v>0</v>
      </c>
      <c r="S109" s="28">
        <f>results!H109+results!I109</f>
        <v>0</v>
      </c>
      <c r="T109" s="28">
        <f>results!J109+results!K109</f>
        <v>0</v>
      </c>
      <c r="U109" s="28">
        <f>results!L109+results!M109</f>
        <v>0</v>
      </c>
      <c r="V109" s="10" t="e">
        <f t="shared" si="18"/>
        <v>#NUM!</v>
      </c>
    </row>
    <row r="110" spans="1:22" x14ac:dyDescent="0.35">
      <c r="A110" s="17">
        <v>104</v>
      </c>
      <c r="B110" s="19">
        <f t="shared" si="13"/>
        <v>29</v>
      </c>
      <c r="C110" s="19">
        <f t="shared" si="14"/>
        <v>68</v>
      </c>
      <c r="D110" s="14">
        <f t="shared" si="10"/>
        <v>18</v>
      </c>
      <c r="E110" s="14">
        <f t="shared" si="19"/>
        <v>18</v>
      </c>
      <c r="F110" s="2" t="str">
        <f>IF(results!O110&lt;&gt;"a","",results!B110)</f>
        <v/>
      </c>
      <c r="G110" s="2" t="str">
        <f>IF(results!$O110&lt;&gt;"a","",results!N110)</f>
        <v/>
      </c>
      <c r="H110" s="29" t="str">
        <f>IF(results!$O110&lt;&gt;"a","",Q110)</f>
        <v/>
      </c>
      <c r="I110" s="29" t="str">
        <f>IF(results!$O110&lt;&gt;"a","",IF(R110=Q110,R110+0.0001,R110))</f>
        <v/>
      </c>
      <c r="J110" s="29" t="str">
        <f>IF(results!$O110&lt;&gt;"a","",IF(OR(Q110=S110,R110=S110),S110+0.0002,S110))</f>
        <v/>
      </c>
      <c r="K110" s="29" t="str">
        <f>IF(results!$O110&lt;&gt;"a","",IF(OR(Q110=T110,R110=T110,S110=T110),T110+0.0003,T110))</f>
        <v/>
      </c>
      <c r="L110" s="29" t="str">
        <f>IF(results!$O110&lt;&gt;"a","",U110*2)</f>
        <v/>
      </c>
      <c r="M110" s="38">
        <f t="shared" si="17"/>
        <v>0</v>
      </c>
      <c r="N110" s="4">
        <f t="shared" si="16"/>
        <v>1.1E-5</v>
      </c>
      <c r="O110" s="4" t="str">
        <f>IF(results!$O110&lt;&gt;"a","",results!C110)</f>
        <v/>
      </c>
      <c r="P110" s="4">
        <f>IF(results!O110="A",1,IF(results!O110="B",2,IF(results!O110="C",3,99)))</f>
        <v>99</v>
      </c>
      <c r="Q110" s="28">
        <f>results!D110+results!E110</f>
        <v>0</v>
      </c>
      <c r="R110" s="28">
        <f>results!F110+results!G110</f>
        <v>0</v>
      </c>
      <c r="S110" s="28">
        <f>results!H110+results!I110</f>
        <v>0</v>
      </c>
      <c r="T110" s="28">
        <f>results!J110+results!K110</f>
        <v>0</v>
      </c>
      <c r="U110" s="28">
        <f>results!L110+results!M110</f>
        <v>0</v>
      </c>
      <c r="V110" s="10" t="e">
        <f t="shared" si="18"/>
        <v>#NUM!</v>
      </c>
    </row>
    <row r="111" spans="1:22" x14ac:dyDescent="0.35">
      <c r="A111" s="17">
        <v>105</v>
      </c>
      <c r="B111" s="19">
        <f t="shared" si="13"/>
        <v>29</v>
      </c>
      <c r="C111" s="19">
        <f t="shared" si="14"/>
        <v>67</v>
      </c>
      <c r="D111" s="14">
        <f t="shared" si="10"/>
        <v>18</v>
      </c>
      <c r="E111" s="14">
        <f t="shared" si="19"/>
        <v>18</v>
      </c>
      <c r="F111" s="2" t="str">
        <f>IF(results!O111&lt;&gt;"a","",results!B111)</f>
        <v/>
      </c>
      <c r="G111" s="2" t="str">
        <f>IF(results!$O111&lt;&gt;"a","",results!N111)</f>
        <v/>
      </c>
      <c r="H111" s="29" t="str">
        <f>IF(results!$O111&lt;&gt;"a","",Q111)</f>
        <v/>
      </c>
      <c r="I111" s="29" t="str">
        <f>IF(results!$O111&lt;&gt;"a","",IF(R111=Q111,R111+0.0001,R111))</f>
        <v/>
      </c>
      <c r="J111" s="29" t="str">
        <f>IF(results!$O111&lt;&gt;"a","",IF(OR(Q111=S111,R111=S111),S111+0.0002,S111))</f>
        <v/>
      </c>
      <c r="K111" s="29" t="str">
        <f>IF(results!$O111&lt;&gt;"a","",IF(OR(Q111=T111,R111=T111,S111=T111),T111+0.0003,T111))</f>
        <v/>
      </c>
      <c r="L111" s="29" t="str">
        <f>IF(results!$O111&lt;&gt;"a","",U111*2)</f>
        <v/>
      </c>
      <c r="M111" s="38">
        <f t="shared" si="17"/>
        <v>0</v>
      </c>
      <c r="N111" s="4">
        <f t="shared" si="16"/>
        <v>1.1099999999999999E-5</v>
      </c>
      <c r="O111" s="4" t="str">
        <f>IF(results!$O111&lt;&gt;"a","",results!C111)</f>
        <v/>
      </c>
      <c r="P111" s="4">
        <f>IF(results!O111="A",1,IF(results!O111="B",2,IF(results!O111="C",3,99)))</f>
        <v>99</v>
      </c>
      <c r="Q111" s="28">
        <f>results!D111+results!E111</f>
        <v>0</v>
      </c>
      <c r="R111" s="28">
        <f>results!F111+results!G111</f>
        <v>0</v>
      </c>
      <c r="S111" s="28">
        <f>results!H111+results!I111</f>
        <v>0</v>
      </c>
      <c r="T111" s="28">
        <f>results!J111+results!K111</f>
        <v>0</v>
      </c>
      <c r="U111" s="28">
        <f>results!L111+results!M111</f>
        <v>0</v>
      </c>
      <c r="V111" s="10" t="e">
        <f t="shared" si="18"/>
        <v>#NUM!</v>
      </c>
    </row>
    <row r="112" spans="1:22" x14ac:dyDescent="0.35">
      <c r="A112" s="17">
        <v>106</v>
      </c>
      <c r="B112" s="19">
        <f t="shared" si="13"/>
        <v>29</v>
      </c>
      <c r="C112" s="19">
        <f t="shared" si="14"/>
        <v>66</v>
      </c>
      <c r="D112" s="14">
        <f t="shared" si="10"/>
        <v>18</v>
      </c>
      <c r="E112" s="14">
        <f t="shared" si="19"/>
        <v>18</v>
      </c>
      <c r="F112" s="2" t="str">
        <f>IF(results!O112&lt;&gt;"a","",results!B112)</f>
        <v/>
      </c>
      <c r="G112" s="2" t="str">
        <f>IF(results!$O112&lt;&gt;"a","",results!N112)</f>
        <v/>
      </c>
      <c r="H112" s="29" t="str">
        <f>IF(results!$O112&lt;&gt;"a","",Q112)</f>
        <v/>
      </c>
      <c r="I112" s="29" t="str">
        <f>IF(results!$O112&lt;&gt;"a","",IF(R112=Q112,R112+0.0001,R112))</f>
        <v/>
      </c>
      <c r="J112" s="29" t="str">
        <f>IF(results!$O112&lt;&gt;"a","",IF(OR(Q112=S112,R112=S112),S112+0.0002,S112))</f>
        <v/>
      </c>
      <c r="K112" s="29" t="str">
        <f>IF(results!$O112&lt;&gt;"a","",IF(OR(Q112=T112,R112=T112,S112=T112),T112+0.0003,T112))</f>
        <v/>
      </c>
      <c r="L112" s="29" t="str">
        <f>IF(results!$O112&lt;&gt;"a","",U112*2)</f>
        <v/>
      </c>
      <c r="M112" s="38">
        <f t="shared" si="17"/>
        <v>0</v>
      </c>
      <c r="N112" s="4">
        <f t="shared" si="16"/>
        <v>1.1199999999999999E-5</v>
      </c>
      <c r="O112" s="4" t="str">
        <f>IF(results!$O112&lt;&gt;"a","",results!C112)</f>
        <v/>
      </c>
      <c r="P112" s="4">
        <f>IF(results!O112="A",1,IF(results!O112="B",2,IF(results!O112="C",3,99)))</f>
        <v>99</v>
      </c>
      <c r="Q112" s="28">
        <f>results!D112+results!E112</f>
        <v>0</v>
      </c>
      <c r="R112" s="28">
        <f>results!F112+results!G112</f>
        <v>0</v>
      </c>
      <c r="S112" s="28">
        <f>results!H112+results!I112</f>
        <v>0</v>
      </c>
      <c r="T112" s="28">
        <f>results!J112+results!K112</f>
        <v>0</v>
      </c>
      <c r="U112" s="28">
        <f>results!L112+results!M112</f>
        <v>0</v>
      </c>
      <c r="V112" s="10" t="e">
        <f t="shared" si="18"/>
        <v>#NUM!</v>
      </c>
    </row>
    <row r="113" spans="1:22" x14ac:dyDescent="0.35">
      <c r="A113" s="17">
        <v>107</v>
      </c>
      <c r="B113" s="19">
        <f t="shared" si="13"/>
        <v>29</v>
      </c>
      <c r="C113" s="19">
        <f t="shared" si="14"/>
        <v>65</v>
      </c>
      <c r="D113" s="14">
        <f t="shared" si="10"/>
        <v>18</v>
      </c>
      <c r="E113" s="14">
        <f t="shared" si="19"/>
        <v>18</v>
      </c>
      <c r="F113" s="2" t="str">
        <f>IF(results!O113&lt;&gt;"a","",results!B113)</f>
        <v/>
      </c>
      <c r="G113" s="2" t="str">
        <f>IF(results!$O113&lt;&gt;"a","",results!N113)</f>
        <v/>
      </c>
      <c r="H113" s="29" t="str">
        <f>IF(results!$O113&lt;&gt;"a","",Q113)</f>
        <v/>
      </c>
      <c r="I113" s="29" t="str">
        <f>IF(results!$O113&lt;&gt;"a","",IF(R113=Q113,R113+0.0001,R113))</f>
        <v/>
      </c>
      <c r="J113" s="29" t="str">
        <f>IF(results!$O113&lt;&gt;"a","",IF(OR(Q113=S113,R113=S113),S113+0.0002,S113))</f>
        <v/>
      </c>
      <c r="K113" s="29" t="str">
        <f>IF(results!$O113&lt;&gt;"a","",IF(OR(Q113=T113,R113=T113,S113=T113),T113+0.0003,T113))</f>
        <v/>
      </c>
      <c r="L113" s="29" t="str">
        <f>IF(results!$O113&lt;&gt;"a","",U113*2)</f>
        <v/>
      </c>
      <c r="M113" s="38">
        <f t="shared" si="17"/>
        <v>0</v>
      </c>
      <c r="N113" s="4">
        <f t="shared" si="16"/>
        <v>1.13E-5</v>
      </c>
      <c r="O113" s="4" t="str">
        <f>IF(results!$O113&lt;&gt;"a","",results!C113)</f>
        <v/>
      </c>
      <c r="P113" s="4">
        <f>IF(results!O113="A",1,IF(results!O113="B",2,IF(results!O113="C",3,99)))</f>
        <v>99</v>
      </c>
      <c r="Q113" s="28">
        <f>results!D113+results!E113</f>
        <v>0</v>
      </c>
      <c r="R113" s="28">
        <f>results!F113+results!G113</f>
        <v>0</v>
      </c>
      <c r="S113" s="28">
        <f>results!H113+results!I113</f>
        <v>0</v>
      </c>
      <c r="T113" s="28">
        <f>results!J113+results!K113</f>
        <v>0</v>
      </c>
      <c r="U113" s="28">
        <f>results!L113+results!M113</f>
        <v>0</v>
      </c>
      <c r="V113" s="10" t="e">
        <f t="shared" si="18"/>
        <v>#NUM!</v>
      </c>
    </row>
    <row r="114" spans="1:22" x14ac:dyDescent="0.35">
      <c r="A114" s="17">
        <v>108</v>
      </c>
      <c r="B114" s="19">
        <f t="shared" si="13"/>
        <v>29</v>
      </c>
      <c r="C114" s="19">
        <f t="shared" si="14"/>
        <v>64</v>
      </c>
      <c r="D114" s="14">
        <f t="shared" si="10"/>
        <v>18</v>
      </c>
      <c r="E114" s="14">
        <f t="shared" si="19"/>
        <v>18</v>
      </c>
      <c r="F114" s="2" t="str">
        <f>IF(results!O114&lt;&gt;"a","",results!B114)</f>
        <v/>
      </c>
      <c r="G114" s="2" t="str">
        <f>IF(results!$O114&lt;&gt;"a","",results!N114)</f>
        <v/>
      </c>
      <c r="H114" s="29" t="str">
        <f>IF(results!$O114&lt;&gt;"a","",Q114)</f>
        <v/>
      </c>
      <c r="I114" s="29" t="str">
        <f>IF(results!$O114&lt;&gt;"a","",IF(R114=Q114,R114+0.0001,R114))</f>
        <v/>
      </c>
      <c r="J114" s="29" t="str">
        <f>IF(results!$O114&lt;&gt;"a","",IF(OR(Q114=S114,R114=S114),S114+0.0002,S114))</f>
        <v/>
      </c>
      <c r="K114" s="29" t="str">
        <f>IF(results!$O114&lt;&gt;"a","",IF(OR(Q114=T114,R114=T114,S114=T114),T114+0.0003,T114))</f>
        <v/>
      </c>
      <c r="L114" s="29" t="str">
        <f>IF(results!$O114&lt;&gt;"a","",U114*2)</f>
        <v/>
      </c>
      <c r="M114" s="38">
        <f t="shared" si="17"/>
        <v>0</v>
      </c>
      <c r="N114" s="4">
        <f t="shared" si="16"/>
        <v>1.1399999999999999E-5</v>
      </c>
      <c r="O114" s="4" t="str">
        <f>IF(results!$O114&lt;&gt;"a","",results!C114)</f>
        <v/>
      </c>
      <c r="P114" s="4">
        <f>IF(results!O114="A",1,IF(results!O114="B",2,IF(results!O114="C",3,99)))</f>
        <v>99</v>
      </c>
      <c r="Q114" s="28">
        <f>results!D114+results!E114</f>
        <v>0</v>
      </c>
      <c r="R114" s="28">
        <f>results!F114+results!G114</f>
        <v>0</v>
      </c>
      <c r="S114" s="28">
        <f>results!H114+results!I114</f>
        <v>0</v>
      </c>
      <c r="T114" s="28">
        <f>results!J114+results!K114</f>
        <v>0</v>
      </c>
      <c r="U114" s="28">
        <f>results!L114+results!M114</f>
        <v>0</v>
      </c>
      <c r="V114" s="10" t="e">
        <f t="shared" si="18"/>
        <v>#NUM!</v>
      </c>
    </row>
    <row r="115" spans="1:22" x14ac:dyDescent="0.35">
      <c r="A115" s="17">
        <v>109</v>
      </c>
      <c r="B115" s="19">
        <f t="shared" si="13"/>
        <v>29</v>
      </c>
      <c r="C115" s="19">
        <f t="shared" si="14"/>
        <v>63</v>
      </c>
      <c r="D115" s="14">
        <f t="shared" si="10"/>
        <v>18</v>
      </c>
      <c r="E115" s="14">
        <f t="shared" si="19"/>
        <v>18</v>
      </c>
      <c r="F115" s="2" t="str">
        <f>IF(results!O115&lt;&gt;"a","",results!B115)</f>
        <v/>
      </c>
      <c r="G115" s="2" t="str">
        <f>IF(results!$O115&lt;&gt;"a","",results!N115)</f>
        <v/>
      </c>
      <c r="H115" s="29" t="str">
        <f>IF(results!$O115&lt;&gt;"a","",Q115)</f>
        <v/>
      </c>
      <c r="I115" s="29" t="str">
        <f>IF(results!$O115&lt;&gt;"a","",IF(R115=Q115,R115+0.0001,R115))</f>
        <v/>
      </c>
      <c r="J115" s="29" t="str">
        <f>IF(results!$O115&lt;&gt;"a","",IF(OR(Q115=S115,R115=S115),S115+0.0002,S115))</f>
        <v/>
      </c>
      <c r="K115" s="29" t="str">
        <f>IF(results!$O115&lt;&gt;"a","",IF(OR(Q115=T115,R115=T115,S115=T115),T115+0.0003,T115))</f>
        <v/>
      </c>
      <c r="L115" s="29" t="str">
        <f>IF(results!$O115&lt;&gt;"a","",U115*2)</f>
        <v/>
      </c>
      <c r="M115" s="38">
        <f t="shared" si="17"/>
        <v>0</v>
      </c>
      <c r="N115" s="4">
        <f t="shared" si="16"/>
        <v>1.15E-5</v>
      </c>
      <c r="O115" s="4" t="str">
        <f>IF(results!$O115&lt;&gt;"a","",results!C115)</f>
        <v/>
      </c>
      <c r="P115" s="4">
        <f>IF(results!O115="A",1,IF(results!O115="B",2,IF(results!O115="C",3,99)))</f>
        <v>99</v>
      </c>
      <c r="Q115" s="28">
        <f>results!D115+results!E115</f>
        <v>0</v>
      </c>
      <c r="R115" s="28">
        <f>results!F115+results!G115</f>
        <v>0</v>
      </c>
      <c r="S115" s="28">
        <f>results!H115+results!I115</f>
        <v>0</v>
      </c>
      <c r="T115" s="28">
        <f>results!J115+results!K115</f>
        <v>0</v>
      </c>
      <c r="U115" s="28">
        <f>results!L115+results!M115</f>
        <v>0</v>
      </c>
      <c r="V115" s="10" t="e">
        <f t="shared" si="18"/>
        <v>#NUM!</v>
      </c>
    </row>
    <row r="116" spans="1:22" x14ac:dyDescent="0.35">
      <c r="A116" s="17">
        <v>110</v>
      </c>
      <c r="B116" s="19">
        <f t="shared" si="13"/>
        <v>29</v>
      </c>
      <c r="C116" s="19">
        <f t="shared" si="14"/>
        <v>62</v>
      </c>
      <c r="D116" s="14">
        <f t="shared" si="10"/>
        <v>18</v>
      </c>
      <c r="E116" s="14">
        <f t="shared" si="19"/>
        <v>18</v>
      </c>
      <c r="F116" s="2" t="str">
        <f>IF(results!O116&lt;&gt;"a","",results!B116)</f>
        <v/>
      </c>
      <c r="G116" s="2" t="str">
        <f>IF(results!$O116&lt;&gt;"a","",results!N116)</f>
        <v/>
      </c>
      <c r="H116" s="29" t="str">
        <f>IF(results!$O116&lt;&gt;"a","",Q116)</f>
        <v/>
      </c>
      <c r="I116" s="29" t="str">
        <f>IF(results!$O116&lt;&gt;"a","",IF(R116=Q116,R116+0.0001,R116))</f>
        <v/>
      </c>
      <c r="J116" s="29" t="str">
        <f>IF(results!$O116&lt;&gt;"a","",IF(OR(Q116=S116,R116=S116),S116+0.0002,S116))</f>
        <v/>
      </c>
      <c r="K116" s="29" t="str">
        <f>IF(results!$O116&lt;&gt;"a","",IF(OR(Q116=T116,R116=T116,S116=T116),T116+0.0003,T116))</f>
        <v/>
      </c>
      <c r="L116" s="29" t="str">
        <f>IF(results!$O116&lt;&gt;"a","",U116*2)</f>
        <v/>
      </c>
      <c r="M116" s="38">
        <f t="shared" si="17"/>
        <v>0</v>
      </c>
      <c r="N116" s="4">
        <f t="shared" si="16"/>
        <v>1.1599999999999999E-5</v>
      </c>
      <c r="O116" s="4" t="str">
        <f>IF(results!$O116&lt;&gt;"a","",results!C116)</f>
        <v/>
      </c>
      <c r="P116" s="4">
        <f>IF(results!O116="A",1,IF(results!O116="B",2,IF(results!O116="C",3,99)))</f>
        <v>99</v>
      </c>
      <c r="Q116" s="28">
        <f>results!D116+results!E116</f>
        <v>0</v>
      </c>
      <c r="R116" s="28">
        <f>results!F116+results!G116</f>
        <v>0</v>
      </c>
      <c r="S116" s="28">
        <f>results!H116+results!I116</f>
        <v>0</v>
      </c>
      <c r="T116" s="28">
        <f>results!J116+results!K116</f>
        <v>0</v>
      </c>
      <c r="U116" s="28">
        <f>results!L116+results!M116</f>
        <v>0</v>
      </c>
      <c r="V116" s="10" t="e">
        <f t="shared" si="18"/>
        <v>#NUM!</v>
      </c>
    </row>
    <row r="117" spans="1:22" x14ac:dyDescent="0.35">
      <c r="A117" s="17">
        <v>111</v>
      </c>
      <c r="B117" s="19">
        <f t="shared" si="13"/>
        <v>29</v>
      </c>
      <c r="C117" s="19">
        <f t="shared" si="14"/>
        <v>61</v>
      </c>
      <c r="D117" s="14">
        <f t="shared" si="10"/>
        <v>18</v>
      </c>
      <c r="E117" s="14">
        <f t="shared" si="19"/>
        <v>18</v>
      </c>
      <c r="F117" s="2" t="str">
        <f>IF(results!O117&lt;&gt;"a","",results!B117)</f>
        <v/>
      </c>
      <c r="G117" s="2" t="str">
        <f>IF(results!$O117&lt;&gt;"a","",results!N117)</f>
        <v/>
      </c>
      <c r="H117" s="29" t="str">
        <f>IF(results!$O117&lt;&gt;"a","",Q117)</f>
        <v/>
      </c>
      <c r="I117" s="29" t="str">
        <f>IF(results!$O117&lt;&gt;"a","",IF(R117=Q117,R117+0.0001,R117))</f>
        <v/>
      </c>
      <c r="J117" s="29" t="str">
        <f>IF(results!$O117&lt;&gt;"a","",IF(OR(Q117=S117,R117=S117),S117+0.0002,S117))</f>
        <v/>
      </c>
      <c r="K117" s="29" t="str">
        <f>IF(results!$O117&lt;&gt;"a","",IF(OR(Q117=T117,R117=T117,S117=T117),T117+0.0003,T117))</f>
        <v/>
      </c>
      <c r="L117" s="29" t="str">
        <f>IF(results!$O117&lt;&gt;"a","",U117*2)</f>
        <v/>
      </c>
      <c r="M117" s="38">
        <f t="shared" si="17"/>
        <v>0</v>
      </c>
      <c r="N117" s="4">
        <f t="shared" si="16"/>
        <v>1.17E-5</v>
      </c>
      <c r="O117" s="4" t="str">
        <f>IF(results!$O117&lt;&gt;"a","",results!C117)</f>
        <v/>
      </c>
      <c r="P117" s="4">
        <f>IF(results!O117="A",1,IF(results!O117="B",2,IF(results!O117="C",3,99)))</f>
        <v>99</v>
      </c>
      <c r="Q117" s="28">
        <f>results!D117+results!E117</f>
        <v>0</v>
      </c>
      <c r="R117" s="28">
        <f>results!F117+results!G117</f>
        <v>0</v>
      </c>
      <c r="S117" s="28">
        <f>results!H117+results!I117</f>
        <v>0</v>
      </c>
      <c r="T117" s="28">
        <f>results!J117+results!K117</f>
        <v>0</v>
      </c>
      <c r="U117" s="28">
        <f>results!L117+results!M117</f>
        <v>0</v>
      </c>
      <c r="V117" s="10" t="e">
        <f t="shared" si="18"/>
        <v>#NUM!</v>
      </c>
    </row>
    <row r="118" spans="1:22" x14ac:dyDescent="0.35">
      <c r="A118" s="17">
        <v>112</v>
      </c>
      <c r="B118" s="19">
        <f t="shared" si="13"/>
        <v>29</v>
      </c>
      <c r="C118" s="19">
        <f t="shared" si="14"/>
        <v>60</v>
      </c>
      <c r="D118" s="14">
        <f t="shared" si="10"/>
        <v>18</v>
      </c>
      <c r="E118" s="14">
        <f t="shared" si="19"/>
        <v>18</v>
      </c>
      <c r="F118" s="2" t="str">
        <f>IF(results!O118&lt;&gt;"a","",results!B118)</f>
        <v/>
      </c>
      <c r="G118" s="2" t="str">
        <f>IF(results!$O118&lt;&gt;"a","",results!N118)</f>
        <v/>
      </c>
      <c r="H118" s="29" t="str">
        <f>IF(results!$O118&lt;&gt;"a","",Q118)</f>
        <v/>
      </c>
      <c r="I118" s="29" t="str">
        <f>IF(results!$O118&lt;&gt;"a","",IF(R118=Q118,R118+0.0001,R118))</f>
        <v/>
      </c>
      <c r="J118" s="29" t="str">
        <f>IF(results!$O118&lt;&gt;"a","",IF(OR(Q118=S118,R118=S118),S118+0.0002,S118))</f>
        <v/>
      </c>
      <c r="K118" s="29" t="str">
        <f>IF(results!$O118&lt;&gt;"a","",IF(OR(Q118=T118,R118=T118,S118=T118),T118+0.0003,T118))</f>
        <v/>
      </c>
      <c r="L118" s="29" t="str">
        <f>IF(results!$O118&lt;&gt;"a","",U118*2)</f>
        <v/>
      </c>
      <c r="M118" s="38">
        <f t="shared" si="17"/>
        <v>0</v>
      </c>
      <c r="N118" s="4">
        <f t="shared" si="16"/>
        <v>1.1799999999999999E-5</v>
      </c>
      <c r="O118" s="4" t="str">
        <f>IF(results!$O118&lt;&gt;"a","",results!C118)</f>
        <v/>
      </c>
      <c r="P118" s="4">
        <f>IF(results!O118="A",1,IF(results!O118="B",2,IF(results!O118="C",3,99)))</f>
        <v>99</v>
      </c>
      <c r="Q118" s="28">
        <f>results!D118+results!E118</f>
        <v>0</v>
      </c>
      <c r="R118" s="28">
        <f>results!F118+results!G118</f>
        <v>0</v>
      </c>
      <c r="S118" s="28">
        <f>results!H118+results!I118</f>
        <v>0</v>
      </c>
      <c r="T118" s="28">
        <f>results!J118+results!K118</f>
        <v>0</v>
      </c>
      <c r="U118" s="28">
        <f>results!L118+results!M118</f>
        <v>0</v>
      </c>
      <c r="V118" s="10" t="e">
        <f t="shared" si="18"/>
        <v>#NUM!</v>
      </c>
    </row>
    <row r="119" spans="1:22" x14ac:dyDescent="0.35">
      <c r="A119" s="17">
        <v>113</v>
      </c>
      <c r="B119" s="19">
        <f t="shared" si="13"/>
        <v>29</v>
      </c>
      <c r="C119" s="19">
        <f t="shared" si="14"/>
        <v>59</v>
      </c>
      <c r="D119" s="14">
        <f t="shared" si="10"/>
        <v>18</v>
      </c>
      <c r="E119" s="14">
        <f t="shared" si="19"/>
        <v>18</v>
      </c>
      <c r="F119" s="2" t="str">
        <f>IF(results!O119&lt;&gt;"a","",results!B119)</f>
        <v/>
      </c>
      <c r="G119" s="2" t="str">
        <f>IF(results!$O119&lt;&gt;"a","",results!N119)</f>
        <v/>
      </c>
      <c r="H119" s="29" t="str">
        <f>IF(results!$O119&lt;&gt;"a","",Q119)</f>
        <v/>
      </c>
      <c r="I119" s="29" t="str">
        <f>IF(results!$O119&lt;&gt;"a","",IF(R119=Q119,R119+0.0001,R119))</f>
        <v/>
      </c>
      <c r="J119" s="29" t="str">
        <f>IF(results!$O119&lt;&gt;"a","",IF(OR(Q119=S119,R119=S119),S119+0.0002,S119))</f>
        <v/>
      </c>
      <c r="K119" s="29" t="str">
        <f>IF(results!$O119&lt;&gt;"a","",IF(OR(Q119=T119,R119=T119,S119=T119),T119+0.0003,T119))</f>
        <v/>
      </c>
      <c r="L119" s="29" t="str">
        <f>IF(results!$O119&lt;&gt;"a","",U119*2)</f>
        <v/>
      </c>
      <c r="M119" s="38">
        <f t="shared" si="17"/>
        <v>0</v>
      </c>
      <c r="N119" s="4">
        <f t="shared" si="16"/>
        <v>1.19E-5</v>
      </c>
      <c r="O119" s="4" t="str">
        <f>IF(results!$O119&lt;&gt;"a","",results!C119)</f>
        <v/>
      </c>
      <c r="P119" s="4">
        <f>IF(results!O119="A",1,IF(results!O119="B",2,IF(results!O119="C",3,99)))</f>
        <v>99</v>
      </c>
      <c r="Q119" s="28">
        <f>results!D119+results!E119</f>
        <v>0</v>
      </c>
      <c r="R119" s="28">
        <f>results!F119+results!G119</f>
        <v>0</v>
      </c>
      <c r="S119" s="28">
        <f>results!H119+results!I119</f>
        <v>0</v>
      </c>
      <c r="T119" s="28">
        <f>results!J119+results!K119</f>
        <v>0</v>
      </c>
      <c r="U119" s="28">
        <f>results!L119+results!M119</f>
        <v>0</v>
      </c>
      <c r="V119" s="10" t="e">
        <f t="shared" si="18"/>
        <v>#NUM!</v>
      </c>
    </row>
    <row r="120" spans="1:22" x14ac:dyDescent="0.35">
      <c r="A120" s="17">
        <v>114</v>
      </c>
      <c r="B120" s="19">
        <f t="shared" si="13"/>
        <v>29</v>
      </c>
      <c r="C120" s="19">
        <f t="shared" si="14"/>
        <v>58</v>
      </c>
      <c r="D120" s="14">
        <f t="shared" si="10"/>
        <v>18</v>
      </c>
      <c r="E120" s="14">
        <f t="shared" si="19"/>
        <v>18</v>
      </c>
      <c r="F120" s="2" t="str">
        <f>IF(results!O120&lt;&gt;"a","",results!B120)</f>
        <v/>
      </c>
      <c r="G120" s="2" t="str">
        <f>IF(results!$O120&lt;&gt;"a","",results!N120)</f>
        <v/>
      </c>
      <c r="H120" s="29" t="str">
        <f>IF(results!$O120&lt;&gt;"a","",Q120)</f>
        <v/>
      </c>
      <c r="I120" s="29" t="str">
        <f>IF(results!$O120&lt;&gt;"a","",IF(R120=Q120,R120+0.0001,R120))</f>
        <v/>
      </c>
      <c r="J120" s="29" t="str">
        <f>IF(results!$O120&lt;&gt;"a","",IF(OR(Q120=S120,R120=S120),S120+0.0002,S120))</f>
        <v/>
      </c>
      <c r="K120" s="29" t="str">
        <f>IF(results!$O120&lt;&gt;"a","",IF(OR(Q120=T120,R120=T120,S120=T120),T120+0.0003,T120))</f>
        <v/>
      </c>
      <c r="L120" s="29" t="str">
        <f>IF(results!$O120&lt;&gt;"a","",U120*2)</f>
        <v/>
      </c>
      <c r="M120" s="38">
        <f t="shared" si="17"/>
        <v>0</v>
      </c>
      <c r="N120" s="4">
        <f t="shared" si="16"/>
        <v>1.2E-5</v>
      </c>
      <c r="O120" s="4" t="str">
        <f>IF(results!$O120&lt;&gt;"a","",results!C120)</f>
        <v/>
      </c>
      <c r="P120" s="4">
        <f>IF(results!O120="A",1,IF(results!O120="B",2,IF(results!O120="C",3,99)))</f>
        <v>99</v>
      </c>
      <c r="Q120" s="28">
        <f>results!D120+results!E120</f>
        <v>0</v>
      </c>
      <c r="R120" s="28">
        <f>results!F120+results!G120</f>
        <v>0</v>
      </c>
      <c r="S120" s="28">
        <f>results!H120+results!I120</f>
        <v>0</v>
      </c>
      <c r="T120" s="28">
        <f>results!J120+results!K120</f>
        <v>0</v>
      </c>
      <c r="U120" s="28">
        <f>results!L120+results!M120</f>
        <v>0</v>
      </c>
      <c r="V120" s="10" t="e">
        <f t="shared" si="18"/>
        <v>#NUM!</v>
      </c>
    </row>
    <row r="121" spans="1:22" x14ac:dyDescent="0.35">
      <c r="A121" s="17">
        <v>115</v>
      </c>
      <c r="B121" s="19">
        <f t="shared" si="13"/>
        <v>29</v>
      </c>
      <c r="C121" s="19">
        <f t="shared" si="14"/>
        <v>57</v>
      </c>
      <c r="D121" s="14">
        <f t="shared" si="10"/>
        <v>18</v>
      </c>
      <c r="E121" s="14">
        <f t="shared" si="19"/>
        <v>18</v>
      </c>
      <c r="F121" s="2" t="str">
        <f>IF(results!O121&lt;&gt;"a","",results!B121)</f>
        <v/>
      </c>
      <c r="G121" s="2" t="str">
        <f>IF(results!$O121&lt;&gt;"a","",results!N121)</f>
        <v/>
      </c>
      <c r="H121" s="29" t="str">
        <f>IF(results!$O121&lt;&gt;"a","",Q121)</f>
        <v/>
      </c>
      <c r="I121" s="29" t="str">
        <f>IF(results!$O121&lt;&gt;"a","",IF(R121=Q121,R121+0.0001,R121))</f>
        <v/>
      </c>
      <c r="J121" s="29" t="str">
        <f>IF(results!$O121&lt;&gt;"a","",IF(OR(Q121=S121,R121=S121),S121+0.0002,S121))</f>
        <v/>
      </c>
      <c r="K121" s="29" t="str">
        <f>IF(results!$O121&lt;&gt;"a","",IF(OR(Q121=T121,R121=T121,S121=T121),T121+0.0003,T121))</f>
        <v/>
      </c>
      <c r="L121" s="29" t="str">
        <f>IF(results!$O121&lt;&gt;"a","",U121*2)</f>
        <v/>
      </c>
      <c r="M121" s="38">
        <f t="shared" si="17"/>
        <v>0</v>
      </c>
      <c r="N121" s="4">
        <f t="shared" si="16"/>
        <v>1.2099999999999999E-5</v>
      </c>
      <c r="O121" s="4" t="str">
        <f>IF(results!$O121&lt;&gt;"a","",results!C121)</f>
        <v/>
      </c>
      <c r="P121" s="4">
        <f>IF(results!O121="A",1,IF(results!O121="B",2,IF(results!O121="C",3,99)))</f>
        <v>99</v>
      </c>
      <c r="Q121" s="28">
        <f>results!D121+results!E121</f>
        <v>0</v>
      </c>
      <c r="R121" s="28">
        <f>results!F121+results!G121</f>
        <v>0</v>
      </c>
      <c r="S121" s="28">
        <f>results!H121+results!I121</f>
        <v>0</v>
      </c>
      <c r="T121" s="28">
        <f>results!J121+results!K121</f>
        <v>0</v>
      </c>
      <c r="U121" s="28">
        <f>results!L121+results!M121</f>
        <v>0</v>
      </c>
      <c r="V121" s="10" t="e">
        <f t="shared" si="18"/>
        <v>#NUM!</v>
      </c>
    </row>
    <row r="122" spans="1:22" x14ac:dyDescent="0.35">
      <c r="A122" s="17">
        <v>116</v>
      </c>
      <c r="B122" s="19">
        <f t="shared" si="13"/>
        <v>29</v>
      </c>
      <c r="C122" s="19">
        <f t="shared" si="14"/>
        <v>56</v>
      </c>
      <c r="D122" s="14">
        <f t="shared" si="10"/>
        <v>18</v>
      </c>
      <c r="E122" s="14">
        <f t="shared" si="19"/>
        <v>18</v>
      </c>
      <c r="F122" s="2" t="str">
        <f>IF(results!O122&lt;&gt;"a","",results!B122)</f>
        <v/>
      </c>
      <c r="G122" s="2" t="str">
        <f>IF(results!$O122&lt;&gt;"a","",results!N122)</f>
        <v/>
      </c>
      <c r="H122" s="29" t="str">
        <f>IF(results!$O122&lt;&gt;"a","",Q122)</f>
        <v/>
      </c>
      <c r="I122" s="29" t="str">
        <f>IF(results!$O122&lt;&gt;"a","",IF(R122=Q122,R122+0.0001,R122))</f>
        <v/>
      </c>
      <c r="J122" s="29" t="str">
        <f>IF(results!$O122&lt;&gt;"a","",IF(OR(Q122=S122,R122=S122),S122+0.0002,S122))</f>
        <v/>
      </c>
      <c r="K122" s="29" t="str">
        <f>IF(results!$O122&lt;&gt;"a","",IF(OR(Q122=T122,R122=T122,S122=T122),T122+0.0003,T122))</f>
        <v/>
      </c>
      <c r="L122" s="29" t="str">
        <f>IF(results!$O122&lt;&gt;"a","",U122*2)</f>
        <v/>
      </c>
      <c r="M122" s="38">
        <f t="shared" si="17"/>
        <v>0</v>
      </c>
      <c r="N122" s="4">
        <f t="shared" si="16"/>
        <v>1.22E-5</v>
      </c>
      <c r="O122" s="4" t="str">
        <f>IF(results!$O122&lt;&gt;"a","",results!C122)</f>
        <v/>
      </c>
      <c r="P122" s="4">
        <f>IF(results!O122="A",1,IF(results!O122="B",2,IF(results!O122="C",3,99)))</f>
        <v>99</v>
      </c>
      <c r="Q122" s="28">
        <f>results!D122+results!E122</f>
        <v>0</v>
      </c>
      <c r="R122" s="28">
        <f>results!F122+results!G122</f>
        <v>0</v>
      </c>
      <c r="S122" s="28">
        <f>results!H122+results!I122</f>
        <v>0</v>
      </c>
      <c r="T122" s="28">
        <f>results!J122+results!K122</f>
        <v>0</v>
      </c>
      <c r="U122" s="28">
        <f>results!L122+results!M122</f>
        <v>0</v>
      </c>
      <c r="V122" s="10" t="e">
        <f t="shared" si="18"/>
        <v>#NUM!</v>
      </c>
    </row>
    <row r="123" spans="1:22" x14ac:dyDescent="0.35">
      <c r="A123" s="17">
        <v>117</v>
      </c>
      <c r="B123" s="19">
        <f t="shared" si="13"/>
        <v>29</v>
      </c>
      <c r="C123" s="19">
        <f t="shared" si="14"/>
        <v>55</v>
      </c>
      <c r="D123" s="14">
        <f t="shared" si="10"/>
        <v>18</v>
      </c>
      <c r="E123" s="14">
        <f t="shared" si="19"/>
        <v>18</v>
      </c>
      <c r="F123" s="2" t="str">
        <f>IF(results!O123&lt;&gt;"a","",results!B123)</f>
        <v/>
      </c>
      <c r="G123" s="2" t="str">
        <f>IF(results!$O123&lt;&gt;"a","",results!N123)</f>
        <v/>
      </c>
      <c r="H123" s="29" t="str">
        <f>IF(results!$O123&lt;&gt;"a","",Q123)</f>
        <v/>
      </c>
      <c r="I123" s="29" t="str">
        <f>IF(results!$O123&lt;&gt;"a","",IF(R123=Q123,R123+0.0001,R123))</f>
        <v/>
      </c>
      <c r="J123" s="29" t="str">
        <f>IF(results!$O123&lt;&gt;"a","",IF(OR(Q123=S123,R123=S123),S123+0.0002,S123))</f>
        <v/>
      </c>
      <c r="K123" s="29" t="str">
        <f>IF(results!$O123&lt;&gt;"a","",IF(OR(Q123=T123,R123=T123,S123=T123),T123+0.0003,T123))</f>
        <v/>
      </c>
      <c r="L123" s="29" t="str">
        <f>IF(results!$O123&lt;&gt;"a","",U123*2)</f>
        <v/>
      </c>
      <c r="M123" s="38">
        <f t="shared" si="17"/>
        <v>0</v>
      </c>
      <c r="N123" s="4">
        <f t="shared" si="16"/>
        <v>1.2299999999999999E-5</v>
      </c>
      <c r="O123" s="4" t="str">
        <f>IF(results!$O123&lt;&gt;"a","",results!C123)</f>
        <v/>
      </c>
      <c r="P123" s="4">
        <f>IF(results!O123="A",1,IF(results!O123="B",2,IF(results!O123="C",3,99)))</f>
        <v>99</v>
      </c>
      <c r="Q123" s="28">
        <f>results!D123+results!E123</f>
        <v>0</v>
      </c>
      <c r="R123" s="28">
        <f>results!F123+results!G123</f>
        <v>0</v>
      </c>
      <c r="S123" s="28">
        <f>results!H123+results!I123</f>
        <v>0</v>
      </c>
      <c r="T123" s="28">
        <f>results!J123+results!K123</f>
        <v>0</v>
      </c>
      <c r="U123" s="28">
        <f>results!L123+results!M123</f>
        <v>0</v>
      </c>
      <c r="V123" s="10" t="e">
        <f t="shared" si="18"/>
        <v>#NUM!</v>
      </c>
    </row>
    <row r="124" spans="1:22" x14ac:dyDescent="0.35">
      <c r="A124" s="17">
        <v>118</v>
      </c>
      <c r="B124" s="19">
        <f t="shared" si="13"/>
        <v>29</v>
      </c>
      <c r="C124" s="19">
        <f t="shared" si="14"/>
        <v>54</v>
      </c>
      <c r="D124" s="14">
        <f t="shared" si="10"/>
        <v>18</v>
      </c>
      <c r="E124" s="14">
        <f t="shared" si="19"/>
        <v>18</v>
      </c>
      <c r="F124" s="2" t="str">
        <f>IF(results!O124&lt;&gt;"a","",results!B124)</f>
        <v/>
      </c>
      <c r="G124" s="2" t="str">
        <f>IF(results!$O124&lt;&gt;"a","",results!N124)</f>
        <v/>
      </c>
      <c r="H124" s="29" t="str">
        <f>IF(results!$O124&lt;&gt;"a","",Q124)</f>
        <v/>
      </c>
      <c r="I124" s="29" t="str">
        <f>IF(results!$O124&lt;&gt;"a","",IF(R124=Q124,R124+0.0001,R124))</f>
        <v/>
      </c>
      <c r="J124" s="29" t="str">
        <f>IF(results!$O124&lt;&gt;"a","",IF(OR(Q124=S124,R124=S124),S124+0.0002,S124))</f>
        <v/>
      </c>
      <c r="K124" s="29" t="str">
        <f>IF(results!$O124&lt;&gt;"a","",IF(OR(Q124=T124,R124=T124,S124=T124),T124+0.0003,T124))</f>
        <v/>
      </c>
      <c r="L124" s="29" t="str">
        <f>IF(results!$O124&lt;&gt;"a","",U124*2)</f>
        <v/>
      </c>
      <c r="M124" s="38">
        <f t="shared" si="17"/>
        <v>0</v>
      </c>
      <c r="N124" s="4">
        <f t="shared" si="16"/>
        <v>1.24E-5</v>
      </c>
      <c r="O124" s="4" t="str">
        <f>IF(results!$O124&lt;&gt;"a","",results!C124)</f>
        <v/>
      </c>
      <c r="P124" s="4">
        <f>IF(results!O124="A",1,IF(results!O124="B",2,IF(results!O124="C",3,99)))</f>
        <v>99</v>
      </c>
      <c r="Q124" s="28">
        <f>results!D124+results!E124</f>
        <v>0</v>
      </c>
      <c r="R124" s="28">
        <f>results!F124+results!G124</f>
        <v>0</v>
      </c>
      <c r="S124" s="28">
        <f>results!H124+results!I124</f>
        <v>0</v>
      </c>
      <c r="T124" s="28">
        <f>results!J124+results!K124</f>
        <v>0</v>
      </c>
      <c r="U124" s="28">
        <f>results!L124+results!M124</f>
        <v>0</v>
      </c>
      <c r="V124" s="10" t="e">
        <f t="shared" si="18"/>
        <v>#NUM!</v>
      </c>
    </row>
    <row r="125" spans="1:22" x14ac:dyDescent="0.35">
      <c r="A125" s="17">
        <v>119</v>
      </c>
      <c r="B125" s="19">
        <f t="shared" si="13"/>
        <v>29</v>
      </c>
      <c r="C125" s="19">
        <f t="shared" si="14"/>
        <v>53</v>
      </c>
      <c r="D125" s="14">
        <f t="shared" si="10"/>
        <v>18</v>
      </c>
      <c r="E125" s="14">
        <f t="shared" si="19"/>
        <v>18</v>
      </c>
      <c r="F125" s="2" t="str">
        <f>IF(results!O125&lt;&gt;"a","",results!B125)</f>
        <v/>
      </c>
      <c r="G125" s="2" t="str">
        <f>IF(results!$O125&lt;&gt;"a","",results!N125)</f>
        <v/>
      </c>
      <c r="H125" s="29" t="str">
        <f>IF(results!$O125&lt;&gt;"a","",Q125)</f>
        <v/>
      </c>
      <c r="I125" s="29" t="str">
        <f>IF(results!$O125&lt;&gt;"a","",IF(R125=Q125,R125+0.0001,R125))</f>
        <v/>
      </c>
      <c r="J125" s="29" t="str">
        <f>IF(results!$O125&lt;&gt;"a","",IF(OR(Q125=S125,R125=S125),S125+0.0002,S125))</f>
        <v/>
      </c>
      <c r="K125" s="29" t="str">
        <f>IF(results!$O125&lt;&gt;"a","",IF(OR(Q125=T125,R125=T125,S125=T125),T125+0.0003,T125))</f>
        <v/>
      </c>
      <c r="L125" s="29" t="str">
        <f>IF(results!$O125&lt;&gt;"a","",U125*2)</f>
        <v/>
      </c>
      <c r="M125" s="38">
        <f t="shared" si="17"/>
        <v>0</v>
      </c>
      <c r="N125" s="4">
        <f t="shared" si="16"/>
        <v>1.2499999999999999E-5</v>
      </c>
      <c r="O125" s="4" t="str">
        <f>IF(results!$O125&lt;&gt;"a","",results!C125)</f>
        <v/>
      </c>
      <c r="P125" s="4">
        <f>IF(results!O125="A",1,IF(results!O125="B",2,IF(results!O125="C",3,99)))</f>
        <v>99</v>
      </c>
      <c r="Q125" s="28">
        <f>results!D125+results!E125</f>
        <v>0</v>
      </c>
      <c r="R125" s="28">
        <f>results!F125+results!G125</f>
        <v>0</v>
      </c>
      <c r="S125" s="28">
        <f>results!H125+results!I125</f>
        <v>0</v>
      </c>
      <c r="T125" s="28">
        <f>results!J125+results!K125</f>
        <v>0</v>
      </c>
      <c r="U125" s="28">
        <f>results!L125+results!M125</f>
        <v>0</v>
      </c>
      <c r="V125" s="10" t="e">
        <f t="shared" si="18"/>
        <v>#NUM!</v>
      </c>
    </row>
    <row r="126" spans="1:22" x14ac:dyDescent="0.35">
      <c r="A126" s="17">
        <v>120</v>
      </c>
      <c r="B126" s="19">
        <f t="shared" si="13"/>
        <v>29</v>
      </c>
      <c r="C126" s="19">
        <f t="shared" si="14"/>
        <v>52</v>
      </c>
      <c r="D126" s="14">
        <f t="shared" si="10"/>
        <v>18</v>
      </c>
      <c r="E126" s="14">
        <f t="shared" si="19"/>
        <v>18</v>
      </c>
      <c r="F126" s="2" t="str">
        <f>IF(results!O126&lt;&gt;"a","",results!B126)</f>
        <v/>
      </c>
      <c r="G126" s="2" t="str">
        <f>IF(results!$O126&lt;&gt;"a","",results!N126)</f>
        <v/>
      </c>
      <c r="H126" s="29" t="str">
        <f>IF(results!$O126&lt;&gt;"a","",Q126)</f>
        <v/>
      </c>
      <c r="I126" s="29" t="str">
        <f>IF(results!$O126&lt;&gt;"a","",IF(R126=Q126,R126+0.0001,R126))</f>
        <v/>
      </c>
      <c r="J126" s="29" t="str">
        <f>IF(results!$O126&lt;&gt;"a","",IF(OR(Q126=S126,R126=S126),S126+0.0002,S126))</f>
        <v/>
      </c>
      <c r="K126" s="29" t="str">
        <f>IF(results!$O126&lt;&gt;"a","",IF(OR(Q126=T126,R126=T126,S126=T126),T126+0.0003,T126))</f>
        <v/>
      </c>
      <c r="L126" s="29" t="str">
        <f>IF(results!$O126&lt;&gt;"a","",U126*2)</f>
        <v/>
      </c>
      <c r="M126" s="38">
        <f t="shared" si="17"/>
        <v>0</v>
      </c>
      <c r="N126" s="4">
        <f t="shared" si="16"/>
        <v>1.26E-5</v>
      </c>
      <c r="O126" s="4" t="str">
        <f>IF(results!$O126&lt;&gt;"a","",results!C126)</f>
        <v/>
      </c>
      <c r="P126" s="4">
        <f>IF(results!O126="A",1,IF(results!O126="B",2,IF(results!O126="C",3,99)))</f>
        <v>99</v>
      </c>
      <c r="Q126" s="28">
        <f>results!D126+results!E126</f>
        <v>0</v>
      </c>
      <c r="R126" s="28">
        <f>results!F126+results!G126</f>
        <v>0</v>
      </c>
      <c r="S126" s="28">
        <f>results!H126+results!I126</f>
        <v>0</v>
      </c>
      <c r="T126" s="28">
        <f>results!J126+results!K126</f>
        <v>0</v>
      </c>
      <c r="U126" s="28">
        <f>results!L126+results!M126</f>
        <v>0</v>
      </c>
      <c r="V126" s="10" t="e">
        <f t="shared" si="18"/>
        <v>#NUM!</v>
      </c>
    </row>
    <row r="127" spans="1:22" x14ac:dyDescent="0.35">
      <c r="A127" s="17">
        <v>121</v>
      </c>
      <c r="B127" s="19">
        <f t="shared" si="13"/>
        <v>29</v>
      </c>
      <c r="C127" s="19">
        <f t="shared" si="14"/>
        <v>51</v>
      </c>
      <c r="D127" s="14">
        <f t="shared" si="10"/>
        <v>18</v>
      </c>
      <c r="E127" s="14">
        <f t="shared" si="19"/>
        <v>18</v>
      </c>
      <c r="F127" s="2" t="str">
        <f>IF(results!O127&lt;&gt;"a","",results!B127)</f>
        <v/>
      </c>
      <c r="G127" s="2" t="str">
        <f>IF(results!$O127&lt;&gt;"a","",results!N127)</f>
        <v/>
      </c>
      <c r="H127" s="29" t="str">
        <f>IF(results!$O127&lt;&gt;"a","",Q127)</f>
        <v/>
      </c>
      <c r="I127" s="29" t="str">
        <f>IF(results!$O127&lt;&gt;"a","",IF(R127=Q127,R127+0.0001,R127))</f>
        <v/>
      </c>
      <c r="J127" s="29" t="str">
        <f>IF(results!$O127&lt;&gt;"a","",IF(OR(Q127=S127,R127=S127),S127+0.0002,S127))</f>
        <v/>
      </c>
      <c r="K127" s="29" t="str">
        <f>IF(results!$O127&lt;&gt;"a","",IF(OR(Q127=T127,R127=T127,S127=T127),T127+0.0003,T127))</f>
        <v/>
      </c>
      <c r="L127" s="29" t="str">
        <f>IF(results!$O127&lt;&gt;"a","",U127*2)</f>
        <v/>
      </c>
      <c r="M127" s="38">
        <f t="shared" si="17"/>
        <v>0</v>
      </c>
      <c r="N127" s="4">
        <f t="shared" si="16"/>
        <v>1.2699999999999999E-5</v>
      </c>
      <c r="O127" s="4" t="str">
        <f>IF(results!$O127&lt;&gt;"a","",results!C127)</f>
        <v/>
      </c>
      <c r="P127" s="4">
        <f>IF(results!O127="A",1,IF(results!O127="B",2,IF(results!O127="C",3,99)))</f>
        <v>99</v>
      </c>
      <c r="Q127" s="28">
        <f>results!D127+results!E127</f>
        <v>0</v>
      </c>
      <c r="R127" s="28">
        <f>results!F127+results!G127</f>
        <v>0</v>
      </c>
      <c r="S127" s="28">
        <f>results!H127+results!I127</f>
        <v>0</v>
      </c>
      <c r="T127" s="28">
        <f>results!J127+results!K127</f>
        <v>0</v>
      </c>
      <c r="U127" s="28">
        <f>results!L127+results!M127</f>
        <v>0</v>
      </c>
      <c r="V127" s="10" t="e">
        <f t="shared" si="18"/>
        <v>#NUM!</v>
      </c>
    </row>
    <row r="128" spans="1:22" x14ac:dyDescent="0.35">
      <c r="A128" s="17">
        <v>122</v>
      </c>
      <c r="B128" s="19">
        <f t="shared" si="13"/>
        <v>29</v>
      </c>
      <c r="C128" s="19">
        <f t="shared" si="14"/>
        <v>50</v>
      </c>
      <c r="D128" s="14">
        <f t="shared" si="10"/>
        <v>18</v>
      </c>
      <c r="E128" s="14">
        <f t="shared" si="19"/>
        <v>18</v>
      </c>
      <c r="F128" s="2" t="str">
        <f>IF(results!O128&lt;&gt;"a","",results!B128)</f>
        <v/>
      </c>
      <c r="G128" s="2" t="str">
        <f>IF(results!$O128&lt;&gt;"a","",results!N128)</f>
        <v/>
      </c>
      <c r="H128" s="29" t="str">
        <f>IF(results!$O128&lt;&gt;"a","",Q128)</f>
        <v/>
      </c>
      <c r="I128" s="29" t="str">
        <f>IF(results!$O128&lt;&gt;"a","",IF(R128=Q128,R128+0.0001,R128))</f>
        <v/>
      </c>
      <c r="J128" s="29" t="str">
        <f>IF(results!$O128&lt;&gt;"a","",IF(OR(Q128=S128,R128=S128),S128+0.0002,S128))</f>
        <v/>
      </c>
      <c r="K128" s="29" t="str">
        <f>IF(results!$O128&lt;&gt;"a","",IF(OR(Q128=T128,R128=T128,S128=T128),T128+0.0003,T128))</f>
        <v/>
      </c>
      <c r="L128" s="29" t="str">
        <f>IF(results!$O128&lt;&gt;"a","",U128*2)</f>
        <v/>
      </c>
      <c r="M128" s="38">
        <f t="shared" si="17"/>
        <v>0</v>
      </c>
      <c r="N128" s="4">
        <f t="shared" si="16"/>
        <v>1.2799999999999999E-5</v>
      </c>
      <c r="O128" s="4" t="str">
        <f>IF(results!$O128&lt;&gt;"a","",results!C128)</f>
        <v/>
      </c>
      <c r="P128" s="4">
        <f>IF(results!O128="A",1,IF(results!O128="B",2,IF(results!O128="C",3,99)))</f>
        <v>99</v>
      </c>
      <c r="Q128" s="28">
        <f>results!D128+results!E128</f>
        <v>0</v>
      </c>
      <c r="R128" s="28">
        <f>results!F128+results!G128</f>
        <v>0</v>
      </c>
      <c r="S128" s="28">
        <f>results!H128+results!I128</f>
        <v>0</v>
      </c>
      <c r="T128" s="28">
        <f>results!J128+results!K128</f>
        <v>0</v>
      </c>
      <c r="U128" s="28">
        <f>results!L128+results!M128</f>
        <v>0</v>
      </c>
      <c r="V128" s="10" t="e">
        <f t="shared" si="18"/>
        <v>#NUM!</v>
      </c>
    </row>
    <row r="129" spans="1:22" x14ac:dyDescent="0.35">
      <c r="A129" s="17">
        <v>123</v>
      </c>
      <c r="B129" s="19">
        <f t="shared" si="13"/>
        <v>29</v>
      </c>
      <c r="C129" s="19">
        <f t="shared" si="14"/>
        <v>49</v>
      </c>
      <c r="D129" s="14">
        <f t="shared" si="10"/>
        <v>18</v>
      </c>
      <c r="E129" s="14">
        <f t="shared" si="19"/>
        <v>18</v>
      </c>
      <c r="F129" s="2" t="str">
        <f>IF(results!O129&lt;&gt;"a","",results!B129)</f>
        <v/>
      </c>
      <c r="G129" s="2" t="str">
        <f>IF(results!$O129&lt;&gt;"a","",results!N129)</f>
        <v/>
      </c>
      <c r="H129" s="29" t="str">
        <f>IF(results!$O129&lt;&gt;"a","",Q129)</f>
        <v/>
      </c>
      <c r="I129" s="29" t="str">
        <f>IF(results!$O129&lt;&gt;"a","",IF(R129=Q129,R129+0.0001,R129))</f>
        <v/>
      </c>
      <c r="J129" s="29" t="str">
        <f>IF(results!$O129&lt;&gt;"a","",IF(OR(Q129=S129,R129=S129),S129+0.0002,S129))</f>
        <v/>
      </c>
      <c r="K129" s="29" t="str">
        <f>IF(results!$O129&lt;&gt;"a","",IF(OR(Q129=T129,R129=T129,S129=T129),T129+0.0003,T129))</f>
        <v/>
      </c>
      <c r="L129" s="29" t="str">
        <f>IF(results!$O129&lt;&gt;"a","",U129*2)</f>
        <v/>
      </c>
      <c r="M129" s="38">
        <f t="shared" si="17"/>
        <v>0</v>
      </c>
      <c r="N129" s="4">
        <f t="shared" si="16"/>
        <v>1.29E-5</v>
      </c>
      <c r="O129" s="4" t="str">
        <f>IF(results!$O129&lt;&gt;"a","",results!C129)</f>
        <v/>
      </c>
      <c r="P129" s="4">
        <f>IF(results!O129="A",1,IF(results!O129="B",2,IF(results!O129="C",3,99)))</f>
        <v>99</v>
      </c>
      <c r="Q129" s="28">
        <f>results!D129+results!E129</f>
        <v>0</v>
      </c>
      <c r="R129" s="28">
        <f>results!F129+results!G129</f>
        <v>0</v>
      </c>
      <c r="S129" s="28">
        <f>results!H129+results!I129</f>
        <v>0</v>
      </c>
      <c r="T129" s="28">
        <f>results!J129+results!K129</f>
        <v>0</v>
      </c>
      <c r="U129" s="28">
        <f>results!L129+results!M129</f>
        <v>0</v>
      </c>
      <c r="V129" s="10" t="e">
        <f t="shared" si="18"/>
        <v>#NUM!</v>
      </c>
    </row>
    <row r="130" spans="1:22" x14ac:dyDescent="0.35">
      <c r="A130" s="17">
        <v>124</v>
      </c>
      <c r="B130" s="19">
        <f t="shared" si="13"/>
        <v>29</v>
      </c>
      <c r="C130" s="19">
        <f t="shared" si="14"/>
        <v>48</v>
      </c>
      <c r="D130" s="14">
        <f t="shared" si="10"/>
        <v>18</v>
      </c>
      <c r="E130" s="14">
        <f t="shared" si="19"/>
        <v>18</v>
      </c>
      <c r="F130" s="2" t="str">
        <f>IF(results!O130&lt;&gt;"a","",results!B130)</f>
        <v/>
      </c>
      <c r="G130" s="2" t="str">
        <f>IF(results!$O130&lt;&gt;"a","",results!N130)</f>
        <v/>
      </c>
      <c r="H130" s="29" t="str">
        <f>IF(results!$O130&lt;&gt;"a","",Q130)</f>
        <v/>
      </c>
      <c r="I130" s="29" t="str">
        <f>IF(results!$O130&lt;&gt;"a","",IF(R130=Q130,R130+0.0001,R130))</f>
        <v/>
      </c>
      <c r="J130" s="29" t="str">
        <f>IF(results!$O130&lt;&gt;"a","",IF(OR(Q130=S130,R130=S130),S130+0.0002,S130))</f>
        <v/>
      </c>
      <c r="K130" s="29" t="str">
        <f>IF(results!$O130&lt;&gt;"a","",IF(OR(Q130=T130,R130=T130,S130=T130),T130+0.0003,T130))</f>
        <v/>
      </c>
      <c r="L130" s="29" t="str">
        <f>IF(results!$O130&lt;&gt;"a","",U130*2)</f>
        <v/>
      </c>
      <c r="M130" s="38">
        <f t="shared" si="17"/>
        <v>0</v>
      </c>
      <c r="N130" s="4">
        <f t="shared" si="16"/>
        <v>1.2999999999999999E-5</v>
      </c>
      <c r="O130" s="4" t="str">
        <f>IF(results!$O130&lt;&gt;"a","",results!C130)</f>
        <v/>
      </c>
      <c r="P130" s="4">
        <f>IF(results!O130="A",1,IF(results!O130="B",2,IF(results!O130="C",3,99)))</f>
        <v>99</v>
      </c>
      <c r="Q130" s="28">
        <f>results!D130+results!E130</f>
        <v>0</v>
      </c>
      <c r="R130" s="28">
        <f>results!F130+results!G130</f>
        <v>0</v>
      </c>
      <c r="S130" s="28">
        <f>results!H130+results!I130</f>
        <v>0</v>
      </c>
      <c r="T130" s="28">
        <f>results!J130+results!K130</f>
        <v>0</v>
      </c>
      <c r="U130" s="28">
        <f>results!L130+results!M130</f>
        <v>0</v>
      </c>
      <c r="V130" s="10" t="e">
        <f t="shared" si="18"/>
        <v>#NUM!</v>
      </c>
    </row>
    <row r="131" spans="1:22" x14ac:dyDescent="0.35">
      <c r="A131" s="17">
        <v>125</v>
      </c>
      <c r="B131" s="19">
        <f t="shared" si="13"/>
        <v>29</v>
      </c>
      <c r="C131" s="19">
        <f t="shared" si="14"/>
        <v>47</v>
      </c>
      <c r="D131" s="14">
        <f t="shared" si="10"/>
        <v>18</v>
      </c>
      <c r="E131" s="14">
        <f t="shared" si="19"/>
        <v>18</v>
      </c>
      <c r="F131" s="2" t="str">
        <f>IF(results!O131&lt;&gt;"a","",results!B131)</f>
        <v/>
      </c>
      <c r="G131" s="2" t="str">
        <f>IF(results!$O131&lt;&gt;"a","",results!N131)</f>
        <v/>
      </c>
      <c r="H131" s="29" t="str">
        <f>IF(results!$O131&lt;&gt;"a","",Q131)</f>
        <v/>
      </c>
      <c r="I131" s="29" t="str">
        <f>IF(results!$O131&lt;&gt;"a","",IF(R131=Q131,R131+0.0001,R131))</f>
        <v/>
      </c>
      <c r="J131" s="29" t="str">
        <f>IF(results!$O131&lt;&gt;"a","",IF(OR(Q131=S131,R131=S131),S131+0.0002,S131))</f>
        <v/>
      </c>
      <c r="K131" s="29" t="str">
        <f>IF(results!$O131&lt;&gt;"a","",IF(OR(Q131=T131,R131=T131,S131=T131),T131+0.0003,T131))</f>
        <v/>
      </c>
      <c r="L131" s="29" t="str">
        <f>IF(results!$O131&lt;&gt;"a","",U131*2)</f>
        <v/>
      </c>
      <c r="M131" s="38">
        <f t="shared" si="17"/>
        <v>0</v>
      </c>
      <c r="N131" s="4">
        <f t="shared" si="16"/>
        <v>1.31E-5</v>
      </c>
      <c r="O131" s="4" t="str">
        <f>IF(results!$O131&lt;&gt;"a","",results!C131)</f>
        <v/>
      </c>
      <c r="P131" s="4">
        <f>IF(results!O131="A",1,IF(results!O131="B",2,IF(results!O131="C",3,99)))</f>
        <v>99</v>
      </c>
      <c r="Q131" s="28">
        <f>results!D131+results!E131</f>
        <v>0</v>
      </c>
      <c r="R131" s="28">
        <f>results!F131+results!G131</f>
        <v>0</v>
      </c>
      <c r="S131" s="28">
        <f>results!H131+results!I131</f>
        <v>0</v>
      </c>
      <c r="T131" s="28">
        <f>results!J131+results!K131</f>
        <v>0</v>
      </c>
      <c r="U131" s="28">
        <f>results!L131+results!M131</f>
        <v>0</v>
      </c>
      <c r="V131" s="10" t="e">
        <f t="shared" si="18"/>
        <v>#NUM!</v>
      </c>
    </row>
    <row r="132" spans="1:22" x14ac:dyDescent="0.35">
      <c r="A132" s="17">
        <v>126</v>
      </c>
      <c r="B132" s="19">
        <f t="shared" si="13"/>
        <v>29</v>
      </c>
      <c r="C132" s="19">
        <f t="shared" si="14"/>
        <v>46</v>
      </c>
      <c r="D132" s="14">
        <f t="shared" si="10"/>
        <v>18</v>
      </c>
      <c r="E132" s="14">
        <f t="shared" si="19"/>
        <v>18</v>
      </c>
      <c r="F132" s="2" t="str">
        <f>IF(results!O132&lt;&gt;"a","",results!B132)</f>
        <v/>
      </c>
      <c r="G132" s="2" t="str">
        <f>IF(results!$O132&lt;&gt;"a","",results!N132)</f>
        <v/>
      </c>
      <c r="H132" s="29" t="str">
        <f>IF(results!$O132&lt;&gt;"a","",Q132)</f>
        <v/>
      </c>
      <c r="I132" s="29" t="str">
        <f>IF(results!$O132&lt;&gt;"a","",IF(R132=Q132,R132+0.0001,R132))</f>
        <v/>
      </c>
      <c r="J132" s="29" t="str">
        <f>IF(results!$O132&lt;&gt;"a","",IF(OR(Q132=S132,R132=S132),S132+0.0002,S132))</f>
        <v/>
      </c>
      <c r="K132" s="29" t="str">
        <f>IF(results!$O132&lt;&gt;"a","",IF(OR(Q132=T132,R132=T132,S132=T132),T132+0.0003,T132))</f>
        <v/>
      </c>
      <c r="L132" s="29" t="str">
        <f>IF(results!$O132&lt;&gt;"a","",U132*2)</f>
        <v/>
      </c>
      <c r="M132" s="38">
        <f t="shared" si="17"/>
        <v>0</v>
      </c>
      <c r="N132" s="4">
        <f t="shared" si="16"/>
        <v>1.3199999999999999E-5</v>
      </c>
      <c r="O132" s="4" t="str">
        <f>IF(results!$O132&lt;&gt;"a","",results!C132)</f>
        <v/>
      </c>
      <c r="P132" s="4">
        <f>IF(results!O132="A",1,IF(results!O132="B",2,IF(results!O132="C",3,99)))</f>
        <v>99</v>
      </c>
      <c r="Q132" s="28">
        <f>results!D132+results!E132</f>
        <v>0</v>
      </c>
      <c r="R132" s="28">
        <f>results!F132+results!G132</f>
        <v>0</v>
      </c>
      <c r="S132" s="28">
        <f>results!H132+results!I132</f>
        <v>0</v>
      </c>
      <c r="T132" s="28">
        <f>results!J132+results!K132</f>
        <v>0</v>
      </c>
      <c r="U132" s="28">
        <f>results!L132+results!M132</f>
        <v>0</v>
      </c>
      <c r="V132" s="10" t="e">
        <f t="shared" si="18"/>
        <v>#NUM!</v>
      </c>
    </row>
    <row r="133" spans="1:22" x14ac:dyDescent="0.35">
      <c r="A133" s="17">
        <v>127</v>
      </c>
      <c r="B133" s="19">
        <f t="shared" si="13"/>
        <v>29</v>
      </c>
      <c r="C133" s="19">
        <f t="shared" si="14"/>
        <v>45</v>
      </c>
      <c r="D133" s="14">
        <f t="shared" si="10"/>
        <v>18</v>
      </c>
      <c r="E133" s="14">
        <f t="shared" si="19"/>
        <v>18</v>
      </c>
      <c r="F133" s="2" t="str">
        <f>IF(results!O133&lt;&gt;"a","",results!B133)</f>
        <v/>
      </c>
      <c r="G133" s="2" t="str">
        <f>IF(results!$O133&lt;&gt;"a","",results!N133)</f>
        <v/>
      </c>
      <c r="H133" s="29" t="str">
        <f>IF(results!$O133&lt;&gt;"a","",Q133)</f>
        <v/>
      </c>
      <c r="I133" s="29" t="str">
        <f>IF(results!$O133&lt;&gt;"a","",IF(R133=Q133,R133+0.0001,R133))</f>
        <v/>
      </c>
      <c r="J133" s="29" t="str">
        <f>IF(results!$O133&lt;&gt;"a","",IF(OR(Q133=S133,R133=S133),S133+0.0002,S133))</f>
        <v/>
      </c>
      <c r="K133" s="29" t="str">
        <f>IF(results!$O133&lt;&gt;"a","",IF(OR(Q133=T133,R133=T133,S133=T133),T133+0.0003,T133))</f>
        <v/>
      </c>
      <c r="L133" s="29" t="str">
        <f>IF(results!$O133&lt;&gt;"a","",U133*2)</f>
        <v/>
      </c>
      <c r="M133" s="38">
        <f t="shared" si="17"/>
        <v>0</v>
      </c>
      <c r="N133" s="4">
        <f t="shared" si="16"/>
        <v>1.33E-5</v>
      </c>
      <c r="O133" s="4" t="str">
        <f>IF(results!$O133&lt;&gt;"a","",results!C133)</f>
        <v/>
      </c>
      <c r="P133" s="4">
        <f>IF(results!O133="A",1,IF(results!O133="B",2,IF(results!O133="C",3,99)))</f>
        <v>99</v>
      </c>
      <c r="Q133" s="28">
        <f>results!D133+results!E133</f>
        <v>0</v>
      </c>
      <c r="R133" s="28">
        <f>results!F133+results!G133</f>
        <v>0</v>
      </c>
      <c r="S133" s="28">
        <f>results!H133+results!I133</f>
        <v>0</v>
      </c>
      <c r="T133" s="28">
        <f>results!J133+results!K133</f>
        <v>0</v>
      </c>
      <c r="U133" s="28">
        <f>results!L133+results!M133</f>
        <v>0</v>
      </c>
      <c r="V133" s="10" t="e">
        <f t="shared" si="18"/>
        <v>#NUM!</v>
      </c>
    </row>
    <row r="134" spans="1:22" x14ac:dyDescent="0.35">
      <c r="A134" s="17">
        <v>128</v>
      </c>
      <c r="B134" s="19">
        <f t="shared" si="13"/>
        <v>29</v>
      </c>
      <c r="C134" s="19">
        <f t="shared" si="14"/>
        <v>44</v>
      </c>
      <c r="D134" s="14">
        <f t="shared" si="10"/>
        <v>18</v>
      </c>
      <c r="E134" s="14">
        <f t="shared" si="19"/>
        <v>18</v>
      </c>
      <c r="F134" s="2" t="str">
        <f>IF(results!O134&lt;&gt;"a","",results!B134)</f>
        <v/>
      </c>
      <c r="G134" s="2" t="str">
        <f>IF(results!$O134&lt;&gt;"a","",results!N134)</f>
        <v/>
      </c>
      <c r="H134" s="29" t="str">
        <f>IF(results!$O134&lt;&gt;"a","",Q134)</f>
        <v/>
      </c>
      <c r="I134" s="29" t="str">
        <f>IF(results!$O134&lt;&gt;"a","",IF(R134=Q134,R134+0.0001,R134))</f>
        <v/>
      </c>
      <c r="J134" s="29" t="str">
        <f>IF(results!$O134&lt;&gt;"a","",IF(OR(Q134=S134,R134=S134),S134+0.0002,S134))</f>
        <v/>
      </c>
      <c r="K134" s="29" t="str">
        <f>IF(results!$O134&lt;&gt;"a","",IF(OR(Q134=T134,R134=T134,S134=T134),T134+0.0003,T134))</f>
        <v/>
      </c>
      <c r="L134" s="29" t="str">
        <f>IF(results!$O134&lt;&gt;"a","",U134*2)</f>
        <v/>
      </c>
      <c r="M134" s="38">
        <f t="shared" si="17"/>
        <v>0</v>
      </c>
      <c r="N134" s="4">
        <f t="shared" si="16"/>
        <v>1.3399999999999999E-5</v>
      </c>
      <c r="O134" s="4" t="str">
        <f>IF(results!$O134&lt;&gt;"a","",results!C134)</f>
        <v/>
      </c>
      <c r="P134" s="4">
        <f>IF(results!O134="A",1,IF(results!O134="B",2,IF(results!O134="C",3,99)))</f>
        <v>99</v>
      </c>
      <c r="Q134" s="28">
        <f>results!D134+results!E134</f>
        <v>0</v>
      </c>
      <c r="R134" s="28">
        <f>results!F134+results!G134</f>
        <v>0</v>
      </c>
      <c r="S134" s="28">
        <f>results!H134+results!I134</f>
        <v>0</v>
      </c>
      <c r="T134" s="28">
        <f>results!J134+results!K134</f>
        <v>0</v>
      </c>
      <c r="U134" s="28">
        <f>results!L134+results!M134</f>
        <v>0</v>
      </c>
      <c r="V134" s="10" t="e">
        <f t="shared" si="18"/>
        <v>#NUM!</v>
      </c>
    </row>
    <row r="135" spans="1:22" x14ac:dyDescent="0.35">
      <c r="A135" s="17">
        <v>129</v>
      </c>
      <c r="B135" s="19">
        <f t="shared" si="13"/>
        <v>29</v>
      </c>
      <c r="C135" s="19">
        <f t="shared" si="14"/>
        <v>43</v>
      </c>
      <c r="D135" s="14">
        <f t="shared" ref="D135:D160" si="20">_xlfn.RANK.EQ($M135,$M$7:$M$160,0)</f>
        <v>18</v>
      </c>
      <c r="E135" s="14">
        <f t="shared" si="19"/>
        <v>18</v>
      </c>
      <c r="F135" s="2" t="str">
        <f>IF(results!O135&lt;&gt;"a","",results!B135)</f>
        <v/>
      </c>
      <c r="G135" s="2" t="str">
        <f>IF(results!$O135&lt;&gt;"a","",results!N135)</f>
        <v/>
      </c>
      <c r="H135" s="29" t="str">
        <f>IF(results!$O135&lt;&gt;"a","",Q135)</f>
        <v/>
      </c>
      <c r="I135" s="29" t="str">
        <f>IF(results!$O135&lt;&gt;"a","",IF(R135=Q135,R135+0.0001,R135))</f>
        <v/>
      </c>
      <c r="J135" s="29" t="str">
        <f>IF(results!$O135&lt;&gt;"a","",IF(OR(Q135=S135,R135=S135),S135+0.0002,S135))</f>
        <v/>
      </c>
      <c r="K135" s="29" t="str">
        <f>IF(results!$O135&lt;&gt;"a","",IF(OR(Q135=T135,R135=T135,S135=T135),T135+0.0003,T135))</f>
        <v/>
      </c>
      <c r="L135" s="29" t="str">
        <f>IF(results!$O135&lt;&gt;"a","",U135*2)</f>
        <v/>
      </c>
      <c r="M135" s="38">
        <f t="shared" ref="M135:M160" si="21">IF(F135&lt;&gt;"",(MAX(H135:L135)+LARGE(H135:L135,2)+LARGE(H135:L135,3)),0)</f>
        <v>0</v>
      </c>
      <c r="N135" s="4">
        <f t="shared" si="16"/>
        <v>1.3499999999999999E-5</v>
      </c>
      <c r="O135" s="4" t="str">
        <f>IF(results!$O135&lt;&gt;"a","",results!C135)</f>
        <v/>
      </c>
      <c r="P135" s="4">
        <f>IF(results!O135="A",1,IF(results!O135="B",2,IF(results!O135="C",3,99)))</f>
        <v>99</v>
      </c>
      <c r="Q135" s="28">
        <f>results!D135+results!E135</f>
        <v>0</v>
      </c>
      <c r="R135" s="28">
        <f>results!F135+results!G135</f>
        <v>0</v>
      </c>
      <c r="S135" s="28">
        <f>results!H135+results!I135</f>
        <v>0</v>
      </c>
      <c r="T135" s="28">
        <f>results!J135+results!K135</f>
        <v>0</v>
      </c>
      <c r="U135" s="28">
        <f>results!L135+results!M135</f>
        <v>0</v>
      </c>
      <c r="V135" s="10" t="e">
        <f t="shared" ref="V135:V160" si="22">LARGE(H135:L135,3)</f>
        <v>#NUM!</v>
      </c>
    </row>
    <row r="136" spans="1:22" x14ac:dyDescent="0.35">
      <c r="A136" s="17">
        <v>130</v>
      </c>
      <c r="B136" s="19">
        <f t="shared" ref="B136:B160" si="23">RANK($P136,$P$7:$P$160,1)</f>
        <v>29</v>
      </c>
      <c r="C136" s="19">
        <f t="shared" ref="C136:C160" si="24">RANK($N136,$N$7:$N$160,0)</f>
        <v>42</v>
      </c>
      <c r="D136" s="14">
        <f t="shared" si="20"/>
        <v>18</v>
      </c>
      <c r="E136" s="14">
        <f t="shared" ref="E136:E160" si="25">_xlfn.RANK.EQ($M136,$M$7:$M$160,0)</f>
        <v>18</v>
      </c>
      <c r="F136" s="2" t="str">
        <f>IF(results!O136&lt;&gt;"a","",results!B136)</f>
        <v/>
      </c>
      <c r="G136" s="2" t="str">
        <f>IF(results!$O136&lt;&gt;"a","",results!N136)</f>
        <v/>
      </c>
      <c r="H136" s="29" t="str">
        <f>IF(results!$O136&lt;&gt;"a","",Q136)</f>
        <v/>
      </c>
      <c r="I136" s="29" t="str">
        <f>IF(results!$O136&lt;&gt;"a","",IF(R136=Q136,R136+0.0001,R136))</f>
        <v/>
      </c>
      <c r="J136" s="29" t="str">
        <f>IF(results!$O136&lt;&gt;"a","",IF(OR(Q136=S136,R136=S136),S136+0.0002,S136))</f>
        <v/>
      </c>
      <c r="K136" s="29" t="str">
        <f>IF(results!$O136&lt;&gt;"a","",IF(OR(Q136=T136,R136=T136,S136=T136),T136+0.0003,T136))</f>
        <v/>
      </c>
      <c r="L136" s="29" t="str">
        <f>IF(results!$O136&lt;&gt;"a","",U136*2)</f>
        <v/>
      </c>
      <c r="M136" s="38">
        <f t="shared" si="21"/>
        <v>0</v>
      </c>
      <c r="N136" s="4">
        <f t="shared" ref="N136:N146" si="26">M136+0.0000001*ROW()</f>
        <v>1.3599999999999999E-5</v>
      </c>
      <c r="O136" s="4" t="str">
        <f>IF(results!$O136&lt;&gt;"a","",results!C136)</f>
        <v/>
      </c>
      <c r="P136" s="4">
        <f>IF(results!O136="A",1,IF(results!O136="B",2,IF(results!O136="C",3,99)))</f>
        <v>99</v>
      </c>
      <c r="Q136" s="28">
        <f>results!D136+results!E136</f>
        <v>0</v>
      </c>
      <c r="R136" s="28">
        <f>results!F136+results!G136</f>
        <v>0</v>
      </c>
      <c r="S136" s="28">
        <f>results!H136+results!I136</f>
        <v>0</v>
      </c>
      <c r="T136" s="28">
        <f>results!J136+results!K136</f>
        <v>0</v>
      </c>
      <c r="U136" s="28">
        <f>results!L136+results!M136</f>
        <v>0</v>
      </c>
      <c r="V136" s="10" t="e">
        <f t="shared" si="22"/>
        <v>#NUM!</v>
      </c>
    </row>
    <row r="137" spans="1:22" x14ac:dyDescent="0.35">
      <c r="A137" s="17">
        <v>131</v>
      </c>
      <c r="B137" s="19">
        <f t="shared" si="23"/>
        <v>29</v>
      </c>
      <c r="C137" s="19">
        <f t="shared" si="24"/>
        <v>41</v>
      </c>
      <c r="D137" s="14">
        <f t="shared" si="20"/>
        <v>18</v>
      </c>
      <c r="E137" s="14">
        <f t="shared" si="25"/>
        <v>18</v>
      </c>
      <c r="F137" s="2" t="str">
        <f>IF(results!O137&lt;&gt;"a","",results!B137)</f>
        <v/>
      </c>
      <c r="G137" s="2" t="str">
        <f>IF(results!$O137&lt;&gt;"a","",results!N137)</f>
        <v/>
      </c>
      <c r="H137" s="29" t="str">
        <f>IF(results!$O137&lt;&gt;"a","",Q137)</f>
        <v/>
      </c>
      <c r="I137" s="29" t="str">
        <f>IF(results!$O137&lt;&gt;"a","",IF(R137=Q137,R137+0.0001,R137))</f>
        <v/>
      </c>
      <c r="J137" s="29" t="str">
        <f>IF(results!$O137&lt;&gt;"a","",IF(OR(Q137=S137,R137=S137),S137+0.0002,S137))</f>
        <v/>
      </c>
      <c r="K137" s="29" t="str">
        <f>IF(results!$O137&lt;&gt;"a","",IF(OR(Q137=T137,R137=T137,S137=T137),T137+0.0003,T137))</f>
        <v/>
      </c>
      <c r="L137" s="29" t="str">
        <f>IF(results!$O137&lt;&gt;"a","",U137*2)</f>
        <v/>
      </c>
      <c r="M137" s="38">
        <f t="shared" si="21"/>
        <v>0</v>
      </c>
      <c r="N137" s="4">
        <f t="shared" si="26"/>
        <v>1.3699999999999999E-5</v>
      </c>
      <c r="O137" s="4" t="str">
        <f>IF(results!$O137&lt;&gt;"a","",results!C137)</f>
        <v/>
      </c>
      <c r="P137" s="4">
        <f>IF(results!O137="A",1,IF(results!O137="B",2,IF(results!O137="C",3,99)))</f>
        <v>99</v>
      </c>
      <c r="Q137" s="28">
        <f>results!D137+results!E137</f>
        <v>0</v>
      </c>
      <c r="R137" s="28">
        <f>results!F137+results!G137</f>
        <v>0</v>
      </c>
      <c r="S137" s="28">
        <f>results!H137+results!I137</f>
        <v>0</v>
      </c>
      <c r="T137" s="28">
        <f>results!J137+results!K137</f>
        <v>0</v>
      </c>
      <c r="U137" s="28">
        <f>results!L137+results!M137</f>
        <v>0</v>
      </c>
      <c r="V137" s="10" t="e">
        <f t="shared" si="22"/>
        <v>#NUM!</v>
      </c>
    </row>
    <row r="138" spans="1:22" x14ac:dyDescent="0.35">
      <c r="A138" s="17">
        <v>132</v>
      </c>
      <c r="B138" s="19">
        <f t="shared" si="23"/>
        <v>29</v>
      </c>
      <c r="C138" s="19">
        <f t="shared" si="24"/>
        <v>40</v>
      </c>
      <c r="D138" s="14">
        <f t="shared" si="20"/>
        <v>18</v>
      </c>
      <c r="E138" s="14">
        <f t="shared" si="25"/>
        <v>18</v>
      </c>
      <c r="F138" s="2" t="str">
        <f>IF(results!O138&lt;&gt;"a","",results!B138)</f>
        <v/>
      </c>
      <c r="G138" s="2" t="str">
        <f>IF(results!$O138&lt;&gt;"a","",results!N138)</f>
        <v/>
      </c>
      <c r="H138" s="29" t="str">
        <f>IF(results!$O138&lt;&gt;"a","",Q138)</f>
        <v/>
      </c>
      <c r="I138" s="29" t="str">
        <f>IF(results!$O138&lt;&gt;"a","",IF(R138=Q138,R138+0.0001,R138))</f>
        <v/>
      </c>
      <c r="J138" s="29" t="str">
        <f>IF(results!$O138&lt;&gt;"a","",IF(OR(Q138=S138,R138=S138),S138+0.0002,S138))</f>
        <v/>
      </c>
      <c r="K138" s="29" t="str">
        <f>IF(results!$O138&lt;&gt;"a","",IF(OR(Q138=T138,R138=T138,S138=T138),T138+0.0003,T138))</f>
        <v/>
      </c>
      <c r="L138" s="29" t="str">
        <f>IF(results!$O138&lt;&gt;"a","",U138*2)</f>
        <v/>
      </c>
      <c r="M138" s="38">
        <f t="shared" si="21"/>
        <v>0</v>
      </c>
      <c r="N138" s="4">
        <f t="shared" si="26"/>
        <v>1.38E-5</v>
      </c>
      <c r="O138" s="4" t="str">
        <f>IF(results!$O138&lt;&gt;"a","",results!C138)</f>
        <v/>
      </c>
      <c r="P138" s="4">
        <f>IF(results!O138="A",1,IF(results!O138="B",2,IF(results!O138="C",3,99)))</f>
        <v>99</v>
      </c>
      <c r="Q138" s="28">
        <f>results!D138+results!E138</f>
        <v>0</v>
      </c>
      <c r="R138" s="28">
        <f>results!F138+results!G138</f>
        <v>0</v>
      </c>
      <c r="S138" s="28">
        <f>results!H138+results!I138</f>
        <v>0</v>
      </c>
      <c r="T138" s="28">
        <f>results!J138+results!K138</f>
        <v>0</v>
      </c>
      <c r="U138" s="28">
        <f>results!L138+results!M138</f>
        <v>0</v>
      </c>
      <c r="V138" s="10" t="e">
        <f t="shared" si="22"/>
        <v>#NUM!</v>
      </c>
    </row>
    <row r="139" spans="1:22" x14ac:dyDescent="0.35">
      <c r="A139" s="17">
        <v>133</v>
      </c>
      <c r="B139" s="19">
        <f t="shared" si="23"/>
        <v>29</v>
      </c>
      <c r="C139" s="19">
        <f t="shared" si="24"/>
        <v>39</v>
      </c>
      <c r="D139" s="14">
        <f t="shared" si="20"/>
        <v>18</v>
      </c>
      <c r="E139" s="14">
        <f t="shared" si="25"/>
        <v>18</v>
      </c>
      <c r="F139" s="2" t="str">
        <f>IF(results!O139&lt;&gt;"a","",results!B139)</f>
        <v/>
      </c>
      <c r="G139" s="2" t="str">
        <f>IF(results!$O139&lt;&gt;"a","",results!N139)</f>
        <v/>
      </c>
      <c r="H139" s="29" t="str">
        <f>IF(results!$O139&lt;&gt;"a","",Q139)</f>
        <v/>
      </c>
      <c r="I139" s="29" t="str">
        <f>IF(results!$O139&lt;&gt;"a","",IF(R139=Q139,R139+0.0001,R139))</f>
        <v/>
      </c>
      <c r="J139" s="29" t="str">
        <f>IF(results!$O139&lt;&gt;"a","",IF(OR(Q139=S139,R139=S139),S139+0.0002,S139))</f>
        <v/>
      </c>
      <c r="K139" s="29" t="str">
        <f>IF(results!$O139&lt;&gt;"a","",IF(OR(Q139=T139,R139=T139,S139=T139),T139+0.0003,T139))</f>
        <v/>
      </c>
      <c r="L139" s="29" t="str">
        <f>IF(results!$O139&lt;&gt;"a","",U139*2)</f>
        <v/>
      </c>
      <c r="M139" s="38">
        <f t="shared" si="21"/>
        <v>0</v>
      </c>
      <c r="N139" s="4">
        <f t="shared" si="26"/>
        <v>1.3899999999999999E-5</v>
      </c>
      <c r="O139" s="4" t="str">
        <f>IF(results!$O139&lt;&gt;"a","",results!C139)</f>
        <v/>
      </c>
      <c r="P139" s="4">
        <f>IF(results!O139="A",1,IF(results!O139="B",2,IF(results!O139="C",3,99)))</f>
        <v>99</v>
      </c>
      <c r="Q139" s="28">
        <f>results!D139+results!E139</f>
        <v>0</v>
      </c>
      <c r="R139" s="28">
        <f>results!F139+results!G139</f>
        <v>0</v>
      </c>
      <c r="S139" s="28">
        <f>results!H139+results!I139</f>
        <v>0</v>
      </c>
      <c r="T139" s="28">
        <f>results!J139+results!K139</f>
        <v>0</v>
      </c>
      <c r="U139" s="28">
        <f>results!L139+results!M139</f>
        <v>0</v>
      </c>
      <c r="V139" s="10" t="e">
        <f t="shared" si="22"/>
        <v>#NUM!</v>
      </c>
    </row>
    <row r="140" spans="1:22" x14ac:dyDescent="0.35">
      <c r="A140" s="17">
        <v>134</v>
      </c>
      <c r="B140" s="19">
        <f t="shared" si="23"/>
        <v>29</v>
      </c>
      <c r="C140" s="19">
        <f t="shared" si="24"/>
        <v>38</v>
      </c>
      <c r="D140" s="14">
        <f t="shared" si="20"/>
        <v>18</v>
      </c>
      <c r="E140" s="14">
        <f t="shared" si="25"/>
        <v>18</v>
      </c>
      <c r="F140" s="2" t="str">
        <f>IF(results!O140&lt;&gt;"a","",results!B140)</f>
        <v/>
      </c>
      <c r="G140" s="2" t="str">
        <f>IF(results!$O140&lt;&gt;"a","",results!N140)</f>
        <v/>
      </c>
      <c r="H140" s="29" t="str">
        <f>IF(results!$O140&lt;&gt;"a","",Q140)</f>
        <v/>
      </c>
      <c r="I140" s="29" t="str">
        <f>IF(results!$O140&lt;&gt;"a","",IF(R140=Q140,R140+0.0001,R140))</f>
        <v/>
      </c>
      <c r="J140" s="29" t="str">
        <f>IF(results!$O140&lt;&gt;"a","",IF(OR(Q140=S140,R140=S140),S140+0.0002,S140))</f>
        <v/>
      </c>
      <c r="K140" s="29" t="str">
        <f>IF(results!$O140&lt;&gt;"a","",IF(OR(Q140=T140,R140=T140,S140=T140),T140+0.0003,T140))</f>
        <v/>
      </c>
      <c r="L140" s="29" t="str">
        <f>IF(results!$O140&lt;&gt;"a","",U140*2)</f>
        <v/>
      </c>
      <c r="M140" s="38">
        <f t="shared" si="21"/>
        <v>0</v>
      </c>
      <c r="N140" s="4">
        <f t="shared" si="26"/>
        <v>1.4E-5</v>
      </c>
      <c r="O140" s="4" t="str">
        <f>IF(results!$O140&lt;&gt;"a","",results!C140)</f>
        <v/>
      </c>
      <c r="P140" s="4">
        <f>IF(results!O140="A",1,IF(results!O140="B",2,IF(results!O140="C",3,99)))</f>
        <v>99</v>
      </c>
      <c r="Q140" s="28">
        <f>results!D140+results!E140</f>
        <v>0</v>
      </c>
      <c r="R140" s="28">
        <f>results!F140+results!G140</f>
        <v>0</v>
      </c>
      <c r="S140" s="28">
        <f>results!H140+results!I140</f>
        <v>0</v>
      </c>
      <c r="T140" s="28">
        <f>results!J140+results!K140</f>
        <v>0</v>
      </c>
      <c r="U140" s="28">
        <f>results!L140+results!M140</f>
        <v>0</v>
      </c>
      <c r="V140" s="10" t="e">
        <f t="shared" si="22"/>
        <v>#NUM!</v>
      </c>
    </row>
    <row r="141" spans="1:22" x14ac:dyDescent="0.35">
      <c r="A141" s="17">
        <v>135</v>
      </c>
      <c r="B141" s="19">
        <f t="shared" si="23"/>
        <v>29</v>
      </c>
      <c r="C141" s="19">
        <f t="shared" si="24"/>
        <v>37</v>
      </c>
      <c r="D141" s="14">
        <f t="shared" si="20"/>
        <v>18</v>
      </c>
      <c r="E141" s="14">
        <f t="shared" si="25"/>
        <v>18</v>
      </c>
      <c r="F141" s="2" t="str">
        <f>IF(results!O141&lt;&gt;"a","",results!B141)</f>
        <v/>
      </c>
      <c r="G141" s="2" t="str">
        <f>IF(results!$O141&lt;&gt;"a","",results!N141)</f>
        <v/>
      </c>
      <c r="H141" s="29" t="str">
        <f>IF(results!$O141&lt;&gt;"a","",Q141)</f>
        <v/>
      </c>
      <c r="I141" s="29" t="str">
        <f>IF(results!$O141&lt;&gt;"a","",IF(R141=Q141,R141+0.0001,R141))</f>
        <v/>
      </c>
      <c r="J141" s="29" t="str">
        <f>IF(results!$O141&lt;&gt;"a","",IF(OR(Q141=S141,R141=S141),S141+0.0002,S141))</f>
        <v/>
      </c>
      <c r="K141" s="29" t="str">
        <f>IF(results!$O141&lt;&gt;"a","",IF(OR(Q141=T141,R141=T141,S141=T141),T141+0.0003,T141))</f>
        <v/>
      </c>
      <c r="L141" s="29" t="str">
        <f>IF(results!$O141&lt;&gt;"a","",U141*2)</f>
        <v/>
      </c>
      <c r="M141" s="38">
        <f t="shared" si="21"/>
        <v>0</v>
      </c>
      <c r="N141" s="4">
        <f t="shared" si="26"/>
        <v>1.4099999999999999E-5</v>
      </c>
      <c r="O141" s="4" t="str">
        <f>IF(results!$O141&lt;&gt;"a","",results!C141)</f>
        <v/>
      </c>
      <c r="P141" s="4">
        <f>IF(results!O141="A",1,IF(results!O141="B",2,IF(results!O141="C",3,99)))</f>
        <v>99</v>
      </c>
      <c r="Q141" s="28">
        <f>results!D141+results!E141</f>
        <v>0</v>
      </c>
      <c r="R141" s="28">
        <f>results!F141+results!G141</f>
        <v>0</v>
      </c>
      <c r="S141" s="28">
        <f>results!H141+results!I141</f>
        <v>0</v>
      </c>
      <c r="T141" s="28">
        <f>results!J141+results!K141</f>
        <v>0</v>
      </c>
      <c r="U141" s="28">
        <f>results!L141+results!M141</f>
        <v>0</v>
      </c>
      <c r="V141" s="10" t="e">
        <f t="shared" si="22"/>
        <v>#NUM!</v>
      </c>
    </row>
    <row r="142" spans="1:22" x14ac:dyDescent="0.35">
      <c r="A142" s="17">
        <v>136</v>
      </c>
      <c r="B142" s="19">
        <f t="shared" si="23"/>
        <v>29</v>
      </c>
      <c r="C142" s="19">
        <f t="shared" si="24"/>
        <v>36</v>
      </c>
      <c r="D142" s="14">
        <f t="shared" si="20"/>
        <v>18</v>
      </c>
      <c r="E142" s="14">
        <f t="shared" si="25"/>
        <v>18</v>
      </c>
      <c r="F142" s="2" t="str">
        <f>IF(results!O142&lt;&gt;"a","",results!B142)</f>
        <v/>
      </c>
      <c r="G142" s="2" t="str">
        <f>IF(results!$O142&lt;&gt;"a","",results!N142)</f>
        <v/>
      </c>
      <c r="H142" s="29" t="str">
        <f>IF(results!$O142&lt;&gt;"a","",Q142)</f>
        <v/>
      </c>
      <c r="I142" s="29" t="str">
        <f>IF(results!$O142&lt;&gt;"a","",IF(R142=Q142,R142+0.0001,R142))</f>
        <v/>
      </c>
      <c r="J142" s="29" t="str">
        <f>IF(results!$O142&lt;&gt;"a","",IF(OR(Q142=S142,R142=S142),S142+0.0002,S142))</f>
        <v/>
      </c>
      <c r="K142" s="29" t="str">
        <f>IF(results!$O142&lt;&gt;"a","",IF(OR(Q142=T142,R142=T142,S142=T142),T142+0.0003,T142))</f>
        <v/>
      </c>
      <c r="L142" s="29" t="str">
        <f>IF(results!$O142&lt;&gt;"a","",U142*2)</f>
        <v/>
      </c>
      <c r="M142" s="38">
        <f t="shared" si="21"/>
        <v>0</v>
      </c>
      <c r="N142" s="4">
        <f t="shared" si="26"/>
        <v>1.42E-5</v>
      </c>
      <c r="O142" s="4" t="str">
        <f>IF(results!$O142&lt;&gt;"a","",results!C142)</f>
        <v/>
      </c>
      <c r="P142" s="4">
        <f>IF(results!O142="A",1,IF(results!O142="B",2,IF(results!O142="C",3,99)))</f>
        <v>99</v>
      </c>
      <c r="Q142" s="28">
        <f>results!D142+results!E142</f>
        <v>0</v>
      </c>
      <c r="R142" s="28">
        <f>results!F142+results!G142</f>
        <v>0</v>
      </c>
      <c r="S142" s="28">
        <f>results!H142+results!I142</f>
        <v>0</v>
      </c>
      <c r="T142" s="28">
        <f>results!J142+results!K142</f>
        <v>0</v>
      </c>
      <c r="U142" s="28">
        <f>results!L142+results!M142</f>
        <v>0</v>
      </c>
      <c r="V142" s="10" t="e">
        <f t="shared" si="22"/>
        <v>#NUM!</v>
      </c>
    </row>
    <row r="143" spans="1:22" x14ac:dyDescent="0.35">
      <c r="A143" s="17">
        <v>137</v>
      </c>
      <c r="B143" s="19">
        <f t="shared" si="23"/>
        <v>29</v>
      </c>
      <c r="C143" s="19">
        <f t="shared" si="24"/>
        <v>35</v>
      </c>
      <c r="D143" s="14">
        <f t="shared" si="20"/>
        <v>18</v>
      </c>
      <c r="E143" s="14">
        <f t="shared" si="25"/>
        <v>18</v>
      </c>
      <c r="F143" s="2" t="str">
        <f>IF(results!O143&lt;&gt;"a","",results!B143)</f>
        <v/>
      </c>
      <c r="G143" s="2" t="str">
        <f>IF(results!$O143&lt;&gt;"a","",results!N143)</f>
        <v/>
      </c>
      <c r="H143" s="29" t="str">
        <f>IF(results!$O143&lt;&gt;"a","",Q143)</f>
        <v/>
      </c>
      <c r="I143" s="29" t="str">
        <f>IF(results!$O143&lt;&gt;"a","",IF(R143=Q143,R143+0.0001,R143))</f>
        <v/>
      </c>
      <c r="J143" s="29" t="str">
        <f>IF(results!$O143&lt;&gt;"a","",IF(OR(Q143=S143,R143=S143),S143+0.0002,S143))</f>
        <v/>
      </c>
      <c r="K143" s="29" t="str">
        <f>IF(results!$O143&lt;&gt;"a","",IF(OR(Q143=T143,R143=T143,S143=T143),T143+0.0003,T143))</f>
        <v/>
      </c>
      <c r="L143" s="29" t="str">
        <f>IF(results!$O143&lt;&gt;"a","",U143*2)</f>
        <v/>
      </c>
      <c r="M143" s="38">
        <f t="shared" si="21"/>
        <v>0</v>
      </c>
      <c r="N143" s="4">
        <f t="shared" si="26"/>
        <v>1.4299999999999999E-5</v>
      </c>
      <c r="O143" s="4" t="str">
        <f>IF(results!$O143&lt;&gt;"a","",results!C143)</f>
        <v/>
      </c>
      <c r="P143" s="4">
        <f>IF(results!O143="A",1,IF(results!O143="B",2,IF(results!O143="C",3,99)))</f>
        <v>99</v>
      </c>
      <c r="Q143" s="28">
        <f>results!D143+results!E143</f>
        <v>0</v>
      </c>
      <c r="R143" s="28">
        <f>results!F143+results!G143</f>
        <v>0</v>
      </c>
      <c r="S143" s="28">
        <f>results!H143+results!I143</f>
        <v>0</v>
      </c>
      <c r="T143" s="28">
        <f>results!J143+results!K143</f>
        <v>0</v>
      </c>
      <c r="U143" s="28">
        <f>results!L143+results!M143</f>
        <v>0</v>
      </c>
      <c r="V143" s="10" t="e">
        <f t="shared" si="22"/>
        <v>#NUM!</v>
      </c>
    </row>
    <row r="144" spans="1:22" x14ac:dyDescent="0.35">
      <c r="A144" s="17">
        <v>138</v>
      </c>
      <c r="B144" s="19">
        <f t="shared" si="23"/>
        <v>29</v>
      </c>
      <c r="C144" s="19">
        <f t="shared" si="24"/>
        <v>34</v>
      </c>
      <c r="D144" s="14">
        <f t="shared" si="20"/>
        <v>18</v>
      </c>
      <c r="E144" s="14">
        <f t="shared" si="25"/>
        <v>18</v>
      </c>
      <c r="F144" s="2" t="str">
        <f>IF(results!O144&lt;&gt;"a","",results!B144)</f>
        <v/>
      </c>
      <c r="G144" s="2" t="str">
        <f>IF(results!$O144&lt;&gt;"a","",results!N144)</f>
        <v/>
      </c>
      <c r="H144" s="29" t="str">
        <f>IF(results!$O144&lt;&gt;"a","",Q144)</f>
        <v/>
      </c>
      <c r="I144" s="29" t="str">
        <f>IF(results!$O144&lt;&gt;"a","",IF(R144=Q144,R144+0.0001,R144))</f>
        <v/>
      </c>
      <c r="J144" s="29" t="str">
        <f>IF(results!$O144&lt;&gt;"a","",IF(OR(Q144=S144,R144=S144),S144+0.0002,S144))</f>
        <v/>
      </c>
      <c r="K144" s="29" t="str">
        <f>IF(results!$O144&lt;&gt;"a","",IF(OR(Q144=T144,R144=T144,S144=T144),T144+0.0003,T144))</f>
        <v/>
      </c>
      <c r="L144" s="29" t="str">
        <f>IF(results!$O144&lt;&gt;"a","",U144*2)</f>
        <v/>
      </c>
      <c r="M144" s="38">
        <f t="shared" si="21"/>
        <v>0</v>
      </c>
      <c r="N144" s="4">
        <f t="shared" si="26"/>
        <v>1.4399999999999999E-5</v>
      </c>
      <c r="O144" s="4" t="str">
        <f>IF(results!$O144&lt;&gt;"a","",results!C144)</f>
        <v/>
      </c>
      <c r="P144" s="4">
        <f>IF(results!O144="A",1,IF(results!O144="B",2,IF(results!O144="C",3,99)))</f>
        <v>99</v>
      </c>
      <c r="Q144" s="28">
        <f>results!D144+results!E144</f>
        <v>0</v>
      </c>
      <c r="R144" s="28">
        <f>results!F144+results!G144</f>
        <v>0</v>
      </c>
      <c r="S144" s="28">
        <f>results!H144+results!I144</f>
        <v>0</v>
      </c>
      <c r="T144" s="28">
        <f>results!J144+results!K144</f>
        <v>0</v>
      </c>
      <c r="U144" s="28">
        <f>results!L144+results!M144</f>
        <v>0</v>
      </c>
      <c r="V144" s="10" t="e">
        <f t="shared" si="22"/>
        <v>#NUM!</v>
      </c>
    </row>
    <row r="145" spans="1:22" x14ac:dyDescent="0.35">
      <c r="A145" s="17">
        <v>139</v>
      </c>
      <c r="B145" s="19">
        <f t="shared" si="23"/>
        <v>29</v>
      </c>
      <c r="C145" s="19">
        <f t="shared" si="24"/>
        <v>33</v>
      </c>
      <c r="D145" s="14">
        <f t="shared" si="20"/>
        <v>18</v>
      </c>
      <c r="E145" s="14">
        <f t="shared" si="25"/>
        <v>18</v>
      </c>
      <c r="F145" s="2" t="str">
        <f>IF(results!O145&lt;&gt;"a","",results!B145)</f>
        <v/>
      </c>
      <c r="G145" s="2" t="str">
        <f>IF(results!$O145&lt;&gt;"a","",results!N145)</f>
        <v/>
      </c>
      <c r="H145" s="29" t="str">
        <f>IF(results!$O145&lt;&gt;"a","",Q145)</f>
        <v/>
      </c>
      <c r="I145" s="29" t="str">
        <f>IF(results!$O145&lt;&gt;"a","",IF(R145=Q145,R145+0.0001,R145))</f>
        <v/>
      </c>
      <c r="J145" s="29" t="str">
        <f>IF(results!$O145&lt;&gt;"a","",IF(OR(Q145=S145,R145=S145),S145+0.0002,S145))</f>
        <v/>
      </c>
      <c r="K145" s="29" t="str">
        <f>IF(results!$O145&lt;&gt;"a","",IF(OR(Q145=T145,R145=T145,S145=T145),T145+0.0003,T145))</f>
        <v/>
      </c>
      <c r="L145" s="29" t="str">
        <f>IF(results!$O145&lt;&gt;"a","",U145*2)</f>
        <v/>
      </c>
      <c r="M145" s="38">
        <f t="shared" si="21"/>
        <v>0</v>
      </c>
      <c r="N145" s="4">
        <f t="shared" si="26"/>
        <v>1.45E-5</v>
      </c>
      <c r="O145" s="4" t="str">
        <f>IF(results!$O145&lt;&gt;"a","",results!C145)</f>
        <v/>
      </c>
      <c r="P145" s="4">
        <f>IF(results!O145="A",1,IF(results!O145="B",2,IF(results!O145="C",3,99)))</f>
        <v>99</v>
      </c>
      <c r="Q145" s="28">
        <f>results!D145+results!E145</f>
        <v>0</v>
      </c>
      <c r="R145" s="28">
        <f>results!F145+results!G145</f>
        <v>0</v>
      </c>
      <c r="S145" s="28">
        <f>results!H145+results!I145</f>
        <v>0</v>
      </c>
      <c r="T145" s="28">
        <f>results!J145+results!K145</f>
        <v>0</v>
      </c>
      <c r="U145" s="28">
        <f>results!L145+results!M145</f>
        <v>0</v>
      </c>
      <c r="V145" s="10" t="e">
        <f t="shared" si="22"/>
        <v>#NUM!</v>
      </c>
    </row>
    <row r="146" spans="1:22" x14ac:dyDescent="0.35">
      <c r="A146" s="17">
        <v>140</v>
      </c>
      <c r="B146" s="19">
        <f t="shared" si="23"/>
        <v>29</v>
      </c>
      <c r="C146" s="19">
        <f t="shared" si="24"/>
        <v>32</v>
      </c>
      <c r="D146" s="14">
        <f t="shared" si="20"/>
        <v>18</v>
      </c>
      <c r="E146" s="14">
        <f t="shared" si="25"/>
        <v>18</v>
      </c>
      <c r="F146" s="2" t="str">
        <f>IF(results!O146&lt;&gt;"a","",results!B146)</f>
        <v/>
      </c>
      <c r="G146" s="2" t="str">
        <f>IF(results!$O146&lt;&gt;"a","",results!N146)</f>
        <v/>
      </c>
      <c r="H146" s="29" t="str">
        <f>IF(results!$O146&lt;&gt;"a","",Q146)</f>
        <v/>
      </c>
      <c r="I146" s="29" t="str">
        <f>IF(results!$O146&lt;&gt;"a","",IF(R146=Q146,R146+0.0001,R146))</f>
        <v/>
      </c>
      <c r="J146" s="29" t="str">
        <f>IF(results!$O146&lt;&gt;"a","",IF(OR(Q146=S146,R146=S146),S146+0.0002,S146))</f>
        <v/>
      </c>
      <c r="K146" s="29" t="str">
        <f>IF(results!$O146&lt;&gt;"a","",IF(OR(Q146=T146,R146=T146,S146=T146),T146+0.0003,T146))</f>
        <v/>
      </c>
      <c r="L146" s="29" t="str">
        <f>IF(results!$O146&lt;&gt;"a","",U146*2)</f>
        <v/>
      </c>
      <c r="M146" s="38">
        <f t="shared" si="21"/>
        <v>0</v>
      </c>
      <c r="N146" s="4">
        <f t="shared" si="26"/>
        <v>1.4599999999999999E-5</v>
      </c>
      <c r="O146" s="4" t="str">
        <f>IF(results!$O146&lt;&gt;"a","",results!C146)</f>
        <v/>
      </c>
      <c r="P146" s="4">
        <f>IF(results!O146="A",1,IF(results!O146="B",2,IF(results!O146="C",3,99)))</f>
        <v>99</v>
      </c>
      <c r="Q146" s="28">
        <f>results!D146+results!E146</f>
        <v>0</v>
      </c>
      <c r="R146" s="28">
        <f>results!F146+results!G146</f>
        <v>0</v>
      </c>
      <c r="S146" s="28">
        <f>results!H146+results!I146</f>
        <v>0</v>
      </c>
      <c r="T146" s="28">
        <f>results!J146+results!K146</f>
        <v>0</v>
      </c>
      <c r="U146" s="28">
        <f>results!L146+results!M146</f>
        <v>0</v>
      </c>
      <c r="V146" s="10" t="e">
        <f t="shared" si="22"/>
        <v>#NUM!</v>
      </c>
    </row>
    <row r="147" spans="1:22" x14ac:dyDescent="0.35">
      <c r="A147" s="17">
        <v>141</v>
      </c>
      <c r="B147" s="19">
        <f t="shared" si="23"/>
        <v>29</v>
      </c>
      <c r="C147" s="19">
        <f t="shared" si="24"/>
        <v>31</v>
      </c>
      <c r="D147" s="14">
        <f t="shared" si="20"/>
        <v>18</v>
      </c>
      <c r="E147" s="14">
        <f t="shared" si="25"/>
        <v>18</v>
      </c>
      <c r="F147" s="2" t="str">
        <f>IF(results!O147&lt;&gt;"a","",results!B147)</f>
        <v/>
      </c>
      <c r="G147" s="2" t="str">
        <f>IF(results!$O147&lt;&gt;"a","",results!N147)</f>
        <v/>
      </c>
      <c r="H147" s="29" t="str">
        <f>IF(results!$O147&lt;&gt;"a","",Q147)</f>
        <v/>
      </c>
      <c r="I147" s="29" t="str">
        <f>IF(results!$O147&lt;&gt;"a","",IF(R147=Q147,R147+0.0001,R147))</f>
        <v/>
      </c>
      <c r="J147" s="29" t="str">
        <f>IF(results!$O147&lt;&gt;"a","",IF(OR(Q147=S147,R147=S147),S147+0.0002,S147))</f>
        <v/>
      </c>
      <c r="K147" s="29" t="str">
        <f>IF(results!$O147&lt;&gt;"a","",IF(OR(Q147=T147,R147=T147,S147=T147),T147+0.0003,T147))</f>
        <v/>
      </c>
      <c r="L147" s="29" t="str">
        <f>IF(results!$O147&lt;&gt;"a","",U147*2)</f>
        <v/>
      </c>
      <c r="M147" s="38">
        <f t="shared" si="21"/>
        <v>0</v>
      </c>
      <c r="N147" s="4">
        <f t="shared" ref="N147:N151" si="27">M147+0.0000001*ROW()</f>
        <v>1.47E-5</v>
      </c>
      <c r="O147" s="4" t="str">
        <f>IF(results!$O147&lt;&gt;"a","",results!C147)</f>
        <v/>
      </c>
      <c r="P147" s="4">
        <f>IF(results!O147="A",1,IF(results!O147="B",2,IF(results!O147="C",3,99)))</f>
        <v>99</v>
      </c>
      <c r="Q147" s="28">
        <f>results!D147+results!E147</f>
        <v>0</v>
      </c>
      <c r="R147" s="28">
        <f>results!F147+results!G147</f>
        <v>0</v>
      </c>
      <c r="S147" s="28">
        <f>results!H147+results!I147</f>
        <v>0</v>
      </c>
      <c r="T147" s="28">
        <f>results!J147+results!K147</f>
        <v>0</v>
      </c>
      <c r="U147" s="28">
        <f>results!L147+results!M147</f>
        <v>0</v>
      </c>
      <c r="V147" s="10" t="e">
        <f t="shared" si="22"/>
        <v>#NUM!</v>
      </c>
    </row>
    <row r="148" spans="1:22" x14ac:dyDescent="0.35">
      <c r="A148" s="17">
        <v>142</v>
      </c>
      <c r="B148" s="19">
        <f t="shared" si="23"/>
        <v>29</v>
      </c>
      <c r="C148" s="19">
        <f t="shared" si="24"/>
        <v>30</v>
      </c>
      <c r="D148" s="14">
        <f t="shared" si="20"/>
        <v>18</v>
      </c>
      <c r="E148" s="14">
        <f t="shared" si="25"/>
        <v>18</v>
      </c>
      <c r="F148" s="2" t="str">
        <f>IF(results!O148&lt;&gt;"a","",results!B148)</f>
        <v/>
      </c>
      <c r="G148" s="2" t="str">
        <f>IF(results!$O148&lt;&gt;"a","",results!N148)</f>
        <v/>
      </c>
      <c r="H148" s="29" t="str">
        <f>IF(results!$O148&lt;&gt;"a","",Q148)</f>
        <v/>
      </c>
      <c r="I148" s="29" t="str">
        <f>IF(results!$O148&lt;&gt;"a","",IF(R148=Q148,R148+0.0001,R148))</f>
        <v/>
      </c>
      <c r="J148" s="29" t="str">
        <f>IF(results!$O148&lt;&gt;"a","",IF(OR(Q148=S148,R148=S148),S148+0.0002,S148))</f>
        <v/>
      </c>
      <c r="K148" s="29" t="str">
        <f>IF(results!$O148&lt;&gt;"a","",IF(OR(Q148=T148,R148=T148,S148=T148),T148+0.0003,T148))</f>
        <v/>
      </c>
      <c r="L148" s="29" t="str">
        <f>IF(results!$O148&lt;&gt;"a","",U148*2)</f>
        <v/>
      </c>
      <c r="M148" s="38">
        <f t="shared" si="21"/>
        <v>0</v>
      </c>
      <c r="N148" s="4">
        <f t="shared" si="27"/>
        <v>1.4799999999999999E-5</v>
      </c>
      <c r="O148" s="4" t="str">
        <f>IF(results!$O148&lt;&gt;"a","",results!C148)</f>
        <v/>
      </c>
      <c r="P148" s="4">
        <f>IF(results!O148="A",1,IF(results!O148="B",2,IF(results!O148="C",3,99)))</f>
        <v>99</v>
      </c>
      <c r="Q148" s="28">
        <f>results!D148+results!E148</f>
        <v>0</v>
      </c>
      <c r="R148" s="28">
        <f>results!F148+results!G148</f>
        <v>0</v>
      </c>
      <c r="S148" s="28">
        <f>results!H148+results!I148</f>
        <v>0</v>
      </c>
      <c r="T148" s="28">
        <f>results!J148+results!K148</f>
        <v>0</v>
      </c>
      <c r="U148" s="28">
        <f>results!L148+results!M148</f>
        <v>0</v>
      </c>
      <c r="V148" s="10" t="e">
        <f t="shared" si="22"/>
        <v>#NUM!</v>
      </c>
    </row>
    <row r="149" spans="1:22" x14ac:dyDescent="0.35">
      <c r="A149" s="17">
        <v>143</v>
      </c>
      <c r="B149" s="19">
        <f t="shared" si="23"/>
        <v>29</v>
      </c>
      <c r="C149" s="19">
        <f t="shared" si="24"/>
        <v>29</v>
      </c>
      <c r="D149" s="14">
        <f t="shared" si="20"/>
        <v>18</v>
      </c>
      <c r="E149" s="14">
        <f t="shared" si="25"/>
        <v>18</v>
      </c>
      <c r="F149" s="2" t="str">
        <f>IF(results!O149&lt;&gt;"a","",results!B149)</f>
        <v/>
      </c>
      <c r="G149" s="2" t="str">
        <f>IF(results!$O149&lt;&gt;"a","",results!N149)</f>
        <v/>
      </c>
      <c r="H149" s="29" t="str">
        <f>IF(results!$O149&lt;&gt;"a","",Q149)</f>
        <v/>
      </c>
      <c r="I149" s="29" t="str">
        <f>IF(results!$O149&lt;&gt;"a","",IF(R149=Q149,R149+0.0001,R149))</f>
        <v/>
      </c>
      <c r="J149" s="29" t="str">
        <f>IF(results!$O149&lt;&gt;"a","",IF(OR(Q149=S149,R149=S149),S149+0.0002,S149))</f>
        <v/>
      </c>
      <c r="K149" s="29" t="str">
        <f>IF(results!$O149&lt;&gt;"a","",IF(OR(Q149=T149,R149=T149,S149=T149),T149+0.0003,T149))</f>
        <v/>
      </c>
      <c r="L149" s="29" t="str">
        <f>IF(results!$O149&lt;&gt;"a","",U149*2)</f>
        <v/>
      </c>
      <c r="M149" s="38">
        <f t="shared" si="21"/>
        <v>0</v>
      </c>
      <c r="N149" s="4">
        <f t="shared" si="27"/>
        <v>1.49E-5</v>
      </c>
      <c r="O149" s="4" t="str">
        <f>IF(results!$O149&lt;&gt;"a","",results!C149)</f>
        <v/>
      </c>
      <c r="P149" s="4">
        <f>IF(results!O149="A",1,IF(results!O149="B",2,IF(results!O149="C",3,99)))</f>
        <v>99</v>
      </c>
      <c r="Q149" s="28">
        <f>results!D149+results!E149</f>
        <v>0</v>
      </c>
      <c r="R149" s="28">
        <f>results!F149+results!G149</f>
        <v>0</v>
      </c>
      <c r="S149" s="28">
        <f>results!H149+results!I149</f>
        <v>0</v>
      </c>
      <c r="T149" s="28">
        <f>results!J149+results!K149</f>
        <v>0</v>
      </c>
      <c r="U149" s="28">
        <f>results!L149+results!M149</f>
        <v>0</v>
      </c>
      <c r="V149" s="10" t="e">
        <f t="shared" si="22"/>
        <v>#NUM!</v>
      </c>
    </row>
    <row r="150" spans="1:22" x14ac:dyDescent="0.35">
      <c r="A150" s="17">
        <v>144</v>
      </c>
      <c r="B150" s="19">
        <f t="shared" si="23"/>
        <v>29</v>
      </c>
      <c r="C150" s="19">
        <f t="shared" si="24"/>
        <v>28</v>
      </c>
      <c r="D150" s="14">
        <f t="shared" si="20"/>
        <v>18</v>
      </c>
      <c r="E150" s="14">
        <f t="shared" si="25"/>
        <v>18</v>
      </c>
      <c r="F150" s="2" t="str">
        <f>IF(results!O150&lt;&gt;"a","",results!B150)</f>
        <v/>
      </c>
      <c r="G150" s="2" t="str">
        <f>IF(results!$O150&lt;&gt;"a","",results!N150)</f>
        <v/>
      </c>
      <c r="H150" s="29" t="str">
        <f>IF(results!$O150&lt;&gt;"a","",Q150)</f>
        <v/>
      </c>
      <c r="I150" s="29" t="str">
        <f>IF(results!$O150&lt;&gt;"a","",IF(R150=Q150,R150+0.0001,R150))</f>
        <v/>
      </c>
      <c r="J150" s="29" t="str">
        <f>IF(results!$O150&lt;&gt;"a","",IF(OR(Q150=S150,R150=S150),S150+0.0002,S150))</f>
        <v/>
      </c>
      <c r="K150" s="29" t="str">
        <f>IF(results!$O150&lt;&gt;"a","",IF(OR(Q150=T150,R150=T150,S150=T150),T150+0.0003,T150))</f>
        <v/>
      </c>
      <c r="L150" s="29" t="str">
        <f>IF(results!$O150&lt;&gt;"a","",U150*2)</f>
        <v/>
      </c>
      <c r="M150" s="38">
        <f t="shared" si="21"/>
        <v>0</v>
      </c>
      <c r="N150" s="4">
        <f t="shared" si="27"/>
        <v>1.4999999999999999E-5</v>
      </c>
      <c r="O150" s="4" t="str">
        <f>IF(results!$O150&lt;&gt;"a","",results!C150)</f>
        <v/>
      </c>
      <c r="P150" s="4">
        <f>IF(results!O150="A",1,IF(results!O150="B",2,IF(results!O150="C",3,99)))</f>
        <v>99</v>
      </c>
      <c r="Q150" s="28">
        <f>results!D150+results!E150</f>
        <v>0</v>
      </c>
      <c r="R150" s="28">
        <f>results!F150+results!G150</f>
        <v>0</v>
      </c>
      <c r="S150" s="28">
        <f>results!H150+results!I150</f>
        <v>0</v>
      </c>
      <c r="T150" s="28">
        <f>results!J150+results!K150</f>
        <v>0</v>
      </c>
      <c r="U150" s="28">
        <f>results!L150+results!M150</f>
        <v>0</v>
      </c>
      <c r="V150" s="10" t="e">
        <f t="shared" si="22"/>
        <v>#NUM!</v>
      </c>
    </row>
    <row r="151" spans="1:22" x14ac:dyDescent="0.35">
      <c r="A151" s="17">
        <v>145</v>
      </c>
      <c r="B151" s="19">
        <f t="shared" si="23"/>
        <v>29</v>
      </c>
      <c r="C151" s="19">
        <f t="shared" si="24"/>
        <v>27</v>
      </c>
      <c r="D151" s="14">
        <f t="shared" si="20"/>
        <v>18</v>
      </c>
      <c r="E151" s="14">
        <f t="shared" si="25"/>
        <v>18</v>
      </c>
      <c r="F151" s="2" t="str">
        <f>IF(results!O151&lt;&gt;"a","",results!B151)</f>
        <v/>
      </c>
      <c r="G151" s="2" t="str">
        <f>IF(results!$O151&lt;&gt;"a","",results!N151)</f>
        <v/>
      </c>
      <c r="H151" s="29" t="str">
        <f>IF(results!$O151&lt;&gt;"a","",Q151)</f>
        <v/>
      </c>
      <c r="I151" s="29" t="str">
        <f>IF(results!$O151&lt;&gt;"a","",IF(R151=Q151,R151+0.0001,R151))</f>
        <v/>
      </c>
      <c r="J151" s="29" t="str">
        <f>IF(results!$O151&lt;&gt;"a","",IF(OR(Q151=S151,R151=S151),S151+0.0002,S151))</f>
        <v/>
      </c>
      <c r="K151" s="29" t="str">
        <f>IF(results!$O151&lt;&gt;"a","",IF(OR(Q151=T151,R151=T151,S151=T151),T151+0.0003,T151))</f>
        <v/>
      </c>
      <c r="L151" s="29" t="str">
        <f>IF(results!$O151&lt;&gt;"a","",U151*2)</f>
        <v/>
      </c>
      <c r="M151" s="38">
        <f t="shared" si="21"/>
        <v>0</v>
      </c>
      <c r="N151" s="4">
        <f t="shared" si="27"/>
        <v>1.5099999999999999E-5</v>
      </c>
      <c r="O151" s="4" t="str">
        <f>IF(results!$O151&lt;&gt;"a","",results!C151)</f>
        <v/>
      </c>
      <c r="P151" s="4">
        <f>IF(results!O151="A",1,IF(results!O151="B",2,IF(results!O151="C",3,99)))</f>
        <v>99</v>
      </c>
      <c r="Q151" s="28">
        <f>results!D151+results!E151</f>
        <v>0</v>
      </c>
      <c r="R151" s="28">
        <f>results!F151+results!G151</f>
        <v>0</v>
      </c>
      <c r="S151" s="28">
        <f>results!H151+results!I151</f>
        <v>0</v>
      </c>
      <c r="T151" s="28">
        <f>results!J151+results!K151</f>
        <v>0</v>
      </c>
      <c r="U151" s="28">
        <f>results!L151+results!M151</f>
        <v>0</v>
      </c>
      <c r="V151" s="10" t="e">
        <f t="shared" si="22"/>
        <v>#NUM!</v>
      </c>
    </row>
    <row r="152" spans="1:22" x14ac:dyDescent="0.35">
      <c r="A152" s="17">
        <v>146</v>
      </c>
      <c r="B152" s="19">
        <f t="shared" si="23"/>
        <v>29</v>
      </c>
      <c r="C152" s="19">
        <f t="shared" si="24"/>
        <v>26</v>
      </c>
      <c r="D152" s="14">
        <f t="shared" si="20"/>
        <v>18</v>
      </c>
      <c r="E152" s="14">
        <f t="shared" si="25"/>
        <v>18</v>
      </c>
      <c r="F152" s="2" t="str">
        <f>IF(results!O152&lt;&gt;"a","",results!B152)</f>
        <v/>
      </c>
      <c r="G152" s="2" t="str">
        <f>IF(results!$O152&lt;&gt;"a","",results!N152)</f>
        <v/>
      </c>
      <c r="H152" s="29" t="str">
        <f>IF(results!$O152&lt;&gt;"a","",Q152)</f>
        <v/>
      </c>
      <c r="I152" s="29" t="str">
        <f>IF(results!$O152&lt;&gt;"a","",IF(R152=Q152,R152+0.0001,R152))</f>
        <v/>
      </c>
      <c r="J152" s="29" t="str">
        <f>IF(results!$O152&lt;&gt;"a","",IF(OR(Q152=S152,R152=S152),S152+0.0002,S152))</f>
        <v/>
      </c>
      <c r="K152" s="29" t="str">
        <f>IF(results!$O152&lt;&gt;"a","",IF(OR(Q152=T152,R152=T152,S152=T152),T152+0.0003,T152))</f>
        <v/>
      </c>
      <c r="L152" s="29" t="str">
        <f>IF(results!$O152&lt;&gt;"a","",U152*2)</f>
        <v/>
      </c>
      <c r="M152" s="38">
        <f t="shared" si="21"/>
        <v>0</v>
      </c>
      <c r="N152" s="4">
        <f t="shared" ref="N152:N155" si="28">M152+0.0000001*ROW()</f>
        <v>1.52E-5</v>
      </c>
      <c r="O152" s="4" t="str">
        <f>IF(results!$O152&lt;&gt;"a","",results!C152)</f>
        <v/>
      </c>
      <c r="P152" s="4">
        <f>IF(results!O152="A",1,IF(results!O152="B",2,IF(results!O152="C",3,99)))</f>
        <v>99</v>
      </c>
      <c r="Q152" s="28">
        <f>results!D152+results!E152</f>
        <v>0</v>
      </c>
      <c r="R152" s="28">
        <f>results!F152+results!G152</f>
        <v>0</v>
      </c>
      <c r="S152" s="28">
        <f>results!H152+results!I152</f>
        <v>0</v>
      </c>
      <c r="T152" s="28">
        <f>results!J152+results!K152</f>
        <v>0</v>
      </c>
      <c r="U152" s="28">
        <f>results!L152+results!M152</f>
        <v>0</v>
      </c>
      <c r="V152" s="10" t="e">
        <f t="shared" si="22"/>
        <v>#NUM!</v>
      </c>
    </row>
    <row r="153" spans="1:22" x14ac:dyDescent="0.35">
      <c r="A153" s="17">
        <v>147</v>
      </c>
      <c r="B153" s="19">
        <f t="shared" si="23"/>
        <v>29</v>
      </c>
      <c r="C153" s="19">
        <f t="shared" si="24"/>
        <v>25</v>
      </c>
      <c r="D153" s="14">
        <f t="shared" si="20"/>
        <v>18</v>
      </c>
      <c r="E153" s="14">
        <f t="shared" si="25"/>
        <v>18</v>
      </c>
      <c r="F153" s="2" t="str">
        <f>IF(results!O153&lt;&gt;"a","",results!B153)</f>
        <v/>
      </c>
      <c r="G153" s="2" t="str">
        <f>IF(results!$O153&lt;&gt;"a","",results!N153)</f>
        <v/>
      </c>
      <c r="H153" s="29" t="str">
        <f>IF(results!$O153&lt;&gt;"a","",Q153)</f>
        <v/>
      </c>
      <c r="I153" s="29" t="str">
        <f>IF(results!$O153&lt;&gt;"a","",IF(R153=Q153,R153+0.0001,R153))</f>
        <v/>
      </c>
      <c r="J153" s="29" t="str">
        <f>IF(results!$O153&lt;&gt;"a","",IF(OR(Q153=S153,R153=S153),S153+0.0002,S153))</f>
        <v/>
      </c>
      <c r="K153" s="29" t="str">
        <f>IF(results!$O153&lt;&gt;"a","",IF(OR(Q153=T153,R153=T153,S153=T153),T153+0.0003,T153))</f>
        <v/>
      </c>
      <c r="L153" s="29" t="str">
        <f>IF(results!$O153&lt;&gt;"a","",U153*2)</f>
        <v/>
      </c>
      <c r="M153" s="38">
        <f t="shared" si="21"/>
        <v>0</v>
      </c>
      <c r="N153" s="4">
        <f t="shared" si="28"/>
        <v>1.5299999999999999E-5</v>
      </c>
      <c r="O153" s="4" t="str">
        <f>IF(results!$O153&lt;&gt;"a","",results!C153)</f>
        <v/>
      </c>
      <c r="P153" s="4">
        <f>IF(results!O153="A",1,IF(results!O153="B",2,IF(results!O153="C",3,99)))</f>
        <v>99</v>
      </c>
      <c r="Q153" s="28">
        <f>results!D153+results!E153</f>
        <v>0</v>
      </c>
      <c r="R153" s="28">
        <f>results!F153+results!G153</f>
        <v>0</v>
      </c>
      <c r="S153" s="28">
        <f>results!H153+results!I153</f>
        <v>0</v>
      </c>
      <c r="T153" s="28">
        <f>results!J153+results!K153</f>
        <v>0</v>
      </c>
      <c r="U153" s="28">
        <f>results!L153+results!M153</f>
        <v>0</v>
      </c>
      <c r="V153" s="10" t="e">
        <f t="shared" si="22"/>
        <v>#NUM!</v>
      </c>
    </row>
    <row r="154" spans="1:22" x14ac:dyDescent="0.35">
      <c r="A154" s="17">
        <v>148</v>
      </c>
      <c r="B154" s="19">
        <f t="shared" si="23"/>
        <v>29</v>
      </c>
      <c r="C154" s="19">
        <f t="shared" si="24"/>
        <v>24</v>
      </c>
      <c r="D154" s="14">
        <f t="shared" si="20"/>
        <v>18</v>
      </c>
      <c r="E154" s="14">
        <f t="shared" si="25"/>
        <v>18</v>
      </c>
      <c r="F154" s="2" t="str">
        <f>IF(results!O154&lt;&gt;"a","",results!B154)</f>
        <v/>
      </c>
      <c r="G154" s="2" t="str">
        <f>IF(results!$O154&lt;&gt;"a","",results!N154)</f>
        <v/>
      </c>
      <c r="H154" s="29" t="str">
        <f>IF(results!$O154&lt;&gt;"a","",Q154)</f>
        <v/>
      </c>
      <c r="I154" s="29" t="str">
        <f>IF(results!$O154&lt;&gt;"a","",IF(R154=Q154,R154+0.0001,R154))</f>
        <v/>
      </c>
      <c r="J154" s="29" t="str">
        <f>IF(results!$O154&lt;&gt;"a","",IF(OR(Q154=S154,R154=S154),S154+0.0002,S154))</f>
        <v/>
      </c>
      <c r="K154" s="29" t="str">
        <f>IF(results!$O154&lt;&gt;"a","",IF(OR(Q154=T154,R154=T154,S154=T154),T154+0.0003,T154))</f>
        <v/>
      </c>
      <c r="L154" s="29" t="str">
        <f>IF(results!$O154&lt;&gt;"a","",U154*2)</f>
        <v/>
      </c>
      <c r="M154" s="38">
        <f t="shared" si="21"/>
        <v>0</v>
      </c>
      <c r="N154" s="4">
        <f t="shared" si="28"/>
        <v>1.5399999999999998E-5</v>
      </c>
      <c r="O154" s="4" t="str">
        <f>IF(results!$O154&lt;&gt;"a","",results!C154)</f>
        <v/>
      </c>
      <c r="P154" s="4">
        <f>IF(results!O154="A",1,IF(results!O154="B",2,IF(results!O154="C",3,99)))</f>
        <v>99</v>
      </c>
      <c r="Q154" s="28">
        <f>results!D154+results!E154</f>
        <v>0</v>
      </c>
      <c r="R154" s="28">
        <f>results!F154+results!G154</f>
        <v>0</v>
      </c>
      <c r="S154" s="28">
        <f>results!H154+results!I154</f>
        <v>0</v>
      </c>
      <c r="T154" s="28">
        <f>results!J154+results!K154</f>
        <v>0</v>
      </c>
      <c r="U154" s="28">
        <f>results!L154+results!M154</f>
        <v>0</v>
      </c>
      <c r="V154" s="10" t="e">
        <f t="shared" si="22"/>
        <v>#NUM!</v>
      </c>
    </row>
    <row r="155" spans="1:22" x14ac:dyDescent="0.35">
      <c r="A155" s="17">
        <v>149</v>
      </c>
      <c r="B155" s="19">
        <f t="shared" si="23"/>
        <v>29</v>
      </c>
      <c r="C155" s="19">
        <f t="shared" si="24"/>
        <v>23</v>
      </c>
      <c r="D155" s="14">
        <f t="shared" si="20"/>
        <v>18</v>
      </c>
      <c r="E155" s="14">
        <f t="shared" si="25"/>
        <v>18</v>
      </c>
      <c r="F155" s="2" t="str">
        <f>IF(results!O155&lt;&gt;"a","",results!B155)</f>
        <v/>
      </c>
      <c r="G155" s="2" t="str">
        <f>IF(results!$O155&lt;&gt;"a","",results!N155)</f>
        <v/>
      </c>
      <c r="H155" s="29" t="str">
        <f>IF(results!$O155&lt;&gt;"a","",Q155)</f>
        <v/>
      </c>
      <c r="I155" s="29" t="str">
        <f>IF(results!$O155&lt;&gt;"a","",IF(R155=Q155,R155+0.0001,R155))</f>
        <v/>
      </c>
      <c r="J155" s="29" t="str">
        <f>IF(results!$O155&lt;&gt;"a","",IF(OR(Q155=S155,R155=S155),S155+0.0002,S155))</f>
        <v/>
      </c>
      <c r="K155" s="29" t="str">
        <f>IF(results!$O155&lt;&gt;"a","",IF(OR(Q155=T155,R155=T155,S155=T155),T155+0.0003,T155))</f>
        <v/>
      </c>
      <c r="L155" s="29" t="str">
        <f>IF(results!$O155&lt;&gt;"a","",U155*2)</f>
        <v/>
      </c>
      <c r="M155" s="38">
        <f t="shared" si="21"/>
        <v>0</v>
      </c>
      <c r="N155" s="4">
        <f t="shared" si="28"/>
        <v>1.5500000000000001E-5</v>
      </c>
      <c r="O155" s="4" t="str">
        <f>IF(results!$O155&lt;&gt;"a","",results!C155)</f>
        <v/>
      </c>
      <c r="P155" s="4">
        <f>IF(results!O155="A",1,IF(results!O155="B",2,IF(results!O155="C",3,99)))</f>
        <v>99</v>
      </c>
      <c r="Q155" s="28">
        <f>results!D155+results!E155</f>
        <v>0</v>
      </c>
      <c r="R155" s="28">
        <f>results!F155+results!G155</f>
        <v>0</v>
      </c>
      <c r="S155" s="28">
        <f>results!H155+results!I155</f>
        <v>0</v>
      </c>
      <c r="T155" s="28">
        <f>results!J155+results!K155</f>
        <v>0</v>
      </c>
      <c r="U155" s="28">
        <f>results!L155+results!M155</f>
        <v>0</v>
      </c>
      <c r="V155" s="10" t="e">
        <f t="shared" si="22"/>
        <v>#NUM!</v>
      </c>
    </row>
    <row r="156" spans="1:22" x14ac:dyDescent="0.35">
      <c r="A156" s="17">
        <v>150</v>
      </c>
      <c r="B156" s="19">
        <f t="shared" si="23"/>
        <v>29</v>
      </c>
      <c r="C156" s="19">
        <f t="shared" si="24"/>
        <v>22</v>
      </c>
      <c r="D156" s="14">
        <f t="shared" si="20"/>
        <v>18</v>
      </c>
      <c r="E156" s="14">
        <f t="shared" si="25"/>
        <v>18</v>
      </c>
      <c r="F156" s="2" t="str">
        <f>IF(results!O156&lt;&gt;"a","",results!B156)</f>
        <v/>
      </c>
      <c r="G156" s="2" t="str">
        <f>IF(results!$O156&lt;&gt;"a","",results!N156)</f>
        <v/>
      </c>
      <c r="H156" s="29" t="str">
        <f>IF(results!$O156&lt;&gt;"a","",Q156)</f>
        <v/>
      </c>
      <c r="I156" s="29" t="str">
        <f>IF(results!$O156&lt;&gt;"a","",IF(R156=Q156,R156+0.0001,R156))</f>
        <v/>
      </c>
      <c r="J156" s="29" t="str">
        <f>IF(results!$O156&lt;&gt;"a","",IF(OR(Q156=S156,R156=S156),S156+0.0002,S156))</f>
        <v/>
      </c>
      <c r="K156" s="29" t="str">
        <f>IF(results!$O156&lt;&gt;"a","",IF(OR(Q156=T156,R156=T156,S156=T156),T156+0.0003,T156))</f>
        <v/>
      </c>
      <c r="L156" s="29" t="str">
        <f>IF(results!$O156&lt;&gt;"a","",U156*2)</f>
        <v/>
      </c>
      <c r="M156" s="38">
        <f t="shared" si="21"/>
        <v>0</v>
      </c>
      <c r="N156" s="4">
        <f t="shared" ref="N156:N160" si="29">M156+0.0000001*ROW()</f>
        <v>1.56E-5</v>
      </c>
      <c r="O156" s="4" t="str">
        <f>IF(results!$O156&lt;&gt;"a","",results!C156)</f>
        <v/>
      </c>
      <c r="P156" s="4">
        <f>IF(results!O156="A",1,IF(results!O156="B",2,IF(results!O156="C",3,99)))</f>
        <v>99</v>
      </c>
      <c r="Q156" s="28">
        <f>results!D156+results!E156</f>
        <v>0</v>
      </c>
      <c r="R156" s="28">
        <f>results!F156+results!G156</f>
        <v>0</v>
      </c>
      <c r="S156" s="28">
        <f>results!H156+results!I156</f>
        <v>0</v>
      </c>
      <c r="T156" s="28">
        <f>results!J156+results!K156</f>
        <v>0</v>
      </c>
      <c r="U156" s="28">
        <f>results!L156+results!M156</f>
        <v>0</v>
      </c>
      <c r="V156" s="10" t="e">
        <f t="shared" si="22"/>
        <v>#NUM!</v>
      </c>
    </row>
    <row r="157" spans="1:22" x14ac:dyDescent="0.35">
      <c r="A157" s="17">
        <v>151</v>
      </c>
      <c r="B157" s="19">
        <f t="shared" si="23"/>
        <v>29</v>
      </c>
      <c r="C157" s="19">
        <f t="shared" si="24"/>
        <v>21</v>
      </c>
      <c r="D157" s="14">
        <f t="shared" si="20"/>
        <v>18</v>
      </c>
      <c r="E157" s="14">
        <f t="shared" si="25"/>
        <v>18</v>
      </c>
      <c r="F157" s="2" t="str">
        <f>IF(results!O157&lt;&gt;"a","",results!B157)</f>
        <v/>
      </c>
      <c r="G157" s="2" t="str">
        <f>IF(results!$O157&lt;&gt;"a","",results!N157)</f>
        <v/>
      </c>
      <c r="H157" s="29" t="str">
        <f>IF(results!$O157&lt;&gt;"a","",Q157)</f>
        <v/>
      </c>
      <c r="I157" s="29" t="str">
        <f>IF(results!$O157&lt;&gt;"a","",IF(R157=Q157,R157+0.0001,R157))</f>
        <v/>
      </c>
      <c r="J157" s="29" t="str">
        <f>IF(results!$O157&lt;&gt;"a","",IF(OR(Q157=S157,R157=S157),S157+0.0002,S157))</f>
        <v/>
      </c>
      <c r="K157" s="29" t="str">
        <f>IF(results!$O157&lt;&gt;"a","",IF(OR(Q157=T157,R157=T157,S157=T157),T157+0.0003,T157))</f>
        <v/>
      </c>
      <c r="L157" s="29" t="str">
        <f>IF(results!$O157&lt;&gt;"a","",U157*2)</f>
        <v/>
      </c>
      <c r="M157" s="38">
        <f t="shared" si="21"/>
        <v>0</v>
      </c>
      <c r="N157" s="4">
        <f t="shared" si="29"/>
        <v>1.5699999999999999E-5</v>
      </c>
      <c r="O157" s="4" t="str">
        <f>IF(results!$O157&lt;&gt;"a","",results!C157)</f>
        <v/>
      </c>
      <c r="P157" s="4">
        <f>IF(results!O157="A",1,IF(results!O157="B",2,IF(results!O157="C",3,99)))</f>
        <v>99</v>
      </c>
      <c r="Q157" s="28">
        <f>results!D157+results!E157</f>
        <v>0</v>
      </c>
      <c r="R157" s="28">
        <f>results!F157+results!G157</f>
        <v>0</v>
      </c>
      <c r="S157" s="28">
        <f>results!H157+results!I157</f>
        <v>0</v>
      </c>
      <c r="T157" s="28">
        <f>results!J157+results!K157</f>
        <v>0</v>
      </c>
      <c r="U157" s="28">
        <f>results!L157+results!M157</f>
        <v>0</v>
      </c>
      <c r="V157" s="10" t="e">
        <f t="shared" si="22"/>
        <v>#NUM!</v>
      </c>
    </row>
    <row r="158" spans="1:22" x14ac:dyDescent="0.35">
      <c r="A158" s="17">
        <v>152</v>
      </c>
      <c r="B158" s="19">
        <f t="shared" si="23"/>
        <v>29</v>
      </c>
      <c r="C158" s="19">
        <f t="shared" si="24"/>
        <v>20</v>
      </c>
      <c r="D158" s="14">
        <f t="shared" si="20"/>
        <v>18</v>
      </c>
      <c r="E158" s="14">
        <f t="shared" si="25"/>
        <v>18</v>
      </c>
      <c r="F158" s="2" t="str">
        <f>IF(results!O158&lt;&gt;"a","",results!B158)</f>
        <v/>
      </c>
      <c r="G158" s="2" t="str">
        <f>IF(results!$O158&lt;&gt;"a","",results!N158)</f>
        <v/>
      </c>
      <c r="H158" s="29" t="str">
        <f>IF(results!$O158&lt;&gt;"a","",Q158)</f>
        <v/>
      </c>
      <c r="I158" s="29" t="str">
        <f>IF(results!$O158&lt;&gt;"a","",IF(R158=Q158,R158+0.0001,R158))</f>
        <v/>
      </c>
      <c r="J158" s="29" t="str">
        <f>IF(results!$O158&lt;&gt;"a","",IF(OR(Q158=S158,R158=S158),S158+0.0002,S158))</f>
        <v/>
      </c>
      <c r="K158" s="29" t="str">
        <f>IF(results!$O158&lt;&gt;"a","",IF(OR(Q158=T158,R158=T158,S158=T158),T158+0.0003,T158))</f>
        <v/>
      </c>
      <c r="L158" s="29" t="str">
        <f>IF(results!$O158&lt;&gt;"a","",U158*2)</f>
        <v/>
      </c>
      <c r="M158" s="38">
        <f t="shared" si="21"/>
        <v>0</v>
      </c>
      <c r="N158" s="4">
        <f t="shared" si="29"/>
        <v>1.5799999999999998E-5</v>
      </c>
      <c r="O158" s="4" t="str">
        <f>IF(results!$O158&lt;&gt;"a","",results!C158)</f>
        <v/>
      </c>
      <c r="P158" s="4">
        <f>IF(results!O158="A",1,IF(results!O158="B",2,IF(results!O158="C",3,99)))</f>
        <v>99</v>
      </c>
      <c r="Q158" s="28">
        <f>results!D158+results!E158</f>
        <v>0</v>
      </c>
      <c r="R158" s="28">
        <f>results!F158+results!G158</f>
        <v>0</v>
      </c>
      <c r="S158" s="28">
        <f>results!H158+results!I158</f>
        <v>0</v>
      </c>
      <c r="T158" s="28">
        <f>results!J158+results!K158</f>
        <v>0</v>
      </c>
      <c r="U158" s="28">
        <f>results!L158+results!M158</f>
        <v>0</v>
      </c>
      <c r="V158" s="10" t="e">
        <f t="shared" si="22"/>
        <v>#NUM!</v>
      </c>
    </row>
    <row r="159" spans="1:22" x14ac:dyDescent="0.35">
      <c r="A159" s="17">
        <v>153</v>
      </c>
      <c r="B159" s="19">
        <f t="shared" si="23"/>
        <v>29</v>
      </c>
      <c r="C159" s="19">
        <f t="shared" si="24"/>
        <v>19</v>
      </c>
      <c r="D159" s="14">
        <f t="shared" si="20"/>
        <v>18</v>
      </c>
      <c r="E159" s="14">
        <f t="shared" si="25"/>
        <v>18</v>
      </c>
      <c r="F159" s="2" t="str">
        <f>IF(results!O159&lt;&gt;"a","",results!B159)</f>
        <v/>
      </c>
      <c r="G159" s="2" t="str">
        <f>IF(results!$O159&lt;&gt;"a","",results!N159)</f>
        <v/>
      </c>
      <c r="H159" s="29" t="str">
        <f>IF(results!$O159&lt;&gt;"a","",Q159)</f>
        <v/>
      </c>
      <c r="I159" s="29" t="str">
        <f>IF(results!$O159&lt;&gt;"a","",IF(R159=Q159,R159+0.0001,R159))</f>
        <v/>
      </c>
      <c r="J159" s="29" t="str">
        <f>IF(results!$O159&lt;&gt;"a","",IF(OR(Q159=S159,R159=S159),S159+0.0002,S159))</f>
        <v/>
      </c>
      <c r="K159" s="29" t="str">
        <f>IF(results!$O159&lt;&gt;"a","",IF(OR(Q159=T159,R159=T159,S159=T159),T159+0.0003,T159))</f>
        <v/>
      </c>
      <c r="L159" s="29" t="str">
        <f>IF(results!$O159&lt;&gt;"a","",U159*2)</f>
        <v/>
      </c>
      <c r="M159" s="38">
        <f t="shared" si="21"/>
        <v>0</v>
      </c>
      <c r="N159" s="4">
        <f t="shared" si="29"/>
        <v>1.59E-5</v>
      </c>
      <c r="O159" s="4" t="str">
        <f>IF(results!$O159&lt;&gt;"a","",results!C159)</f>
        <v/>
      </c>
      <c r="P159" s="4">
        <f>IF(results!O159="A",1,IF(results!O159="B",2,IF(results!O159="C",3,99)))</f>
        <v>99</v>
      </c>
      <c r="Q159" s="28">
        <f>results!D159+results!E159</f>
        <v>0</v>
      </c>
      <c r="R159" s="28">
        <f>results!F159+results!G159</f>
        <v>0</v>
      </c>
      <c r="S159" s="28">
        <f>results!H159+results!I159</f>
        <v>0</v>
      </c>
      <c r="T159" s="28">
        <f>results!J159+results!K159</f>
        <v>0</v>
      </c>
      <c r="U159" s="28">
        <f>results!L159+results!M159</f>
        <v>0</v>
      </c>
      <c r="V159" s="10" t="e">
        <f t="shared" si="22"/>
        <v>#NUM!</v>
      </c>
    </row>
    <row r="160" spans="1:22" x14ac:dyDescent="0.35">
      <c r="A160" s="17">
        <v>154</v>
      </c>
      <c r="B160" s="19">
        <f t="shared" si="23"/>
        <v>29</v>
      </c>
      <c r="C160" s="19">
        <f t="shared" si="24"/>
        <v>18</v>
      </c>
      <c r="D160" s="14">
        <f t="shared" si="20"/>
        <v>18</v>
      </c>
      <c r="E160" s="14">
        <f t="shared" si="25"/>
        <v>18</v>
      </c>
      <c r="F160" s="2" t="str">
        <f>IF(results!O160&lt;&gt;"a","",results!B160)</f>
        <v/>
      </c>
      <c r="G160" s="2" t="str">
        <f>IF(results!$O160&lt;&gt;"a","",results!N160)</f>
        <v/>
      </c>
      <c r="H160" s="29" t="str">
        <f>IF(results!$O160&lt;&gt;"a","",Q160)</f>
        <v/>
      </c>
      <c r="I160" s="29" t="str">
        <f>IF(results!$O160&lt;&gt;"a","",IF(R160=Q160,R160+0.0001,R160))</f>
        <v/>
      </c>
      <c r="J160" s="29" t="str">
        <f>IF(results!$O160&lt;&gt;"a","",IF(OR(Q160=S160,R160=S160),S160+0.0002,S160))</f>
        <v/>
      </c>
      <c r="K160" s="29" t="str">
        <f>IF(results!$O160&lt;&gt;"a","",IF(OR(Q160=T160,R160=T160,S160=T160),T160+0.0003,T160))</f>
        <v/>
      </c>
      <c r="L160" s="29" t="str">
        <f>IF(results!$O160&lt;&gt;"a","",U160*2)</f>
        <v/>
      </c>
      <c r="M160" s="38">
        <f t="shared" si="21"/>
        <v>0</v>
      </c>
      <c r="N160" s="4">
        <f t="shared" si="29"/>
        <v>1.5999999999999999E-5</v>
      </c>
      <c r="O160" s="4" t="str">
        <f>IF(results!$O160&lt;&gt;"a","",results!C160)</f>
        <v/>
      </c>
      <c r="P160" s="4">
        <f>IF(results!O160="A",1,IF(results!O160="B",2,IF(results!O160="C",3,99)))</f>
        <v>99</v>
      </c>
      <c r="Q160" s="28">
        <f>results!D160+results!E160</f>
        <v>0</v>
      </c>
      <c r="R160" s="28">
        <f>results!F160+results!G160</f>
        <v>0</v>
      </c>
      <c r="S160" s="28">
        <f>results!H160+results!I160</f>
        <v>0</v>
      </c>
      <c r="T160" s="28">
        <f>results!J160+results!K160</f>
        <v>0</v>
      </c>
      <c r="U160" s="28">
        <f>results!L160+results!M160</f>
        <v>0</v>
      </c>
      <c r="V160" s="10" t="e">
        <f t="shared" si="22"/>
        <v>#NUM!</v>
      </c>
    </row>
  </sheetData>
  <sheetProtection algorithmName="SHA-512" hashValue="MDdN60tC7EsX/+rWnno/9wHYufFI+hwQMZRRfLinnHm4MSO+N2tH1sazM3rdskoUZLHAwMPEztEoZ9/Uc4n33Q==" saltValue="IhapO1+Q1iCY2MuNVc6PYw==" spinCount="100000" sheet="1" objects="1" scenarios="1"/>
  <mergeCells count="15">
    <mergeCell ref="B5:B6"/>
    <mergeCell ref="C5:C6"/>
    <mergeCell ref="D5:D6"/>
    <mergeCell ref="F5:F6"/>
    <mergeCell ref="G5:G6"/>
    <mergeCell ref="P5:P6"/>
    <mergeCell ref="H4:L4"/>
    <mergeCell ref="H5:H6"/>
    <mergeCell ref="I5:I6"/>
    <mergeCell ref="J5:J6"/>
    <mergeCell ref="M5:M6"/>
    <mergeCell ref="N5:N6"/>
    <mergeCell ref="O5:O6"/>
    <mergeCell ref="K5:K6"/>
    <mergeCell ref="L5:L6"/>
  </mergeCells>
  <conditionalFormatting sqref="F7:G175">
    <cfRule type="cellIs" dxfId="17" priority="194" operator="equal">
      <formula>0</formula>
    </cfRule>
  </conditionalFormatting>
  <conditionalFormatting sqref="G7:G160">
    <cfRule type="dataBar" priority="195">
      <dataBar>
        <cfvo type="num" val="0"/>
        <cfvo type="max"/>
        <color theme="6" tint="-0.249977111117893"/>
      </dataBar>
      <extLst>
        <ext xmlns:x14="http://schemas.microsoft.com/office/spreadsheetml/2009/9/main" uri="{B025F937-C7B1-47D3-B67F-A62EFF666E3E}">
          <x14:id>{A88EA651-3045-40AF-9172-5F77C0D1F768}</x14:id>
        </ext>
      </extLst>
    </cfRule>
  </conditionalFormatting>
  <conditionalFormatting sqref="G161:G175">
    <cfRule type="dataBar" priority="1425">
      <dataBar>
        <cfvo type="num" val="0"/>
        <cfvo type="max"/>
        <color theme="6" tint="-0.249977111117893"/>
      </dataBar>
      <extLst>
        <ext xmlns:x14="http://schemas.microsoft.com/office/spreadsheetml/2009/9/main" uri="{B025F937-C7B1-47D3-B67F-A62EFF666E3E}">
          <x14:id>{9997A0A2-7B63-404B-8507-E268DB6EAA85}</x14:id>
        </ext>
      </extLst>
    </cfRule>
  </conditionalFormatting>
  <conditionalFormatting sqref="M7:M160">
    <cfRule type="cellIs" dxfId="16" priority="1" operator="equal">
      <formula>200</formula>
    </cfRule>
  </conditionalFormatting>
  <conditionalFormatting sqref="M7:M175">
    <cfRule type="cellIs" dxfId="15" priority="2" operator="equal">
      <formula>0</formula>
    </cfRule>
  </conditionalFormatting>
  <conditionalFormatting sqref="N7:P160">
    <cfRule type="cellIs" dxfId="14" priority="3" operator="equal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88EA651-3045-40AF-9172-5F77C0D1F768}">
            <x14:dataBar minLength="0" maxLength="100" negativeBarColorSameAsPositive="1" axisPosition="none">
              <x14:cfvo type="num">
                <xm:f>0</xm:f>
              </x14:cfvo>
              <x14:cfvo type="max"/>
            </x14:dataBar>
          </x14:cfRule>
          <xm:sqref>G7:G160</xm:sqref>
        </x14:conditionalFormatting>
        <x14:conditionalFormatting xmlns:xm="http://schemas.microsoft.com/office/excel/2006/main">
          <x14:cfRule type="dataBar" id="{9997A0A2-7B63-404B-8507-E268DB6EAA85}">
            <x14:dataBar minLength="0" maxLength="100" negativeBarColorSameAsPositive="1" axisPosition="none">
              <x14:cfvo type="num">
                <xm:f>0</xm:f>
              </x14:cfvo>
              <x14:cfvo type="max"/>
            </x14:dataBar>
          </x14:cfRule>
          <xm:sqref>G161:G175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rgb="FFCCFFCC"/>
  </sheetPr>
  <dimension ref="A2:V161"/>
  <sheetViews>
    <sheetView zoomScale="80" zoomScaleNormal="80" workbookViewId="0">
      <pane ySplit="6" topLeftCell="A7" activePane="bottomLeft" state="frozen"/>
      <selection pane="bottomLeft" activeCell="F9" sqref="F9"/>
    </sheetView>
  </sheetViews>
  <sheetFormatPr defaultColWidth="8.81640625" defaultRowHeight="14.5" x14ac:dyDescent="0.35"/>
  <cols>
    <col min="1" max="1" width="6.1796875" style="17" customWidth="1"/>
    <col min="2" max="2" width="6.81640625" style="10" customWidth="1"/>
    <col min="3" max="3" width="4.453125" style="10" customWidth="1"/>
    <col min="4" max="4" width="6.1796875" style="10" customWidth="1"/>
    <col min="5" max="5" width="5.81640625" style="10" customWidth="1"/>
    <col min="6" max="6" width="17.54296875" style="10" customWidth="1"/>
    <col min="7" max="7" width="5.1796875" style="10" customWidth="1"/>
    <col min="8" max="12" width="6.81640625" style="10" customWidth="1"/>
    <col min="13" max="13" width="9.453125" style="36" customWidth="1"/>
    <col min="14" max="14" width="7.81640625" style="11" customWidth="1"/>
    <col min="15" max="15" width="7.54296875" style="10" customWidth="1"/>
    <col min="16" max="16" width="5.81640625" style="10" customWidth="1"/>
    <col min="17" max="17" width="4.54296875" style="21" customWidth="1"/>
    <col min="18" max="21" width="4.54296875" style="10" customWidth="1"/>
    <col min="22" max="22" width="7.26953125" style="10" bestFit="1" customWidth="1"/>
    <col min="23" max="16384" width="8.81640625" style="10"/>
  </cols>
  <sheetData>
    <row r="2" spans="1:22" ht="31" x14ac:dyDescent="0.7">
      <c r="H2" s="40" t="str">
        <f>scoreA!F2</f>
        <v>Swing to Zala Springs 2026</v>
      </c>
      <c r="I2" s="40"/>
      <c r="J2" s="40"/>
      <c r="K2" s="40"/>
      <c r="L2" s="40"/>
    </row>
    <row r="3" spans="1:22" ht="7.5" customHeight="1" x14ac:dyDescent="0.35"/>
    <row r="4" spans="1:22" ht="21.75" customHeight="1" x14ac:dyDescent="0.35">
      <c r="H4" s="67" t="s">
        <v>14</v>
      </c>
      <c r="I4" s="67"/>
      <c r="J4" s="67"/>
      <c r="K4" s="67"/>
      <c r="L4" s="67"/>
      <c r="M4" s="37" t="s">
        <v>11</v>
      </c>
    </row>
    <row r="5" spans="1:22" ht="15.75" customHeight="1" x14ac:dyDescent="0.35">
      <c r="B5" s="79" t="s">
        <v>2</v>
      </c>
      <c r="C5" s="79" t="s">
        <v>3</v>
      </c>
      <c r="D5" s="79" t="s">
        <v>7</v>
      </c>
      <c r="E5" s="18"/>
      <c r="F5" s="81" t="s">
        <v>0</v>
      </c>
      <c r="G5" s="82" t="s">
        <v>6</v>
      </c>
      <c r="H5" s="76">
        <v>1</v>
      </c>
      <c r="I5" s="76">
        <v>2</v>
      </c>
      <c r="J5" s="76">
        <v>3</v>
      </c>
      <c r="K5" s="76">
        <v>4</v>
      </c>
      <c r="L5" s="76">
        <v>5</v>
      </c>
      <c r="M5" s="84" t="s">
        <v>30</v>
      </c>
      <c r="N5" s="63" t="s">
        <v>9</v>
      </c>
      <c r="O5" s="63" t="s">
        <v>15</v>
      </c>
    </row>
    <row r="6" spans="1:22" ht="15.75" customHeight="1" x14ac:dyDescent="0.35">
      <c r="B6" s="80"/>
      <c r="C6" s="80"/>
      <c r="D6" s="80"/>
      <c r="E6" s="18" t="s">
        <v>8</v>
      </c>
      <c r="F6" s="81"/>
      <c r="G6" s="83"/>
      <c r="H6" s="77"/>
      <c r="I6" s="77"/>
      <c r="J6" s="77"/>
      <c r="K6" s="77"/>
      <c r="L6" s="77"/>
      <c r="M6" s="84"/>
      <c r="N6" s="63"/>
      <c r="O6" s="63"/>
    </row>
    <row r="7" spans="1:22" x14ac:dyDescent="0.35">
      <c r="A7" s="17">
        <v>1</v>
      </c>
      <c r="B7" s="19">
        <f t="shared" ref="B7:B38" si="0">RANK($P7,$P$7:$P$160,1)</f>
        <v>18</v>
      </c>
      <c r="C7" s="19">
        <f t="shared" ref="C7:C38" si="1">RANK($N7,$N$7:$N$160,0)</f>
        <v>10</v>
      </c>
      <c r="D7" s="14">
        <f t="shared" ref="D7:E26" si="2">_xlfn.RANK.EQ($M7,$M$7:$M$160,0)</f>
        <v>10</v>
      </c>
      <c r="E7" s="14">
        <f t="shared" si="2"/>
        <v>10</v>
      </c>
      <c r="F7" s="2" t="str">
        <f>IF(results!O7&lt;&gt;"b","",results!B7)</f>
        <v>BELLI MAURO</v>
      </c>
      <c r="G7" s="2">
        <f>IF(results!$O7&lt;&gt;"b","",results!N7)</f>
        <v>1</v>
      </c>
      <c r="H7" s="29">
        <f>IF(results!$O7&lt;&gt;"b","",Q7)</f>
        <v>28</v>
      </c>
      <c r="I7" s="29">
        <f>IF(results!$O7&lt;&gt;"b","",IF(R7=Q7,R7+0.0001,R7))</f>
        <v>0</v>
      </c>
      <c r="J7" s="29">
        <f>IF(results!$O7&lt;&gt;"b","",IF(OR(Q7=S7,R7=S7),S7+0.0002,S7))</f>
        <v>2.0000000000000001E-4</v>
      </c>
      <c r="K7" s="29">
        <f>IF(results!$O7&lt;&gt;"b","",IF(OR(Q7=T7,R7=T7,S7=T7),T7+0.0003,T7))</f>
        <v>2.9999999999999997E-4</v>
      </c>
      <c r="L7" s="29">
        <f>IF(results!$O7&lt;&gt;"b","",U7*2)</f>
        <v>0</v>
      </c>
      <c r="M7" s="38">
        <f t="shared" ref="M7:M38" si="3">IF(F7&lt;&gt;"",(MAX(H7:L7)+LARGE(H7:L7,2)+LARGE(H7:L7,3)),0)</f>
        <v>28.000499999999999</v>
      </c>
      <c r="N7" s="4">
        <f>M7+0.0000001*ROW()</f>
        <v>28.0005007</v>
      </c>
      <c r="O7" s="4">
        <f>IF(results!$O7&lt;&gt;"b","",results!C7)</f>
        <v>28.9</v>
      </c>
      <c r="P7" s="4">
        <f>IF(results!O7="A",1,IF(results!O7="B",2,IF(results!O7="C",3,99)))</f>
        <v>2</v>
      </c>
      <c r="Q7" s="28">
        <f>results!D7+results!E7</f>
        <v>28</v>
      </c>
      <c r="R7" s="28">
        <f>results!F7+results!G7</f>
        <v>0</v>
      </c>
      <c r="S7" s="28">
        <f>results!H7+results!I7</f>
        <v>0</v>
      </c>
      <c r="T7" s="28">
        <f>results!J7+results!K7</f>
        <v>0</v>
      </c>
      <c r="U7" s="28">
        <f>results!L7+results!M7</f>
        <v>0</v>
      </c>
      <c r="V7" s="10">
        <f t="shared" ref="V7:V38" si="4">LARGE(H7:L7,3)</f>
        <v>2.0000000000000001E-4</v>
      </c>
    </row>
    <row r="8" spans="1:22" x14ac:dyDescent="0.35">
      <c r="A8" s="17">
        <v>2</v>
      </c>
      <c r="B8" s="19">
        <f t="shared" si="0"/>
        <v>1</v>
      </c>
      <c r="C8" s="19">
        <f t="shared" si="1"/>
        <v>154</v>
      </c>
      <c r="D8" s="14">
        <f t="shared" si="2"/>
        <v>12</v>
      </c>
      <c r="E8" s="14">
        <f t="shared" si="2"/>
        <v>12</v>
      </c>
      <c r="F8" s="2" t="str">
        <f>IF(results!O8&lt;&gt;"b","",results!B8)</f>
        <v/>
      </c>
      <c r="G8" s="2" t="str">
        <f>IF(results!$O8&lt;&gt;"b","",results!N8)</f>
        <v/>
      </c>
      <c r="H8" s="29" t="str">
        <f>IF(results!$O8&lt;&gt;"b","",Q8)</f>
        <v/>
      </c>
      <c r="I8" s="29" t="str">
        <f>IF(results!$O8&lt;&gt;"b","",IF(R8=Q8,R8+0.0001,R8))</f>
        <v/>
      </c>
      <c r="J8" s="29" t="str">
        <f>IF(results!$O8&lt;&gt;"b","",IF(OR(Q8=S8,R8=S8),S8+0.0002,S8))</f>
        <v/>
      </c>
      <c r="K8" s="30" t="str">
        <f>IF(results!$O8&lt;&gt;"b","",IF(OR(Q8=T8,R8=T8,S8=T8),T8+0.0003,T8))</f>
        <v/>
      </c>
      <c r="L8" s="29" t="str">
        <f>IF(results!$O8&lt;&gt;"b","",U8*2)</f>
        <v/>
      </c>
      <c r="M8" s="38">
        <f t="shared" si="3"/>
        <v>0</v>
      </c>
      <c r="N8" s="4">
        <f t="shared" ref="N8:N71" si="5">M8+0.0000001*ROW()</f>
        <v>7.9999999999999996E-7</v>
      </c>
      <c r="O8" s="4" t="str">
        <f>IF(results!$O8&lt;&gt;"b","",results!C8)</f>
        <v/>
      </c>
      <c r="P8" s="4">
        <f>IF(results!O8="A",1,IF(results!O8="B",2,IF(results!O8="C",3,99)))</f>
        <v>1</v>
      </c>
      <c r="Q8" s="28">
        <f>results!D8+results!E8</f>
        <v>53</v>
      </c>
      <c r="R8" s="28">
        <f>results!F8+results!G8</f>
        <v>0</v>
      </c>
      <c r="S8" s="28">
        <f>results!H8+results!I8</f>
        <v>0</v>
      </c>
      <c r="T8" s="28">
        <f>results!J8+results!K8</f>
        <v>0</v>
      </c>
      <c r="U8" s="28">
        <f>results!L8+results!M8</f>
        <v>0</v>
      </c>
      <c r="V8" s="10" t="e">
        <f t="shared" si="4"/>
        <v>#NUM!</v>
      </c>
    </row>
    <row r="9" spans="1:22" x14ac:dyDescent="0.35">
      <c r="A9" s="17">
        <v>3</v>
      </c>
      <c r="B9" s="19">
        <f t="shared" si="0"/>
        <v>1</v>
      </c>
      <c r="C9" s="19">
        <f t="shared" si="1"/>
        <v>153</v>
      </c>
      <c r="D9" s="14">
        <f t="shared" si="2"/>
        <v>12</v>
      </c>
      <c r="E9" s="14">
        <f t="shared" si="2"/>
        <v>12</v>
      </c>
      <c r="F9" s="2" t="str">
        <f>IF(results!O9&lt;&gt;"b","",results!B9)</f>
        <v/>
      </c>
      <c r="G9" s="2" t="str">
        <f>IF(results!$O9&lt;&gt;"b","",results!N9)</f>
        <v/>
      </c>
      <c r="H9" s="30" t="str">
        <f>IF(results!$O9&lt;&gt;"b","",Q9)</f>
        <v/>
      </c>
      <c r="I9" s="29" t="str">
        <f>IF(results!$O9&lt;&gt;"b","",IF(R9=Q9,R9+0.0001,R9))</f>
        <v/>
      </c>
      <c r="J9" s="29" t="str">
        <f>IF(results!$O9&lt;&gt;"b","",IF(OR(Q9=S9,R9=S9),S9+0.0002,S9))</f>
        <v/>
      </c>
      <c r="K9" s="29" t="str">
        <f>IF(results!$O9&lt;&gt;"b","",IF(OR(Q9=T9,R9=T9,S9=T9),T9+0.0003,T9))</f>
        <v/>
      </c>
      <c r="L9" s="29" t="str">
        <f>IF(results!$O9&lt;&gt;"b","",U9*2)</f>
        <v/>
      </c>
      <c r="M9" s="38">
        <f t="shared" si="3"/>
        <v>0</v>
      </c>
      <c r="N9" s="4">
        <f t="shared" si="5"/>
        <v>8.9999999999999996E-7</v>
      </c>
      <c r="O9" s="4" t="str">
        <f>IF(results!$O9&lt;&gt;"b","",results!C9)</f>
        <v/>
      </c>
      <c r="P9" s="4">
        <f>IF(results!O9="A",1,IF(results!O9="B",2,IF(results!O9="C",3,99)))</f>
        <v>1</v>
      </c>
      <c r="Q9" s="28">
        <f>results!D9+results!E9</f>
        <v>59</v>
      </c>
      <c r="R9" s="28">
        <f>results!F9+results!G9</f>
        <v>0</v>
      </c>
      <c r="S9" s="28">
        <f>results!H9+results!I9</f>
        <v>0</v>
      </c>
      <c r="T9" s="28">
        <f>results!J9+results!K9</f>
        <v>0</v>
      </c>
      <c r="U9" s="28">
        <f>results!L9+results!M9</f>
        <v>0</v>
      </c>
      <c r="V9" s="10" t="e">
        <f t="shared" si="4"/>
        <v>#NUM!</v>
      </c>
    </row>
    <row r="10" spans="1:22" x14ac:dyDescent="0.35">
      <c r="A10" s="17">
        <v>4</v>
      </c>
      <c r="B10" s="19">
        <f t="shared" si="0"/>
        <v>1</v>
      </c>
      <c r="C10" s="19">
        <f t="shared" si="1"/>
        <v>152</v>
      </c>
      <c r="D10" s="14">
        <f t="shared" si="2"/>
        <v>12</v>
      </c>
      <c r="E10" s="14">
        <f t="shared" si="2"/>
        <v>12</v>
      </c>
      <c r="F10" s="2" t="str">
        <f>IF(results!O10&lt;&gt;"b","",results!B10)</f>
        <v/>
      </c>
      <c r="G10" s="2" t="str">
        <f>IF(results!$O10&lt;&gt;"b","",results!N10)</f>
        <v/>
      </c>
      <c r="H10" s="29" t="str">
        <f>IF(results!$O10&lt;&gt;"b","",Q10)</f>
        <v/>
      </c>
      <c r="I10" s="29" t="str">
        <f>IF(results!$O10&lt;&gt;"b","",IF(R10=Q10,R10+0.0001,R10))</f>
        <v/>
      </c>
      <c r="J10" s="29" t="str">
        <f>IF(results!$O10&lt;&gt;"b","",IF(OR(Q10=S10,R10=S10),S10+0.0002,S10))</f>
        <v/>
      </c>
      <c r="K10" s="29" t="str">
        <f>IF(results!$O10&lt;&gt;"b","",IF(OR(Q10=T10,R10=T10,S10=T10),T10+0.0003,T10))</f>
        <v/>
      </c>
      <c r="L10" s="29" t="str">
        <f>IF(results!$O10&lt;&gt;"b","",U10*2)</f>
        <v/>
      </c>
      <c r="M10" s="38">
        <f t="shared" si="3"/>
        <v>0</v>
      </c>
      <c r="N10" s="4">
        <f t="shared" si="5"/>
        <v>9.9999999999999995E-7</v>
      </c>
      <c r="O10" s="4" t="str">
        <f>IF(results!$O10&lt;&gt;"b","",results!C10)</f>
        <v/>
      </c>
      <c r="P10" s="4">
        <f>IF(results!O10="A",1,IF(results!O10="B",2,IF(results!O10="C",3,99)))</f>
        <v>1</v>
      </c>
      <c r="Q10" s="28">
        <f>results!D10+results!E10</f>
        <v>26</v>
      </c>
      <c r="R10" s="28">
        <f>results!F10+results!G10</f>
        <v>0</v>
      </c>
      <c r="S10" s="28">
        <f>results!H10+results!I10</f>
        <v>0</v>
      </c>
      <c r="T10" s="28">
        <f>results!J10+results!K10</f>
        <v>0</v>
      </c>
      <c r="U10" s="28">
        <f>results!L10+results!M10</f>
        <v>0</v>
      </c>
      <c r="V10" s="10" t="e">
        <f t="shared" si="4"/>
        <v>#NUM!</v>
      </c>
    </row>
    <row r="11" spans="1:22" x14ac:dyDescent="0.35">
      <c r="A11" s="17">
        <v>5</v>
      </c>
      <c r="B11" s="19">
        <f t="shared" si="0"/>
        <v>1</v>
      </c>
      <c r="C11" s="19">
        <f t="shared" si="1"/>
        <v>151</v>
      </c>
      <c r="D11" s="14">
        <f t="shared" si="2"/>
        <v>12</v>
      </c>
      <c r="E11" s="14">
        <f t="shared" si="2"/>
        <v>12</v>
      </c>
      <c r="F11" s="2" t="str">
        <f>IF(results!O11&lt;&gt;"b","",results!B11)</f>
        <v/>
      </c>
      <c r="G11" s="2" t="str">
        <f>IF(results!$O11&lt;&gt;"b","",results!N11)</f>
        <v/>
      </c>
      <c r="H11" s="29" t="str">
        <f>IF(results!$O11&lt;&gt;"b","",Q11)</f>
        <v/>
      </c>
      <c r="I11" s="29" t="str">
        <f>IF(results!$O11&lt;&gt;"b","",IF(R11=Q11,R11+0.0001,R11))</f>
        <v/>
      </c>
      <c r="J11" s="29" t="str">
        <f>IF(results!$O11&lt;&gt;"b","",IF(OR(Q11=S11,R11=S11),S11+0.0002,S11))</f>
        <v/>
      </c>
      <c r="K11" s="29" t="str">
        <f>IF(results!$O11&lt;&gt;"b","",IF(OR(Q11=T11,R11=T11,S11=T11),T11+0.0003,T11))</f>
        <v/>
      </c>
      <c r="L11" s="29" t="str">
        <f>IF(results!$O11&lt;&gt;"b","",U11*2)</f>
        <v/>
      </c>
      <c r="M11" s="38">
        <f t="shared" si="3"/>
        <v>0</v>
      </c>
      <c r="N11" s="4">
        <f t="shared" si="5"/>
        <v>1.1000000000000001E-6</v>
      </c>
      <c r="O11" s="4" t="str">
        <f>IF(results!$O11&lt;&gt;"b","",results!C11)</f>
        <v/>
      </c>
      <c r="P11" s="4">
        <f>IF(results!O11="A",1,IF(results!O11="B",2,IF(results!O11="C",3,99)))</f>
        <v>1</v>
      </c>
      <c r="Q11" s="28">
        <f>results!D11+results!E11</f>
        <v>55</v>
      </c>
      <c r="R11" s="28">
        <f>results!F11+results!G11</f>
        <v>0</v>
      </c>
      <c r="S11" s="28">
        <f>results!H11+results!I11</f>
        <v>0</v>
      </c>
      <c r="T11" s="28">
        <f>results!J11+results!K11</f>
        <v>0</v>
      </c>
      <c r="U11" s="28">
        <f>results!L11+results!M11</f>
        <v>0</v>
      </c>
      <c r="V11" s="10" t="e">
        <f t="shared" si="4"/>
        <v>#NUM!</v>
      </c>
    </row>
    <row r="12" spans="1:22" x14ac:dyDescent="0.35">
      <c r="A12" s="17">
        <v>6</v>
      </c>
      <c r="B12" s="19">
        <f t="shared" si="0"/>
        <v>1</v>
      </c>
      <c r="C12" s="19">
        <f t="shared" si="1"/>
        <v>150</v>
      </c>
      <c r="D12" s="14">
        <f t="shared" si="2"/>
        <v>12</v>
      </c>
      <c r="E12" s="14">
        <f t="shared" si="2"/>
        <v>12</v>
      </c>
      <c r="F12" s="2" t="str">
        <f>IF(results!O12&lt;&gt;"b","",results!B12)</f>
        <v/>
      </c>
      <c r="G12" s="2" t="str">
        <f>IF(results!$O12&lt;&gt;"b","",results!N12)</f>
        <v/>
      </c>
      <c r="H12" s="29" t="str">
        <f>IF(results!$O12&lt;&gt;"b","",Q12)</f>
        <v/>
      </c>
      <c r="I12" s="29" t="str">
        <f>IF(results!$O12&lt;&gt;"b","",IF(R12=Q12,R12+0.0001,R12))</f>
        <v/>
      </c>
      <c r="J12" s="29" t="str">
        <f>IF(results!$O12&lt;&gt;"b","",IF(OR(Q12=S12,R12=S12),S12+0.0002,S12))</f>
        <v/>
      </c>
      <c r="K12" s="29" t="str">
        <f>IF(results!$O12&lt;&gt;"b","",IF(OR(Q12=T12,R12=T12,S12=T12),T12+0.0003,T12))</f>
        <v/>
      </c>
      <c r="L12" s="29" t="str">
        <f>IF(results!$O12&lt;&gt;"b","",U12*2)</f>
        <v/>
      </c>
      <c r="M12" s="38">
        <f t="shared" si="3"/>
        <v>0</v>
      </c>
      <c r="N12" s="4">
        <f t="shared" si="5"/>
        <v>1.1999999999999999E-6</v>
      </c>
      <c r="O12" s="4" t="str">
        <f>IF(results!$O12&lt;&gt;"b","",results!C12)</f>
        <v/>
      </c>
      <c r="P12" s="4">
        <f>IF(results!O12="A",1,IF(results!O12="B",2,IF(results!O12="C",3,99)))</f>
        <v>1</v>
      </c>
      <c r="Q12" s="28">
        <f>results!D12+results!E12</f>
        <v>54</v>
      </c>
      <c r="R12" s="28">
        <f>results!F12+results!G12</f>
        <v>0</v>
      </c>
      <c r="S12" s="28">
        <f>results!H12+results!I12</f>
        <v>0</v>
      </c>
      <c r="T12" s="28">
        <f>results!J12+results!K12</f>
        <v>0</v>
      </c>
      <c r="U12" s="28">
        <f>results!L12+results!M12</f>
        <v>0</v>
      </c>
      <c r="V12" s="10" t="e">
        <f t="shared" si="4"/>
        <v>#NUM!</v>
      </c>
    </row>
    <row r="13" spans="1:22" x14ac:dyDescent="0.35">
      <c r="A13" s="17">
        <v>7</v>
      </c>
      <c r="B13" s="19">
        <f t="shared" si="0"/>
        <v>1</v>
      </c>
      <c r="C13" s="19">
        <f t="shared" si="1"/>
        <v>149</v>
      </c>
      <c r="D13" s="14">
        <f t="shared" si="2"/>
        <v>12</v>
      </c>
      <c r="E13" s="14">
        <f t="shared" si="2"/>
        <v>12</v>
      </c>
      <c r="F13" s="2" t="str">
        <f>IF(results!O13&lt;&gt;"b","",results!B13)</f>
        <v/>
      </c>
      <c r="G13" s="2" t="str">
        <f>IF(results!$O13&lt;&gt;"b","",results!N13)</f>
        <v/>
      </c>
      <c r="H13" s="29" t="str">
        <f>IF(results!$O13&lt;&gt;"b","",Q13)</f>
        <v/>
      </c>
      <c r="I13" s="29" t="str">
        <f>IF(results!$O13&lt;&gt;"b","",IF(R13=Q13,R13+0.0001,R13))</f>
        <v/>
      </c>
      <c r="J13" s="29" t="str">
        <f>IF(results!$O13&lt;&gt;"b","",IF(OR(Q13=S13,R13=S13),S13+0.0002,S13))</f>
        <v/>
      </c>
      <c r="K13" s="29" t="str">
        <f>IF(results!$O13&lt;&gt;"b","",IF(OR(Q13=T13,R13=T13,S13=T13),T13+0.0003,T13))</f>
        <v/>
      </c>
      <c r="L13" s="29" t="str">
        <f>IF(results!$O13&lt;&gt;"b","",U13*2)</f>
        <v/>
      </c>
      <c r="M13" s="38">
        <f t="shared" si="3"/>
        <v>0</v>
      </c>
      <c r="N13" s="4">
        <f t="shared" si="5"/>
        <v>1.2999999999999998E-6</v>
      </c>
      <c r="O13" s="4" t="str">
        <f>IF(results!$O13&lt;&gt;"b","",results!C13)</f>
        <v/>
      </c>
      <c r="P13" s="4">
        <f>IF(results!O13="A",1,IF(results!O13="B",2,IF(results!O13="C",3,99)))</f>
        <v>1</v>
      </c>
      <c r="Q13" s="28">
        <f>results!D13+results!E13</f>
        <v>46</v>
      </c>
      <c r="R13" s="28">
        <f>results!F13+results!G13</f>
        <v>0</v>
      </c>
      <c r="S13" s="28">
        <f>results!H13+results!I13</f>
        <v>0</v>
      </c>
      <c r="T13" s="28">
        <f>results!J13+results!K13</f>
        <v>0</v>
      </c>
      <c r="U13" s="28">
        <f>results!L13+results!M13</f>
        <v>0</v>
      </c>
      <c r="V13" s="10" t="e">
        <f t="shared" si="4"/>
        <v>#NUM!</v>
      </c>
    </row>
    <row r="14" spans="1:22" x14ac:dyDescent="0.35">
      <c r="A14" s="17">
        <v>8</v>
      </c>
      <c r="B14" s="19">
        <f t="shared" si="0"/>
        <v>1</v>
      </c>
      <c r="C14" s="19">
        <f t="shared" si="1"/>
        <v>148</v>
      </c>
      <c r="D14" s="14">
        <f t="shared" si="2"/>
        <v>12</v>
      </c>
      <c r="E14" s="14">
        <f t="shared" si="2"/>
        <v>12</v>
      </c>
      <c r="F14" s="2" t="str">
        <f>IF(results!O14&lt;&gt;"b","",results!B14)</f>
        <v/>
      </c>
      <c r="G14" s="2" t="str">
        <f>IF(results!$O14&lt;&gt;"b","",results!N14)</f>
        <v/>
      </c>
      <c r="H14" s="29" t="str">
        <f>IF(results!$O14&lt;&gt;"b","",Q14)</f>
        <v/>
      </c>
      <c r="I14" s="29" t="str">
        <f>IF(results!$O14&lt;&gt;"b","",IF(R14=Q14,R14+0.0001,R14))</f>
        <v/>
      </c>
      <c r="J14" s="29" t="str">
        <f>IF(results!$O14&lt;&gt;"b","",IF(OR(Q14=S14,R14=S14),S14+0.0002,S14))</f>
        <v/>
      </c>
      <c r="K14" s="29" t="str">
        <f>IF(results!$O14&lt;&gt;"b","",IF(OR(Q14=T14,R14=T14,S14=T14),T14+0.0003,T14))</f>
        <v/>
      </c>
      <c r="L14" s="29" t="str">
        <f>IF(results!$O14&lt;&gt;"b","",U14*2)</f>
        <v/>
      </c>
      <c r="M14" s="38">
        <f t="shared" si="3"/>
        <v>0</v>
      </c>
      <c r="N14" s="4">
        <f t="shared" si="5"/>
        <v>1.3999999999999999E-6</v>
      </c>
      <c r="O14" s="4" t="str">
        <f>IF(results!$O14&lt;&gt;"b","",results!C14)</f>
        <v/>
      </c>
      <c r="P14" s="4">
        <f>IF(results!O14="A",1,IF(results!O14="B",2,IF(results!O14="C",3,99)))</f>
        <v>1</v>
      </c>
      <c r="Q14" s="28">
        <f>results!D14+results!E14</f>
        <v>37</v>
      </c>
      <c r="R14" s="28">
        <f>results!F14+results!G14</f>
        <v>0</v>
      </c>
      <c r="S14" s="28">
        <f>results!H14+results!I14</f>
        <v>0</v>
      </c>
      <c r="T14" s="28">
        <f>results!J14+results!K14</f>
        <v>0</v>
      </c>
      <c r="U14" s="28">
        <f>results!L14+results!M14</f>
        <v>0</v>
      </c>
      <c r="V14" s="10" t="e">
        <f t="shared" si="4"/>
        <v>#NUM!</v>
      </c>
    </row>
    <row r="15" spans="1:22" x14ac:dyDescent="0.35">
      <c r="A15" s="17">
        <v>9</v>
      </c>
      <c r="B15" s="19">
        <f t="shared" si="0"/>
        <v>1</v>
      </c>
      <c r="C15" s="19">
        <f t="shared" si="1"/>
        <v>147</v>
      </c>
      <c r="D15" s="14">
        <f t="shared" si="2"/>
        <v>12</v>
      </c>
      <c r="E15" s="14">
        <f t="shared" si="2"/>
        <v>12</v>
      </c>
      <c r="F15" s="2" t="str">
        <f>IF(results!O15&lt;&gt;"b","",results!B15)</f>
        <v/>
      </c>
      <c r="G15" s="2" t="str">
        <f>IF(results!$O15&lt;&gt;"b","",results!N15)</f>
        <v/>
      </c>
      <c r="H15" s="30" t="str">
        <f>IF(results!$O15&lt;&gt;"b","",Q15)</f>
        <v/>
      </c>
      <c r="I15" s="29" t="str">
        <f>IF(results!$O15&lt;&gt;"b","",IF(R15=Q15,R15+0.0001,R15))</f>
        <v/>
      </c>
      <c r="J15" s="29" t="str">
        <f>IF(results!$O15&lt;&gt;"b","",IF(OR(Q15=S15,R15=S15),S15+0.0002,S15))</f>
        <v/>
      </c>
      <c r="K15" s="29" t="str">
        <f>IF(results!$O15&lt;&gt;"b","",IF(OR(Q15=T15,R15=T15,S15=T15),T15+0.0003,T15))</f>
        <v/>
      </c>
      <c r="L15" s="29" t="str">
        <f>IF(results!$O15&lt;&gt;"b","",U15*2)</f>
        <v/>
      </c>
      <c r="M15" s="38">
        <f t="shared" si="3"/>
        <v>0</v>
      </c>
      <c r="N15" s="4">
        <f t="shared" si="5"/>
        <v>1.5E-6</v>
      </c>
      <c r="O15" s="4" t="str">
        <f>IF(results!$O15&lt;&gt;"b","",results!C15)</f>
        <v/>
      </c>
      <c r="P15" s="4">
        <f>IF(results!O15="A",1,IF(results!O15="B",2,IF(results!O15="C",3,99)))</f>
        <v>1</v>
      </c>
      <c r="Q15" s="28">
        <f>results!D15+results!E15</f>
        <v>21</v>
      </c>
      <c r="R15" s="28">
        <f>results!F15+results!G15</f>
        <v>0</v>
      </c>
      <c r="S15" s="28">
        <f>results!H15+results!I15</f>
        <v>0</v>
      </c>
      <c r="T15" s="28">
        <f>results!J15+results!K15</f>
        <v>0</v>
      </c>
      <c r="U15" s="28">
        <f>results!L15+results!M15</f>
        <v>0</v>
      </c>
      <c r="V15" s="10" t="e">
        <f t="shared" si="4"/>
        <v>#NUM!</v>
      </c>
    </row>
    <row r="16" spans="1:22" x14ac:dyDescent="0.35">
      <c r="A16" s="17">
        <v>10</v>
      </c>
      <c r="B16" s="19">
        <f t="shared" si="0"/>
        <v>1</v>
      </c>
      <c r="C16" s="19">
        <f t="shared" si="1"/>
        <v>146</v>
      </c>
      <c r="D16" s="14">
        <f t="shared" si="2"/>
        <v>12</v>
      </c>
      <c r="E16" s="14">
        <f t="shared" si="2"/>
        <v>12</v>
      </c>
      <c r="F16" s="2" t="str">
        <f>IF(results!O16&lt;&gt;"b","",results!B16)</f>
        <v/>
      </c>
      <c r="G16" s="2" t="str">
        <f>IF(results!$O16&lt;&gt;"b","",results!N16)</f>
        <v/>
      </c>
      <c r="H16" s="29" t="str">
        <f>IF(results!$O16&lt;&gt;"b","",Q16)</f>
        <v/>
      </c>
      <c r="I16" s="29" t="str">
        <f>IF(results!$O16&lt;&gt;"b","",IF(R16=Q16,R16+0.0001,R16))</f>
        <v/>
      </c>
      <c r="J16" s="29" t="str">
        <f>IF(results!$O16&lt;&gt;"b","",IF(OR(Q16=S16,R16=S16),S16+0.0002,S16))</f>
        <v/>
      </c>
      <c r="K16" s="29" t="str">
        <f>IF(results!$O16&lt;&gt;"b","",IF(OR(Q16=T16,R16=T16,S16=T16),T16+0.0003,T16))</f>
        <v/>
      </c>
      <c r="L16" s="29" t="str">
        <f>IF(results!$O16&lt;&gt;"b","",U16*2)</f>
        <v/>
      </c>
      <c r="M16" s="38">
        <f t="shared" si="3"/>
        <v>0</v>
      </c>
      <c r="N16" s="4">
        <f t="shared" si="5"/>
        <v>1.5999999999999999E-6</v>
      </c>
      <c r="O16" s="4" t="str">
        <f>IF(results!$O16&lt;&gt;"b","",results!C16)</f>
        <v/>
      </c>
      <c r="P16" s="4">
        <f>IF(results!O16="A",1,IF(results!O16="B",2,IF(results!O16="C",3,99)))</f>
        <v>1</v>
      </c>
      <c r="Q16" s="28">
        <f>results!D16+results!E16</f>
        <v>28</v>
      </c>
      <c r="R16" s="28">
        <f>results!F16+results!G16</f>
        <v>0</v>
      </c>
      <c r="S16" s="28">
        <f>results!H16+results!I16</f>
        <v>0</v>
      </c>
      <c r="T16" s="28">
        <f>results!J16+results!K16</f>
        <v>0</v>
      </c>
      <c r="U16" s="28">
        <f>results!L16+results!M16</f>
        <v>0</v>
      </c>
      <c r="V16" s="10" t="e">
        <f t="shared" si="4"/>
        <v>#NUM!</v>
      </c>
    </row>
    <row r="17" spans="1:22" x14ac:dyDescent="0.35">
      <c r="A17" s="17">
        <v>11</v>
      </c>
      <c r="B17" s="19">
        <f t="shared" si="0"/>
        <v>18</v>
      </c>
      <c r="C17" s="19">
        <f t="shared" si="1"/>
        <v>8</v>
      </c>
      <c r="D17" s="14">
        <f t="shared" si="2"/>
        <v>8</v>
      </c>
      <c r="E17" s="14">
        <f t="shared" si="2"/>
        <v>8</v>
      </c>
      <c r="F17" s="2" t="str">
        <f>IF(results!O17&lt;&gt;"b","",results!B17)</f>
        <v>KOS SNEZANA</v>
      </c>
      <c r="G17" s="2">
        <f>IF(results!$O17&lt;&gt;"b","",results!N17)</f>
        <v>1</v>
      </c>
      <c r="H17" s="29">
        <f>IF(results!$O17&lt;&gt;"b","",Q17)</f>
        <v>36</v>
      </c>
      <c r="I17" s="29">
        <f>IF(results!$O17&lt;&gt;"b","",IF(R17=Q17,R17+0.0001,R17))</f>
        <v>0</v>
      </c>
      <c r="J17" s="29">
        <f>IF(results!$O17&lt;&gt;"b","",IF(OR(Q17=S17,R17=S17),S17+0.0002,S17))</f>
        <v>2.0000000000000001E-4</v>
      </c>
      <c r="K17" s="29">
        <f>IF(results!$O17&lt;&gt;"b","",IF(OR(Q17=T17,R17=T17,S17=T17),T17+0.0003,T17))</f>
        <v>2.9999999999999997E-4</v>
      </c>
      <c r="L17" s="29">
        <f>IF(results!$O17&lt;&gt;"b","",U17*2)</f>
        <v>0</v>
      </c>
      <c r="M17" s="38">
        <f t="shared" si="3"/>
        <v>36.000500000000002</v>
      </c>
      <c r="N17" s="4">
        <f t="shared" si="5"/>
        <v>36.000501700000001</v>
      </c>
      <c r="O17" s="4">
        <f>IF(results!$O17&lt;&gt;"b","",results!C17)</f>
        <v>28</v>
      </c>
      <c r="P17" s="4">
        <f>IF(results!O17="A",1,IF(results!O17="B",2,IF(results!O17="C",3,99)))</f>
        <v>2</v>
      </c>
      <c r="Q17" s="28">
        <f>results!D17+results!E17</f>
        <v>36</v>
      </c>
      <c r="R17" s="28">
        <f>results!F17+results!G17</f>
        <v>0</v>
      </c>
      <c r="S17" s="28">
        <f>results!H17+results!I17</f>
        <v>0</v>
      </c>
      <c r="T17" s="28">
        <f>results!J17+results!K17</f>
        <v>0</v>
      </c>
      <c r="U17" s="28">
        <f>results!L17+results!M17</f>
        <v>0</v>
      </c>
      <c r="V17" s="10">
        <f t="shared" si="4"/>
        <v>2.0000000000000001E-4</v>
      </c>
    </row>
    <row r="18" spans="1:22" x14ac:dyDescent="0.35">
      <c r="A18" s="17">
        <v>12</v>
      </c>
      <c r="B18" s="19">
        <f t="shared" si="0"/>
        <v>1</v>
      </c>
      <c r="C18" s="19">
        <f t="shared" si="1"/>
        <v>145</v>
      </c>
      <c r="D18" s="14">
        <f t="shared" si="2"/>
        <v>12</v>
      </c>
      <c r="E18" s="14">
        <f t="shared" si="2"/>
        <v>12</v>
      </c>
      <c r="F18" s="2" t="str">
        <f>IF(results!O18&lt;&gt;"b","",results!B18)</f>
        <v/>
      </c>
      <c r="G18" s="2" t="str">
        <f>IF(results!$O18&lt;&gt;"b","",results!N18)</f>
        <v/>
      </c>
      <c r="H18" s="29" t="str">
        <f>IF(results!$O18&lt;&gt;"b","",Q18)</f>
        <v/>
      </c>
      <c r="I18" s="29" t="str">
        <f>IF(results!$O18&lt;&gt;"b","",IF(R18=Q18,R18+0.0001,R18))</f>
        <v/>
      </c>
      <c r="J18" s="29" t="str">
        <f>IF(results!$O18&lt;&gt;"b","",IF(OR(Q18=S18,R18=S18),S18+0.0002,S18))</f>
        <v/>
      </c>
      <c r="K18" s="29" t="str">
        <f>IF(results!$O18&lt;&gt;"b","",IF(OR(Q18=T18,R18=T18,S18=T18),T18+0.0003,T18))</f>
        <v/>
      </c>
      <c r="L18" s="29" t="str">
        <f>IF(results!$O18&lt;&gt;"b","",U18*2)</f>
        <v/>
      </c>
      <c r="M18" s="38">
        <f t="shared" si="3"/>
        <v>0</v>
      </c>
      <c r="N18" s="4">
        <f t="shared" si="5"/>
        <v>1.7999999999999999E-6</v>
      </c>
      <c r="O18" s="4" t="str">
        <f>IF(results!$O18&lt;&gt;"b","",results!C18)</f>
        <v/>
      </c>
      <c r="P18" s="4">
        <f>IF(results!O18="A",1,IF(results!O18="B",2,IF(results!O18="C",3,99)))</f>
        <v>1</v>
      </c>
      <c r="Q18" s="28">
        <f>results!D18+results!E18</f>
        <v>51</v>
      </c>
      <c r="R18" s="28">
        <f>results!F18+results!G18</f>
        <v>0</v>
      </c>
      <c r="S18" s="28">
        <f>results!H18+results!I18</f>
        <v>0</v>
      </c>
      <c r="T18" s="28">
        <f>results!J18+results!K18</f>
        <v>0</v>
      </c>
      <c r="U18" s="28">
        <f>results!L18+results!M18</f>
        <v>0</v>
      </c>
      <c r="V18" s="10" t="e">
        <f t="shared" si="4"/>
        <v>#NUM!</v>
      </c>
    </row>
    <row r="19" spans="1:22" x14ac:dyDescent="0.35">
      <c r="A19" s="17">
        <v>13</v>
      </c>
      <c r="B19" s="19">
        <f t="shared" si="0"/>
        <v>1</v>
      </c>
      <c r="C19" s="19">
        <f t="shared" si="1"/>
        <v>144</v>
      </c>
      <c r="D19" s="14">
        <f t="shared" si="2"/>
        <v>12</v>
      </c>
      <c r="E19" s="14">
        <f t="shared" si="2"/>
        <v>12</v>
      </c>
      <c r="F19" s="2" t="str">
        <f>IF(results!O19&lt;&gt;"b","",results!B19)</f>
        <v/>
      </c>
      <c r="G19" s="2" t="str">
        <f>IF(results!$O19&lt;&gt;"b","",results!N19)</f>
        <v/>
      </c>
      <c r="H19" s="29" t="str">
        <f>IF(results!$O19&lt;&gt;"b","",Q19)</f>
        <v/>
      </c>
      <c r="I19" s="29" t="str">
        <f>IF(results!$O19&lt;&gt;"b","",IF(R19=Q19,R19+0.0001,R19))</f>
        <v/>
      </c>
      <c r="J19" s="29" t="str">
        <f>IF(results!$O19&lt;&gt;"b","",IF(OR(Q19=S19,R19=S19),S19+0.0002,S19))</f>
        <v/>
      </c>
      <c r="K19" s="29" t="str">
        <f>IF(results!$O19&lt;&gt;"b","",IF(OR(Q19=T19,R19=T19,S19=T19),T19+0.0003,T19))</f>
        <v/>
      </c>
      <c r="L19" s="29" t="str">
        <f>IF(results!$O19&lt;&gt;"b","",U19*2)</f>
        <v/>
      </c>
      <c r="M19" s="38">
        <f t="shared" si="3"/>
        <v>0</v>
      </c>
      <c r="N19" s="4">
        <f t="shared" si="5"/>
        <v>1.9E-6</v>
      </c>
      <c r="O19" s="4" t="str">
        <f>IF(results!$O19&lt;&gt;"b","",results!C19)</f>
        <v/>
      </c>
      <c r="P19" s="4">
        <f>IF(results!O19="A",1,IF(results!O19="B",2,IF(results!O19="C",3,99)))</f>
        <v>1</v>
      </c>
      <c r="Q19" s="28">
        <f>results!D19+results!E19</f>
        <v>40</v>
      </c>
      <c r="R19" s="28">
        <f>results!F19+results!G19</f>
        <v>0</v>
      </c>
      <c r="S19" s="28">
        <f>results!H19+results!I19</f>
        <v>0</v>
      </c>
      <c r="T19" s="28">
        <f>results!J19+results!K19</f>
        <v>0</v>
      </c>
      <c r="U19" s="28">
        <f>results!L19+results!M19</f>
        <v>0</v>
      </c>
      <c r="V19" s="10" t="e">
        <f t="shared" si="4"/>
        <v>#NUM!</v>
      </c>
    </row>
    <row r="20" spans="1:22" x14ac:dyDescent="0.35">
      <c r="A20" s="17">
        <v>14</v>
      </c>
      <c r="B20" s="19">
        <f t="shared" si="0"/>
        <v>18</v>
      </c>
      <c r="C20" s="19">
        <f t="shared" si="1"/>
        <v>9</v>
      </c>
      <c r="D20" s="14">
        <f t="shared" si="2"/>
        <v>9</v>
      </c>
      <c r="E20" s="14">
        <f t="shared" si="2"/>
        <v>9</v>
      </c>
      <c r="F20" s="2" t="str">
        <f>IF(results!O20&lt;&gt;"b","",results!B20)</f>
        <v>POLI MARCO</v>
      </c>
      <c r="G20" s="2">
        <f>IF(results!$O20&lt;&gt;"b","",results!N20)</f>
        <v>1</v>
      </c>
      <c r="H20" s="29">
        <f>IF(results!$O20&lt;&gt;"b","",Q20)</f>
        <v>33</v>
      </c>
      <c r="I20" s="29">
        <f>IF(results!$O20&lt;&gt;"b","",IF(R20=Q20,R20+0.0001,R20))</f>
        <v>0</v>
      </c>
      <c r="J20" s="29">
        <f>IF(results!$O20&lt;&gt;"b","",IF(OR(Q20=S20,R20=S20),S20+0.0002,S20))</f>
        <v>2.0000000000000001E-4</v>
      </c>
      <c r="K20" s="29">
        <f>IF(results!$O20&lt;&gt;"b","",IF(OR(Q20=T20,R20=T20,S20=T20),T20+0.0003,T20))</f>
        <v>2.9999999999999997E-4</v>
      </c>
      <c r="L20" s="29">
        <f>IF(results!$O20&lt;&gt;"b","",U20*2)</f>
        <v>0</v>
      </c>
      <c r="M20" s="38">
        <f t="shared" si="3"/>
        <v>33.000500000000002</v>
      </c>
      <c r="N20" s="4">
        <f t="shared" si="5"/>
        <v>33.000502000000004</v>
      </c>
      <c r="O20" s="4">
        <f>IF(results!$O20&lt;&gt;"b","",results!C20)</f>
        <v>26.5</v>
      </c>
      <c r="P20" s="4">
        <f>IF(results!O20="A",1,IF(results!O20="B",2,IF(results!O20="C",3,99)))</f>
        <v>2</v>
      </c>
      <c r="Q20" s="28">
        <f>results!D20+results!E20</f>
        <v>33</v>
      </c>
      <c r="R20" s="28">
        <f>results!F20+results!G20</f>
        <v>0</v>
      </c>
      <c r="S20" s="28">
        <f>results!H20+results!I20</f>
        <v>0</v>
      </c>
      <c r="T20" s="28">
        <f>results!J20+results!K20</f>
        <v>0</v>
      </c>
      <c r="U20" s="28">
        <f>results!L20+results!M20</f>
        <v>0</v>
      </c>
      <c r="V20" s="10">
        <f t="shared" si="4"/>
        <v>2.0000000000000001E-4</v>
      </c>
    </row>
    <row r="21" spans="1:22" x14ac:dyDescent="0.35">
      <c r="A21" s="17">
        <v>15</v>
      </c>
      <c r="B21" s="19">
        <f t="shared" si="0"/>
        <v>18</v>
      </c>
      <c r="C21" s="19">
        <f t="shared" si="1"/>
        <v>3</v>
      </c>
      <c r="D21" s="14">
        <f t="shared" si="2"/>
        <v>2</v>
      </c>
      <c r="E21" s="14">
        <f t="shared" si="2"/>
        <v>2</v>
      </c>
      <c r="F21" s="2" t="str">
        <f>IF(results!O21&lt;&gt;"b","",results!B21)</f>
        <v>PRINCI LUCIANO</v>
      </c>
      <c r="G21" s="2">
        <f>IF(results!$O21&lt;&gt;"b","",results!N21)</f>
        <v>1</v>
      </c>
      <c r="H21" s="29">
        <f>IF(results!$O21&lt;&gt;"b","",Q21)</f>
        <v>53</v>
      </c>
      <c r="I21" s="29">
        <f>IF(results!$O21&lt;&gt;"b","",IF(R21=Q21,R21+0.0001,R21))</f>
        <v>0</v>
      </c>
      <c r="J21" s="29">
        <f>IF(results!$O21&lt;&gt;"b","",IF(OR(Q21=S21,R21=S21),S21+0.0002,S21))</f>
        <v>2.0000000000000001E-4</v>
      </c>
      <c r="K21" s="29">
        <f>IF(results!$O21&lt;&gt;"b","",IF(OR(Q21=T21,R21=T21,S21=T21),T21+0.0003,T21))</f>
        <v>2.9999999999999997E-4</v>
      </c>
      <c r="L21" s="29">
        <f>IF(results!$O21&lt;&gt;"b","",U21*2)</f>
        <v>0</v>
      </c>
      <c r="M21" s="38">
        <f t="shared" si="3"/>
        <v>53.000500000000002</v>
      </c>
      <c r="N21" s="4">
        <f t="shared" si="5"/>
        <v>53.000502100000006</v>
      </c>
      <c r="O21" s="4">
        <f>IF(results!$O21&lt;&gt;"b","",results!C21)</f>
        <v>20.7</v>
      </c>
      <c r="P21" s="4">
        <f>IF(results!O21="A",1,IF(results!O21="B",2,IF(results!O21="C",3,99)))</f>
        <v>2</v>
      </c>
      <c r="Q21" s="28">
        <f>results!D21+results!E21</f>
        <v>53</v>
      </c>
      <c r="R21" s="28">
        <f>results!F21+results!G21</f>
        <v>0</v>
      </c>
      <c r="S21" s="28">
        <f>results!H21+results!I21</f>
        <v>0</v>
      </c>
      <c r="T21" s="28">
        <f>results!J21+results!K21</f>
        <v>0</v>
      </c>
      <c r="U21" s="28">
        <f>results!L21+results!M21</f>
        <v>0</v>
      </c>
      <c r="V21" s="10">
        <f t="shared" si="4"/>
        <v>2.0000000000000001E-4</v>
      </c>
    </row>
    <row r="22" spans="1:22" x14ac:dyDescent="0.35">
      <c r="A22" s="17">
        <v>16</v>
      </c>
      <c r="B22" s="19">
        <f t="shared" si="0"/>
        <v>18</v>
      </c>
      <c r="C22" s="19">
        <f t="shared" si="1"/>
        <v>1</v>
      </c>
      <c r="D22" s="14">
        <f t="shared" si="2"/>
        <v>1</v>
      </c>
      <c r="E22" s="14">
        <f t="shared" si="2"/>
        <v>1</v>
      </c>
      <c r="F22" s="2" t="str">
        <f>IF(results!O22&lt;&gt;"b","",results!B22)</f>
        <v>REDAELLI GIANFRANCO</v>
      </c>
      <c r="G22" s="2">
        <f>IF(results!$O22&lt;&gt;"b","",results!N22)</f>
        <v>1</v>
      </c>
      <c r="H22" s="29">
        <f>IF(results!$O22&lt;&gt;"b","",Q22)</f>
        <v>56</v>
      </c>
      <c r="I22" s="29">
        <f>IF(results!$O22&lt;&gt;"b","",IF(R22=Q22,R22+0.0001,R22))</f>
        <v>0</v>
      </c>
      <c r="J22" s="29">
        <f>IF(results!$O22&lt;&gt;"b","",IF(OR(Q22=S22,R22=S22),S22+0.0002,S22))</f>
        <v>2.0000000000000001E-4</v>
      </c>
      <c r="K22" s="29">
        <f>IF(results!$O22&lt;&gt;"b","",IF(OR(Q22=T22,R22=T22,S22=T22),T22+0.0003,T22))</f>
        <v>2.9999999999999997E-4</v>
      </c>
      <c r="L22" s="29">
        <f>IF(results!$O22&lt;&gt;"b","",U22*2)</f>
        <v>0</v>
      </c>
      <c r="M22" s="38">
        <f t="shared" si="3"/>
        <v>56.000500000000002</v>
      </c>
      <c r="N22" s="4">
        <f t="shared" si="5"/>
        <v>56.0005022</v>
      </c>
      <c r="O22" s="4">
        <f>IF(results!$O22&lt;&gt;"b","",results!C22)</f>
        <v>21.2</v>
      </c>
      <c r="P22" s="4">
        <f>IF(results!O22="A",1,IF(results!O22="B",2,IF(results!O22="C",3,99)))</f>
        <v>2</v>
      </c>
      <c r="Q22" s="28">
        <f>results!D22+results!E22</f>
        <v>56</v>
      </c>
      <c r="R22" s="28">
        <f>results!F22+results!G22</f>
        <v>0</v>
      </c>
      <c r="S22" s="28">
        <f>results!H22+results!I22</f>
        <v>0</v>
      </c>
      <c r="T22" s="28">
        <f>results!J22+results!K22</f>
        <v>0</v>
      </c>
      <c r="U22" s="28">
        <f>results!L22+results!M22</f>
        <v>0</v>
      </c>
      <c r="V22" s="10">
        <f t="shared" si="4"/>
        <v>2.0000000000000001E-4</v>
      </c>
    </row>
    <row r="23" spans="1:22" x14ac:dyDescent="0.35">
      <c r="A23" s="17">
        <v>17</v>
      </c>
      <c r="B23" s="19">
        <f t="shared" si="0"/>
        <v>1</v>
      </c>
      <c r="C23" s="19">
        <f t="shared" si="1"/>
        <v>143</v>
      </c>
      <c r="D23" s="14">
        <f t="shared" si="2"/>
        <v>12</v>
      </c>
      <c r="E23" s="14">
        <f t="shared" si="2"/>
        <v>12</v>
      </c>
      <c r="F23" s="2" t="str">
        <f>IF(results!O23&lt;&gt;"b","",results!B23)</f>
        <v/>
      </c>
      <c r="G23" s="2" t="str">
        <f>IF(results!$O23&lt;&gt;"b","",results!N23)</f>
        <v/>
      </c>
      <c r="H23" s="29" t="str">
        <f>IF(results!$O23&lt;&gt;"b","",Q23)</f>
        <v/>
      </c>
      <c r="I23" s="29" t="str">
        <f>IF(results!$O23&lt;&gt;"b","",IF(R23=Q23,R23+0.0001,R23))</f>
        <v/>
      </c>
      <c r="J23" s="29" t="str">
        <f>IF(results!$O23&lt;&gt;"b","",IF(OR(Q23=S23,R23=S23),S23+0.0002,S23))</f>
        <v/>
      </c>
      <c r="K23" s="29" t="str">
        <f>IF(results!$O23&lt;&gt;"b","",IF(OR(Q23=T23,R23=T23,S23=T23),T23+0.0003,T23))</f>
        <v/>
      </c>
      <c r="L23" s="29" t="str">
        <f>IF(results!$O23&lt;&gt;"b","",U23*2)</f>
        <v/>
      </c>
      <c r="M23" s="38">
        <f t="shared" si="3"/>
        <v>0</v>
      </c>
      <c r="N23" s="4">
        <f t="shared" si="5"/>
        <v>2.3E-6</v>
      </c>
      <c r="O23" s="4" t="str">
        <f>IF(results!$O23&lt;&gt;"b","",results!C23)</f>
        <v/>
      </c>
      <c r="P23" s="4">
        <f>IF(results!O23="A",1,IF(results!O23="B",2,IF(results!O23="C",3,99)))</f>
        <v>1</v>
      </c>
      <c r="Q23" s="28">
        <f>results!D23+results!E23</f>
        <v>48</v>
      </c>
      <c r="R23" s="28">
        <f>results!F23+results!G23</f>
        <v>0</v>
      </c>
      <c r="S23" s="28">
        <f>results!H23+results!I23</f>
        <v>0</v>
      </c>
      <c r="T23" s="28">
        <f>results!J23+results!K23</f>
        <v>0</v>
      </c>
      <c r="U23" s="28">
        <f>results!L23+results!M23</f>
        <v>0</v>
      </c>
      <c r="V23" s="10" t="e">
        <f t="shared" si="4"/>
        <v>#NUM!</v>
      </c>
    </row>
    <row r="24" spans="1:22" x14ac:dyDescent="0.35">
      <c r="A24" s="17">
        <v>18</v>
      </c>
      <c r="B24" s="19">
        <f t="shared" si="0"/>
        <v>1</v>
      </c>
      <c r="C24" s="19">
        <f t="shared" si="1"/>
        <v>142</v>
      </c>
      <c r="D24" s="14">
        <f t="shared" si="2"/>
        <v>12</v>
      </c>
      <c r="E24" s="14">
        <f t="shared" si="2"/>
        <v>12</v>
      </c>
      <c r="F24" s="2" t="str">
        <f>IF(results!O24&lt;&gt;"b","",results!B24)</f>
        <v/>
      </c>
      <c r="G24" s="2" t="str">
        <f>IF(results!$O24&lt;&gt;"b","",results!N24)</f>
        <v/>
      </c>
      <c r="H24" s="29" t="str">
        <f>IF(results!$O24&lt;&gt;"b","",Q24)</f>
        <v/>
      </c>
      <c r="I24" s="29" t="str">
        <f>IF(results!$O24&lt;&gt;"b","",IF(R24=Q24,R24+0.0001,R24))</f>
        <v/>
      </c>
      <c r="J24" s="29" t="str">
        <f>IF(results!$O24&lt;&gt;"b","",IF(OR(Q24=S24,R24=S24),S24+0.0002,S24))</f>
        <v/>
      </c>
      <c r="K24" s="29" t="str">
        <f>IF(results!$O24&lt;&gt;"b","",IF(OR(Q24=T24,R24=T24,S24=T24),T24+0.0003,T24))</f>
        <v/>
      </c>
      <c r="L24" s="29" t="str">
        <f>IF(results!$O24&lt;&gt;"b","",U24*2)</f>
        <v/>
      </c>
      <c r="M24" s="38">
        <f t="shared" si="3"/>
        <v>0</v>
      </c>
      <c r="N24" s="4">
        <f t="shared" si="5"/>
        <v>2.3999999999999999E-6</v>
      </c>
      <c r="O24" s="4" t="str">
        <f>IF(results!$O24&lt;&gt;"b","",results!C24)</f>
        <v/>
      </c>
      <c r="P24" s="4">
        <f>IF(results!O24="A",1,IF(results!O24="B",2,IF(results!O24="C",3,99)))</f>
        <v>1</v>
      </c>
      <c r="Q24" s="28">
        <f>results!D24+results!E24</f>
        <v>40</v>
      </c>
      <c r="R24" s="28">
        <f>results!F24+results!G24</f>
        <v>0</v>
      </c>
      <c r="S24" s="28">
        <f>results!H24+results!I24</f>
        <v>0</v>
      </c>
      <c r="T24" s="28">
        <f>results!J24+results!K24</f>
        <v>0</v>
      </c>
      <c r="U24" s="28">
        <f>results!L24+results!M24</f>
        <v>0</v>
      </c>
      <c r="V24" s="10" t="e">
        <f t="shared" si="4"/>
        <v>#NUM!</v>
      </c>
    </row>
    <row r="25" spans="1:22" x14ac:dyDescent="0.35">
      <c r="A25" s="17">
        <v>19</v>
      </c>
      <c r="B25" s="19">
        <f t="shared" si="0"/>
        <v>1</v>
      </c>
      <c r="C25" s="19">
        <f t="shared" si="1"/>
        <v>141</v>
      </c>
      <c r="D25" s="14">
        <f t="shared" si="2"/>
        <v>12</v>
      </c>
      <c r="E25" s="14">
        <f t="shared" si="2"/>
        <v>12</v>
      </c>
      <c r="F25" s="2" t="str">
        <f>IF(results!O25&lt;&gt;"b","",results!B25)</f>
        <v/>
      </c>
      <c r="G25" s="2" t="str">
        <f>IF(results!$O25&lt;&gt;"b","",results!N25)</f>
        <v/>
      </c>
      <c r="H25" s="29" t="str">
        <f>IF(results!$O25&lt;&gt;"b","",Q25)</f>
        <v/>
      </c>
      <c r="I25" s="29" t="str">
        <f>IF(results!$O25&lt;&gt;"b","",IF(R25=Q25,R25+0.0001,R25))</f>
        <v/>
      </c>
      <c r="J25" s="29" t="str">
        <f>IF(results!$O25&lt;&gt;"b","",IF(OR(Q25=S25,R25=S25),S25+0.0002,S25))</f>
        <v/>
      </c>
      <c r="K25" s="29" t="str">
        <f>IF(results!$O25&lt;&gt;"b","",IF(OR(Q25=T25,R25=T25,S25=T25),T25+0.0003,T25))</f>
        <v/>
      </c>
      <c r="L25" s="29" t="str">
        <f>IF(results!$O25&lt;&gt;"b","",U25*2)</f>
        <v/>
      </c>
      <c r="M25" s="38">
        <f t="shared" si="3"/>
        <v>0</v>
      </c>
      <c r="N25" s="4">
        <f t="shared" si="5"/>
        <v>2.4999999999999998E-6</v>
      </c>
      <c r="O25" s="4" t="str">
        <f>IF(results!$O25&lt;&gt;"b","",results!C25)</f>
        <v/>
      </c>
      <c r="P25" s="4">
        <f>IF(results!O25="A",1,IF(results!O25="B",2,IF(results!O25="C",3,99)))</f>
        <v>1</v>
      </c>
      <c r="Q25" s="28">
        <f>results!D25+results!E25</f>
        <v>69</v>
      </c>
      <c r="R25" s="28">
        <f>results!F25+results!G25</f>
        <v>0</v>
      </c>
      <c r="S25" s="28">
        <f>results!H25+results!I25</f>
        <v>0</v>
      </c>
      <c r="T25" s="28">
        <f>results!J25+results!K25</f>
        <v>0</v>
      </c>
      <c r="U25" s="28">
        <f>results!L25+results!M25</f>
        <v>0</v>
      </c>
      <c r="V25" s="10" t="e">
        <f t="shared" si="4"/>
        <v>#NUM!</v>
      </c>
    </row>
    <row r="26" spans="1:22" x14ac:dyDescent="0.35">
      <c r="A26" s="17">
        <v>20</v>
      </c>
      <c r="B26" s="19">
        <f t="shared" si="0"/>
        <v>1</v>
      </c>
      <c r="C26" s="19">
        <f t="shared" si="1"/>
        <v>140</v>
      </c>
      <c r="D26" s="14">
        <f t="shared" si="2"/>
        <v>12</v>
      </c>
      <c r="E26" s="14">
        <f t="shared" si="2"/>
        <v>12</v>
      </c>
      <c r="F26" s="2" t="str">
        <f>IF(results!O26&lt;&gt;"b","",results!B26)</f>
        <v/>
      </c>
      <c r="G26" s="2" t="str">
        <f>IF(results!$O26&lt;&gt;"b","",results!N26)</f>
        <v/>
      </c>
      <c r="H26" s="29" t="str">
        <f>IF(results!$O26&lt;&gt;"b","",Q26)</f>
        <v/>
      </c>
      <c r="I26" s="29" t="str">
        <f>IF(results!$O26&lt;&gt;"b","",IF(R26=Q26,R26+0.0001,R26))</f>
        <v/>
      </c>
      <c r="J26" s="29" t="str">
        <f>IF(results!$O26&lt;&gt;"b","",IF(OR(Q26=S26,R26=S26),S26+0.0002,S26))</f>
        <v/>
      </c>
      <c r="K26" s="29" t="str">
        <f>IF(results!$O26&lt;&gt;"b","",IF(OR(Q26=T26,R26=T26,S26=T26),T26+0.0003,T26))</f>
        <v/>
      </c>
      <c r="L26" s="29" t="str">
        <f>IF(results!$O26&lt;&gt;"b","",U26*2)</f>
        <v/>
      </c>
      <c r="M26" s="38">
        <f t="shared" si="3"/>
        <v>0</v>
      </c>
      <c r="N26" s="4">
        <f t="shared" si="5"/>
        <v>2.5999999999999997E-6</v>
      </c>
      <c r="O26" s="4" t="str">
        <f>IF(results!$O26&lt;&gt;"b","",results!C26)</f>
        <v/>
      </c>
      <c r="P26" s="4">
        <f>IF(results!O26="A",1,IF(results!O26="B",2,IF(results!O26="C",3,99)))</f>
        <v>1</v>
      </c>
      <c r="Q26" s="28">
        <f>results!D26+results!E26</f>
        <v>56</v>
      </c>
      <c r="R26" s="28">
        <f>results!F26+results!G26</f>
        <v>0</v>
      </c>
      <c r="S26" s="28">
        <f>results!H26+results!I26</f>
        <v>0</v>
      </c>
      <c r="T26" s="28">
        <f>results!J26+results!K26</f>
        <v>0</v>
      </c>
      <c r="U26" s="28">
        <f>results!L26+results!M26</f>
        <v>0</v>
      </c>
      <c r="V26" s="10" t="e">
        <f t="shared" si="4"/>
        <v>#NUM!</v>
      </c>
    </row>
    <row r="27" spans="1:22" x14ac:dyDescent="0.35">
      <c r="A27" s="17">
        <v>21</v>
      </c>
      <c r="B27" s="19">
        <f t="shared" si="0"/>
        <v>1</v>
      </c>
      <c r="C27" s="19">
        <f t="shared" si="1"/>
        <v>139</v>
      </c>
      <c r="D27" s="14">
        <f t="shared" ref="D27:E46" si="6">_xlfn.RANK.EQ($M27,$M$7:$M$160,0)</f>
        <v>12</v>
      </c>
      <c r="E27" s="14">
        <f t="shared" si="6"/>
        <v>12</v>
      </c>
      <c r="F27" s="2" t="str">
        <f>IF(results!O27&lt;&gt;"b","",results!B27)</f>
        <v/>
      </c>
      <c r="G27" s="2" t="str">
        <f>IF(results!$O27&lt;&gt;"b","",results!N27)</f>
        <v/>
      </c>
      <c r="H27" s="29" t="str">
        <f>IF(results!$O27&lt;&gt;"b","",Q27)</f>
        <v/>
      </c>
      <c r="I27" s="29" t="str">
        <f>IF(results!$O27&lt;&gt;"b","",IF(R27=Q27,R27+0.0001,R27))</f>
        <v/>
      </c>
      <c r="J27" s="29" t="str">
        <f>IF(results!$O27&lt;&gt;"b","",IF(OR(Q27=S27,R27=S27),S27+0.0002,S27))</f>
        <v/>
      </c>
      <c r="K27" s="29" t="str">
        <f>IF(results!$O27&lt;&gt;"b","",IF(OR(Q27=T27,R27=T27,S27=T27),T27+0.0003,T27))</f>
        <v/>
      </c>
      <c r="L27" s="29" t="str">
        <f>IF(results!$O27&lt;&gt;"b","",U27*2)</f>
        <v/>
      </c>
      <c r="M27" s="38">
        <f t="shared" si="3"/>
        <v>0</v>
      </c>
      <c r="N27" s="4">
        <f t="shared" si="5"/>
        <v>2.7E-6</v>
      </c>
      <c r="O27" s="4" t="str">
        <f>IF(results!$O27&lt;&gt;"b","",results!C27)</f>
        <v/>
      </c>
      <c r="P27" s="4">
        <f>IF(results!O27="A",1,IF(results!O27="B",2,IF(results!O27="C",3,99)))</f>
        <v>1</v>
      </c>
      <c r="Q27" s="28">
        <f>results!D27+results!E27</f>
        <v>41</v>
      </c>
      <c r="R27" s="28">
        <f>results!F27+results!G27</f>
        <v>0</v>
      </c>
      <c r="S27" s="28">
        <f>results!H27+results!I27</f>
        <v>0</v>
      </c>
      <c r="T27" s="28">
        <f>results!J27+results!K27</f>
        <v>0</v>
      </c>
      <c r="U27" s="28">
        <f>results!L27+results!M27</f>
        <v>0</v>
      </c>
      <c r="V27" s="10" t="e">
        <f t="shared" si="4"/>
        <v>#NUM!</v>
      </c>
    </row>
    <row r="28" spans="1:22" x14ac:dyDescent="0.35">
      <c r="A28" s="17">
        <v>22</v>
      </c>
      <c r="B28" s="19">
        <f t="shared" si="0"/>
        <v>1</v>
      </c>
      <c r="C28" s="19">
        <f t="shared" si="1"/>
        <v>138</v>
      </c>
      <c r="D28" s="14">
        <f t="shared" si="6"/>
        <v>12</v>
      </c>
      <c r="E28" s="14">
        <f t="shared" si="6"/>
        <v>12</v>
      </c>
      <c r="F28" s="2" t="str">
        <f>IF(results!O28&lt;&gt;"b","",results!B28)</f>
        <v/>
      </c>
      <c r="G28" s="2" t="str">
        <f>IF(results!$O28&lt;&gt;"b","",results!N28)</f>
        <v/>
      </c>
      <c r="H28" s="29" t="str">
        <f>IF(results!$O28&lt;&gt;"b","",Q28)</f>
        <v/>
      </c>
      <c r="I28" s="29" t="str">
        <f>IF(results!$O28&lt;&gt;"b","",IF(R28=Q28,R28+0.0001,R28))</f>
        <v/>
      </c>
      <c r="J28" s="29" t="str">
        <f>IF(results!$O28&lt;&gt;"b","",IF(OR(Q28=S28,R28=S28),S28+0.0002,S28))</f>
        <v/>
      </c>
      <c r="K28" s="29" t="str">
        <f>IF(results!$O28&lt;&gt;"b","",IF(OR(Q28=T28,R28=T28,S28=T28),T28+0.0003,T28))</f>
        <v/>
      </c>
      <c r="L28" s="29" t="str">
        <f>IF(results!$O28&lt;&gt;"b","",U28*2)</f>
        <v/>
      </c>
      <c r="M28" s="38">
        <f t="shared" si="3"/>
        <v>0</v>
      </c>
      <c r="N28" s="4">
        <f t="shared" si="5"/>
        <v>2.7999999999999999E-6</v>
      </c>
      <c r="O28" s="4" t="str">
        <f>IF(results!$O28&lt;&gt;"b","",results!C28)</f>
        <v/>
      </c>
      <c r="P28" s="4">
        <f>IF(results!O28="A",1,IF(results!O28="B",2,IF(results!O28="C",3,99)))</f>
        <v>1</v>
      </c>
      <c r="Q28" s="28">
        <f>results!D28+results!E28</f>
        <v>52</v>
      </c>
      <c r="R28" s="28">
        <f>results!F28+results!G28</f>
        <v>0</v>
      </c>
      <c r="S28" s="28">
        <f>results!H28+results!I28</f>
        <v>0</v>
      </c>
      <c r="T28" s="28">
        <f>results!J28+results!K28</f>
        <v>0</v>
      </c>
      <c r="U28" s="28">
        <f>results!L28+results!M28</f>
        <v>0</v>
      </c>
      <c r="V28" s="10" t="e">
        <f t="shared" si="4"/>
        <v>#NUM!</v>
      </c>
    </row>
    <row r="29" spans="1:22" x14ac:dyDescent="0.35">
      <c r="A29" s="17">
        <v>23</v>
      </c>
      <c r="B29" s="19">
        <f t="shared" si="0"/>
        <v>18</v>
      </c>
      <c r="C29" s="19">
        <f t="shared" si="1"/>
        <v>7</v>
      </c>
      <c r="D29" s="14">
        <f t="shared" si="6"/>
        <v>7</v>
      </c>
      <c r="E29" s="14">
        <f t="shared" si="6"/>
        <v>7</v>
      </c>
      <c r="F29" s="2" t="str">
        <f>IF(results!O29&lt;&gt;"b","",results!B29)</f>
        <v>STUPAR VERONIKA</v>
      </c>
      <c r="G29" s="2">
        <f>IF(results!$O29&lt;&gt;"b","",results!N29)</f>
        <v>1</v>
      </c>
      <c r="H29" s="29">
        <f>IF(results!$O29&lt;&gt;"b","",Q29)</f>
        <v>37</v>
      </c>
      <c r="I29" s="29">
        <f>IF(results!$O29&lt;&gt;"b","",IF(R29=Q29,R29+0.0001,R29))</f>
        <v>0</v>
      </c>
      <c r="J29" s="29">
        <f>IF(results!$O29&lt;&gt;"b","",IF(OR(Q29=S29,R29=S29),S29+0.0002,S29))</f>
        <v>2.0000000000000001E-4</v>
      </c>
      <c r="K29" s="29">
        <f>IF(results!$O29&lt;&gt;"b","",IF(OR(Q29=T29,R29=T29,S29=T29),T29+0.0003,T29))</f>
        <v>2.9999999999999997E-4</v>
      </c>
      <c r="L29" s="29">
        <f>IF(results!$O29&lt;&gt;"b","",U29*2)</f>
        <v>0</v>
      </c>
      <c r="M29" s="38">
        <f t="shared" si="3"/>
        <v>37.000500000000002</v>
      </c>
      <c r="N29" s="4">
        <f t="shared" si="5"/>
        <v>37.000502900000001</v>
      </c>
      <c r="O29" s="4">
        <f>IF(results!$O29&lt;&gt;"b","",results!C29)</f>
        <v>44.6</v>
      </c>
      <c r="P29" s="4">
        <f>IF(results!O29="A",1,IF(results!O29="B",2,IF(results!O29="C",3,99)))</f>
        <v>2</v>
      </c>
      <c r="Q29" s="28">
        <f>results!D29+results!E29</f>
        <v>37</v>
      </c>
      <c r="R29" s="28">
        <f>results!F29+results!G29</f>
        <v>0</v>
      </c>
      <c r="S29" s="28">
        <f>results!H29+results!I29</f>
        <v>0</v>
      </c>
      <c r="T29" s="28">
        <f>results!J29+results!K29</f>
        <v>0</v>
      </c>
      <c r="U29" s="28">
        <f>results!L29+results!M29</f>
        <v>0</v>
      </c>
      <c r="V29" s="10">
        <f t="shared" si="4"/>
        <v>2.0000000000000001E-4</v>
      </c>
    </row>
    <row r="30" spans="1:22" x14ac:dyDescent="0.35">
      <c r="A30" s="17">
        <v>24</v>
      </c>
      <c r="B30" s="19">
        <f t="shared" si="0"/>
        <v>18</v>
      </c>
      <c r="C30" s="19">
        <f t="shared" si="1"/>
        <v>5</v>
      </c>
      <c r="D30" s="14">
        <f t="shared" si="6"/>
        <v>5</v>
      </c>
      <c r="E30" s="14">
        <f t="shared" si="6"/>
        <v>5</v>
      </c>
      <c r="F30" s="2" t="str">
        <f>IF(results!O30&lt;&gt;"b","",results!B30)</f>
        <v>TAVCAR EMIL</v>
      </c>
      <c r="G30" s="2">
        <f>IF(results!$O30&lt;&gt;"b","",results!N30)</f>
        <v>1</v>
      </c>
      <c r="H30" s="29">
        <f>IF(results!$O30&lt;&gt;"b","",Q30)</f>
        <v>42</v>
      </c>
      <c r="I30" s="29">
        <f>IF(results!$O30&lt;&gt;"b","",IF(R30=Q30,R30+0.0001,R30))</f>
        <v>0</v>
      </c>
      <c r="J30" s="29">
        <f>IF(results!$O30&lt;&gt;"b","",IF(OR(Q30=S30,R30=S30),S30+0.0002,S30))</f>
        <v>2.0000000000000001E-4</v>
      </c>
      <c r="K30" s="29">
        <f>IF(results!$O30&lt;&gt;"b","",IF(OR(Q30=T30,R30=T30,S30=T30),T30+0.0003,T30))</f>
        <v>2.9999999999999997E-4</v>
      </c>
      <c r="L30" s="29">
        <f>IF(results!$O30&lt;&gt;"b","",U30*2)</f>
        <v>0</v>
      </c>
      <c r="M30" s="38">
        <f t="shared" si="3"/>
        <v>42.000500000000002</v>
      </c>
      <c r="N30" s="4">
        <f t="shared" si="5"/>
        <v>42.000503000000002</v>
      </c>
      <c r="O30" s="4">
        <f>IF(results!$O30&lt;&gt;"b","",results!C30)</f>
        <v>28.4</v>
      </c>
      <c r="P30" s="4">
        <f>IF(results!O30="A",1,IF(results!O30="B",2,IF(results!O30="C",3,99)))</f>
        <v>2</v>
      </c>
      <c r="Q30" s="28">
        <f>results!D30+results!E30</f>
        <v>42</v>
      </c>
      <c r="R30" s="28">
        <f>results!F30+results!G30</f>
        <v>0</v>
      </c>
      <c r="S30" s="28">
        <f>results!H30+results!I30</f>
        <v>0</v>
      </c>
      <c r="T30" s="28">
        <f>results!J30+results!K30</f>
        <v>0</v>
      </c>
      <c r="U30" s="28">
        <f>results!L30+results!M30</f>
        <v>0</v>
      </c>
      <c r="V30" s="10">
        <f t="shared" si="4"/>
        <v>2.0000000000000001E-4</v>
      </c>
    </row>
    <row r="31" spans="1:22" x14ac:dyDescent="0.35">
      <c r="A31" s="17">
        <v>25</v>
      </c>
      <c r="B31" s="19">
        <f t="shared" si="0"/>
        <v>18</v>
      </c>
      <c r="C31" s="19">
        <f t="shared" si="1"/>
        <v>2</v>
      </c>
      <c r="D31" s="14">
        <f t="shared" si="6"/>
        <v>2</v>
      </c>
      <c r="E31" s="14">
        <f t="shared" si="6"/>
        <v>2</v>
      </c>
      <c r="F31" s="2" t="str">
        <f>IF(results!O31&lt;&gt;"b","",results!B31)</f>
        <v>TEPINA DAMJAN</v>
      </c>
      <c r="G31" s="2">
        <f>IF(results!$O31&lt;&gt;"b","",results!N31)</f>
        <v>1</v>
      </c>
      <c r="H31" s="29">
        <f>IF(results!$O31&lt;&gt;"b","",Q31)</f>
        <v>53</v>
      </c>
      <c r="I31" s="29">
        <f>IF(results!$O31&lt;&gt;"b","",IF(R31=Q31,R31+0.0001,R31))</f>
        <v>0</v>
      </c>
      <c r="J31" s="29">
        <f>IF(results!$O31&lt;&gt;"b","",IF(OR(Q31=S31,R31=S31),S31+0.0002,S31))</f>
        <v>2.0000000000000001E-4</v>
      </c>
      <c r="K31" s="29">
        <f>IF(results!$O31&lt;&gt;"b","",IF(OR(Q31=T31,R31=T31,S31=T31),T31+0.0003,T31))</f>
        <v>2.9999999999999997E-4</v>
      </c>
      <c r="L31" s="29">
        <f>IF(results!$O31&lt;&gt;"b","",U31*2)</f>
        <v>0</v>
      </c>
      <c r="M31" s="38">
        <f t="shared" si="3"/>
        <v>53.000500000000002</v>
      </c>
      <c r="N31" s="4">
        <f t="shared" si="5"/>
        <v>53.000503100000003</v>
      </c>
      <c r="O31" s="4">
        <f>IF(results!$O31&lt;&gt;"b","",results!C31)</f>
        <v>27.5</v>
      </c>
      <c r="P31" s="4">
        <f>IF(results!O31="A",1,IF(results!O31="B",2,IF(results!O31="C",3,99)))</f>
        <v>2</v>
      </c>
      <c r="Q31" s="28">
        <f>results!D31+results!E31</f>
        <v>53</v>
      </c>
      <c r="R31" s="28">
        <f>results!F31+results!G31</f>
        <v>0</v>
      </c>
      <c r="S31" s="28">
        <f>results!H31+results!I31</f>
        <v>0</v>
      </c>
      <c r="T31" s="28">
        <f>results!J31+results!K31</f>
        <v>0</v>
      </c>
      <c r="U31" s="28">
        <f>results!L31+results!M31</f>
        <v>0</v>
      </c>
      <c r="V31" s="10">
        <f t="shared" si="4"/>
        <v>2.0000000000000001E-4</v>
      </c>
    </row>
    <row r="32" spans="1:22" x14ac:dyDescent="0.35">
      <c r="A32" s="17">
        <v>26</v>
      </c>
      <c r="B32" s="19">
        <f t="shared" si="0"/>
        <v>18</v>
      </c>
      <c r="C32" s="19">
        <f t="shared" si="1"/>
        <v>11</v>
      </c>
      <c r="D32" s="14">
        <f t="shared" si="6"/>
        <v>11</v>
      </c>
      <c r="E32" s="14">
        <f t="shared" si="6"/>
        <v>11</v>
      </c>
      <c r="F32" s="2" t="str">
        <f>IF(results!O32&lt;&gt;"b","",results!B32)</f>
        <v>TRAMPUZ TOMISLAV</v>
      </c>
      <c r="G32" s="2">
        <f>IF(results!$O32&lt;&gt;"b","",results!N32)</f>
        <v>1</v>
      </c>
      <c r="H32" s="29">
        <f>IF(results!$O32&lt;&gt;"b","",Q32)</f>
        <v>19</v>
      </c>
      <c r="I32" s="29">
        <f>IF(results!$O32&lt;&gt;"b","",IF(R32=Q32,R32+0.0001,R32))</f>
        <v>0</v>
      </c>
      <c r="J32" s="29">
        <f>IF(results!$O32&lt;&gt;"b","",IF(OR(Q32=S32,R32=S32),S32+0.0002,S32))</f>
        <v>2.0000000000000001E-4</v>
      </c>
      <c r="K32" s="29">
        <f>IF(results!$O32&lt;&gt;"b","",IF(OR(Q32=T32,R32=T32,S32=T32),T32+0.0003,T32))</f>
        <v>2.9999999999999997E-4</v>
      </c>
      <c r="L32" s="29">
        <f>IF(results!$O32&lt;&gt;"b","",U32*2)</f>
        <v>0</v>
      </c>
      <c r="M32" s="38">
        <f t="shared" si="3"/>
        <v>19.000499999999999</v>
      </c>
      <c r="N32" s="4">
        <f t="shared" si="5"/>
        <v>19.000503199999997</v>
      </c>
      <c r="O32" s="4">
        <f>IF(results!$O32&lt;&gt;"b","",results!C32)</f>
        <v>24.5</v>
      </c>
      <c r="P32" s="4">
        <f>IF(results!O32="A",1,IF(results!O32="B",2,IF(results!O32="C",3,99)))</f>
        <v>2</v>
      </c>
      <c r="Q32" s="28">
        <f>results!D32+results!E32</f>
        <v>19</v>
      </c>
      <c r="R32" s="28">
        <f>results!F32+results!G32</f>
        <v>0</v>
      </c>
      <c r="S32" s="28">
        <f>results!H32+results!I32</f>
        <v>0</v>
      </c>
      <c r="T32" s="28">
        <f>results!J32+results!K32</f>
        <v>0</v>
      </c>
      <c r="U32" s="28">
        <f>results!L32+results!M32</f>
        <v>0</v>
      </c>
      <c r="V32" s="10">
        <f t="shared" si="4"/>
        <v>2.0000000000000001E-4</v>
      </c>
    </row>
    <row r="33" spans="1:22" x14ac:dyDescent="0.35">
      <c r="A33" s="17">
        <v>27</v>
      </c>
      <c r="B33" s="19">
        <f t="shared" si="0"/>
        <v>18</v>
      </c>
      <c r="C33" s="19">
        <f t="shared" si="1"/>
        <v>4</v>
      </c>
      <c r="D33" s="14">
        <f t="shared" si="6"/>
        <v>4</v>
      </c>
      <c r="E33" s="14">
        <f t="shared" si="6"/>
        <v>4</v>
      </c>
      <c r="F33" s="2" t="str">
        <f>IF(results!O33&lt;&gt;"b","",results!B33)</f>
        <v>WEDAM WALTER</v>
      </c>
      <c r="G33" s="2">
        <f>IF(results!$O33&lt;&gt;"b","",results!N33)</f>
        <v>1</v>
      </c>
      <c r="H33" s="29">
        <f>IF(results!$O33&lt;&gt;"b","",Q33)</f>
        <v>44</v>
      </c>
      <c r="I33" s="29">
        <f>IF(results!$O33&lt;&gt;"b","",IF(R33=Q33,R33+0.0001,R33))</f>
        <v>0</v>
      </c>
      <c r="J33" s="29">
        <f>IF(results!$O33&lt;&gt;"b","",IF(OR(Q33=S33,R33=S33),S33+0.0002,S33))</f>
        <v>2.0000000000000001E-4</v>
      </c>
      <c r="K33" s="29">
        <f>IF(results!$O33&lt;&gt;"b","",IF(OR(Q33=T33,R33=T33,S33=T33),T33+0.0003,T33))</f>
        <v>2.9999999999999997E-4</v>
      </c>
      <c r="L33" s="29">
        <f>IF(results!$O33&lt;&gt;"b","",U33*2)</f>
        <v>0</v>
      </c>
      <c r="M33" s="38">
        <f t="shared" si="3"/>
        <v>44.000500000000002</v>
      </c>
      <c r="N33" s="4">
        <f t="shared" si="5"/>
        <v>44.000503300000005</v>
      </c>
      <c r="O33" s="4">
        <f>IF(results!$O33&lt;&gt;"b","",results!C33)</f>
        <v>21.9</v>
      </c>
      <c r="P33" s="4">
        <f>IF(results!O33="A",1,IF(results!O33="B",2,IF(results!O33="C",3,99)))</f>
        <v>2</v>
      </c>
      <c r="Q33" s="28">
        <f>results!D33+results!E33</f>
        <v>44</v>
      </c>
      <c r="R33" s="28">
        <f>results!F33+results!G33</f>
        <v>0</v>
      </c>
      <c r="S33" s="28">
        <f>results!H33+results!I33</f>
        <v>0</v>
      </c>
      <c r="T33" s="28">
        <f>results!J33+results!K33</f>
        <v>0</v>
      </c>
      <c r="U33" s="28">
        <f>results!L33+results!M33</f>
        <v>0</v>
      </c>
      <c r="V33" s="10">
        <f t="shared" si="4"/>
        <v>2.0000000000000001E-4</v>
      </c>
    </row>
    <row r="34" spans="1:22" x14ac:dyDescent="0.35">
      <c r="A34" s="17">
        <v>28</v>
      </c>
      <c r="B34" s="19">
        <f t="shared" si="0"/>
        <v>18</v>
      </c>
      <c r="C34" s="19">
        <f t="shared" si="1"/>
        <v>6</v>
      </c>
      <c r="D34" s="14">
        <f t="shared" si="6"/>
        <v>6</v>
      </c>
      <c r="E34" s="14">
        <f t="shared" si="6"/>
        <v>6</v>
      </c>
      <c r="F34" s="2" t="str">
        <f>IF(results!O34&lt;&gt;"b","",results!B34)</f>
        <v>ZALOKAR LUCIJA</v>
      </c>
      <c r="G34" s="2">
        <f>IF(results!$O34&lt;&gt;"b","",results!N34)</f>
        <v>1</v>
      </c>
      <c r="H34" s="29">
        <f>IF(results!$O34&lt;&gt;"b","",Q34)</f>
        <v>39</v>
      </c>
      <c r="I34" s="29">
        <f>IF(results!$O34&lt;&gt;"b","",IF(R34=Q34,R34+0.0001,R34))</f>
        <v>0</v>
      </c>
      <c r="J34" s="29">
        <f>IF(results!$O34&lt;&gt;"b","",IF(OR(Q34=S34,R34=S34),S34+0.0002,S34))</f>
        <v>2.0000000000000001E-4</v>
      </c>
      <c r="K34" s="29">
        <f>IF(results!$O34&lt;&gt;"b","",IF(OR(Q34=T34,R34=T34,S34=T34),T34+0.0003,T34))</f>
        <v>2.9999999999999997E-4</v>
      </c>
      <c r="L34" s="29">
        <f>IF(results!$O34&lt;&gt;"b","",U34*2)</f>
        <v>0</v>
      </c>
      <c r="M34" s="38">
        <f t="shared" si="3"/>
        <v>39.000500000000002</v>
      </c>
      <c r="N34" s="4">
        <f t="shared" si="5"/>
        <v>39.000503399999999</v>
      </c>
      <c r="O34" s="4">
        <f>IF(results!$O34&lt;&gt;"b","",results!C34)</f>
        <v>31.5</v>
      </c>
      <c r="P34" s="4">
        <f>IF(results!O34="A",1,IF(results!O34="B",2,IF(results!O34="C",3,99)))</f>
        <v>2</v>
      </c>
      <c r="Q34" s="28">
        <f>results!D34+results!E34</f>
        <v>39</v>
      </c>
      <c r="R34" s="28">
        <f>results!F34+results!G34</f>
        <v>0</v>
      </c>
      <c r="S34" s="28">
        <f>results!H34+results!I34</f>
        <v>0</v>
      </c>
      <c r="T34" s="28">
        <f>results!J34+results!K34</f>
        <v>0</v>
      </c>
      <c r="U34" s="28">
        <f>results!L34+results!M34</f>
        <v>0</v>
      </c>
      <c r="V34" s="10">
        <f t="shared" si="4"/>
        <v>2.0000000000000001E-4</v>
      </c>
    </row>
    <row r="35" spans="1:22" x14ac:dyDescent="0.35">
      <c r="A35" s="17">
        <v>29</v>
      </c>
      <c r="B35" s="19">
        <f t="shared" si="0"/>
        <v>29</v>
      </c>
      <c r="C35" s="19">
        <f t="shared" si="1"/>
        <v>137</v>
      </c>
      <c r="D35" s="14">
        <f t="shared" si="6"/>
        <v>12</v>
      </c>
      <c r="E35" s="14">
        <f t="shared" si="6"/>
        <v>12</v>
      </c>
      <c r="F35" s="2" t="str">
        <f>IF(results!O35&lt;&gt;"b","",results!B35)</f>
        <v/>
      </c>
      <c r="G35" s="2" t="str">
        <f>IF(results!$O35&lt;&gt;"b","",results!N35)</f>
        <v/>
      </c>
      <c r="H35" s="29" t="str">
        <f>IF(results!$O35&lt;&gt;"b","",Q35)</f>
        <v/>
      </c>
      <c r="I35" s="29" t="str">
        <f>IF(results!$O35&lt;&gt;"b","",IF(R35=Q35,R35+0.0001,R35))</f>
        <v/>
      </c>
      <c r="J35" s="29" t="str">
        <f>IF(results!$O35&lt;&gt;"b","",IF(OR(Q35=S35,R35=S35),S35+0.0002,S35))</f>
        <v/>
      </c>
      <c r="K35" s="29" t="str">
        <f>IF(results!$O35&lt;&gt;"b","",IF(OR(Q35=T35,R35=T35,S35=T35),T35+0.0003,T35))</f>
        <v/>
      </c>
      <c r="L35" s="29" t="str">
        <f>IF(results!$O35&lt;&gt;"b","",U35*2)</f>
        <v/>
      </c>
      <c r="M35" s="38">
        <f t="shared" si="3"/>
        <v>0</v>
      </c>
      <c r="N35" s="4">
        <f t="shared" si="5"/>
        <v>3.4999999999999999E-6</v>
      </c>
      <c r="O35" s="4" t="str">
        <f>IF(results!$O35&lt;&gt;"b","",results!C35)</f>
        <v/>
      </c>
      <c r="P35" s="4">
        <f>IF(results!O35="A",1,IF(results!O35="B",2,IF(results!O35="C",3,99)))</f>
        <v>99</v>
      </c>
      <c r="Q35" s="28">
        <f>results!D35+results!E35</f>
        <v>0</v>
      </c>
      <c r="R35" s="28">
        <f>results!F35+results!G35</f>
        <v>0</v>
      </c>
      <c r="S35" s="28">
        <f>results!H35+results!I35</f>
        <v>0</v>
      </c>
      <c r="T35" s="28">
        <f>results!J35+results!K35</f>
        <v>0</v>
      </c>
      <c r="U35" s="28">
        <f>results!L35+results!M35</f>
        <v>0</v>
      </c>
      <c r="V35" s="10" t="e">
        <f t="shared" si="4"/>
        <v>#NUM!</v>
      </c>
    </row>
    <row r="36" spans="1:22" x14ac:dyDescent="0.35">
      <c r="A36" s="17">
        <v>30</v>
      </c>
      <c r="B36" s="19">
        <f t="shared" si="0"/>
        <v>29</v>
      </c>
      <c r="C36" s="19">
        <f t="shared" si="1"/>
        <v>136</v>
      </c>
      <c r="D36" s="14">
        <f t="shared" si="6"/>
        <v>12</v>
      </c>
      <c r="E36" s="14">
        <f t="shared" si="6"/>
        <v>12</v>
      </c>
      <c r="F36" s="2" t="str">
        <f>IF(results!O36&lt;&gt;"b","",results!B36)</f>
        <v/>
      </c>
      <c r="G36" s="2" t="str">
        <f>IF(results!$O36&lt;&gt;"b","",results!N36)</f>
        <v/>
      </c>
      <c r="H36" s="29" t="str">
        <f>IF(results!$O36&lt;&gt;"b","",Q36)</f>
        <v/>
      </c>
      <c r="I36" s="29" t="str">
        <f>IF(results!$O36&lt;&gt;"b","",IF(R36=Q36,R36+0.0001,R36))</f>
        <v/>
      </c>
      <c r="J36" s="29" t="str">
        <f>IF(results!$O36&lt;&gt;"b","",IF(OR(Q36=S36,R36=S36),S36+0.0002,S36))</f>
        <v/>
      </c>
      <c r="K36" s="29" t="str">
        <f>IF(results!$O36&lt;&gt;"b","",IF(OR(Q36=T36,R36=T36,S36=T36),T36+0.0003,T36))</f>
        <v/>
      </c>
      <c r="L36" s="29" t="str">
        <f>IF(results!$O36&lt;&gt;"b","",U36*2)</f>
        <v/>
      </c>
      <c r="M36" s="38">
        <f t="shared" si="3"/>
        <v>0</v>
      </c>
      <c r="N36" s="4">
        <f t="shared" si="5"/>
        <v>3.5999999999999998E-6</v>
      </c>
      <c r="O36" s="4" t="str">
        <f>IF(results!$O36&lt;&gt;"b","",results!C36)</f>
        <v/>
      </c>
      <c r="P36" s="4">
        <f>IF(results!O36="A",1,IF(results!O36="B",2,IF(results!O36="C",3,99)))</f>
        <v>99</v>
      </c>
      <c r="Q36" s="28">
        <f>results!D36+results!E36</f>
        <v>0</v>
      </c>
      <c r="R36" s="28">
        <f>results!F36+results!G36</f>
        <v>0</v>
      </c>
      <c r="S36" s="28">
        <f>results!H36+results!I36</f>
        <v>0</v>
      </c>
      <c r="T36" s="28">
        <f>results!J36+results!K36</f>
        <v>0</v>
      </c>
      <c r="U36" s="28">
        <f>results!L36+results!M36</f>
        <v>0</v>
      </c>
      <c r="V36" s="10" t="e">
        <f t="shared" si="4"/>
        <v>#NUM!</v>
      </c>
    </row>
    <row r="37" spans="1:22" x14ac:dyDescent="0.35">
      <c r="A37" s="17">
        <v>31</v>
      </c>
      <c r="B37" s="19">
        <f t="shared" si="0"/>
        <v>29</v>
      </c>
      <c r="C37" s="19">
        <f t="shared" si="1"/>
        <v>135</v>
      </c>
      <c r="D37" s="14">
        <f t="shared" si="6"/>
        <v>12</v>
      </c>
      <c r="E37" s="14">
        <f t="shared" si="6"/>
        <v>12</v>
      </c>
      <c r="F37" s="2" t="str">
        <f>IF(results!O37&lt;&gt;"b","",results!B37)</f>
        <v/>
      </c>
      <c r="G37" s="2" t="str">
        <f>IF(results!$O37&lt;&gt;"b","",results!N37)</f>
        <v/>
      </c>
      <c r="H37" s="29" t="str">
        <f>IF(results!$O37&lt;&gt;"b","",Q37)</f>
        <v/>
      </c>
      <c r="I37" s="29" t="str">
        <f>IF(results!$O37&lt;&gt;"b","",IF(R37=Q37,R37+0.0001,R37))</f>
        <v/>
      </c>
      <c r="J37" s="29" t="str">
        <f>IF(results!$O37&lt;&gt;"b","",IF(OR(Q37=S37,R37=S37),S37+0.0002,S37))</f>
        <v/>
      </c>
      <c r="K37" s="29" t="str">
        <f>IF(results!$O37&lt;&gt;"b","",IF(OR(Q37=T37,R37=T37,S37=T37),T37+0.0003,T37))</f>
        <v/>
      </c>
      <c r="L37" s="29" t="str">
        <f>IF(results!$O37&lt;&gt;"b","",U37*2)</f>
        <v/>
      </c>
      <c r="M37" s="38">
        <f t="shared" si="3"/>
        <v>0</v>
      </c>
      <c r="N37" s="4">
        <f t="shared" si="5"/>
        <v>3.6999999999999997E-6</v>
      </c>
      <c r="O37" s="4" t="str">
        <f>IF(results!$O37&lt;&gt;"b","",results!C37)</f>
        <v/>
      </c>
      <c r="P37" s="4">
        <f>IF(results!O37="A",1,IF(results!O37="B",2,IF(results!O37="C",3,99)))</f>
        <v>99</v>
      </c>
      <c r="Q37" s="28">
        <f>results!D37+results!E37</f>
        <v>0</v>
      </c>
      <c r="R37" s="28">
        <f>results!F37+results!G37</f>
        <v>0</v>
      </c>
      <c r="S37" s="28">
        <f>results!H37+results!I37</f>
        <v>0</v>
      </c>
      <c r="T37" s="28">
        <f>results!J37+results!K37</f>
        <v>0</v>
      </c>
      <c r="U37" s="28">
        <f>results!L37+results!M37</f>
        <v>0</v>
      </c>
      <c r="V37" s="10" t="e">
        <f t="shared" si="4"/>
        <v>#NUM!</v>
      </c>
    </row>
    <row r="38" spans="1:22" x14ac:dyDescent="0.35">
      <c r="A38" s="17">
        <v>32</v>
      </c>
      <c r="B38" s="19">
        <f t="shared" si="0"/>
        <v>29</v>
      </c>
      <c r="C38" s="19">
        <f t="shared" si="1"/>
        <v>134</v>
      </c>
      <c r="D38" s="14">
        <f t="shared" si="6"/>
        <v>12</v>
      </c>
      <c r="E38" s="14">
        <f t="shared" si="6"/>
        <v>12</v>
      </c>
      <c r="F38" s="2" t="str">
        <f>IF(results!O38&lt;&gt;"b","",results!B38)</f>
        <v/>
      </c>
      <c r="G38" s="2" t="str">
        <f>IF(results!$O38&lt;&gt;"b","",results!N38)</f>
        <v/>
      </c>
      <c r="H38" s="29" t="str">
        <f>IF(results!$O38&lt;&gt;"b","",Q38)</f>
        <v/>
      </c>
      <c r="I38" s="29" t="str">
        <f>IF(results!$O38&lt;&gt;"b","",IF(R38=Q38,R38+0.0001,R38))</f>
        <v/>
      </c>
      <c r="J38" s="29" t="str">
        <f>IF(results!$O38&lt;&gt;"b","",IF(OR(Q38=S38,R38=S38),S38+0.0002,S38))</f>
        <v/>
      </c>
      <c r="K38" s="29" t="str">
        <f>IF(results!$O38&lt;&gt;"b","",IF(OR(Q38=T38,R38=T38,S38=T38),T38+0.0003,T38))</f>
        <v/>
      </c>
      <c r="L38" s="29" t="str">
        <f>IF(results!$O38&lt;&gt;"b","",U38*2)</f>
        <v/>
      </c>
      <c r="M38" s="38">
        <f t="shared" si="3"/>
        <v>0</v>
      </c>
      <c r="N38" s="4">
        <f t="shared" si="5"/>
        <v>3.8E-6</v>
      </c>
      <c r="O38" s="4" t="str">
        <f>IF(results!$O38&lt;&gt;"b","",results!C38)</f>
        <v/>
      </c>
      <c r="P38" s="4">
        <f>IF(results!O38="A",1,IF(results!O38="B",2,IF(results!O38="C",3,99)))</f>
        <v>99</v>
      </c>
      <c r="Q38" s="28">
        <f>results!D38+results!E38</f>
        <v>0</v>
      </c>
      <c r="R38" s="28">
        <f>results!F38+results!G38</f>
        <v>0</v>
      </c>
      <c r="S38" s="28">
        <f>results!H38+results!I38</f>
        <v>0</v>
      </c>
      <c r="T38" s="28">
        <f>results!J38+results!K38</f>
        <v>0</v>
      </c>
      <c r="U38" s="28">
        <f>results!L38+results!M38</f>
        <v>0</v>
      </c>
      <c r="V38" s="10" t="e">
        <f t="shared" si="4"/>
        <v>#NUM!</v>
      </c>
    </row>
    <row r="39" spans="1:22" x14ac:dyDescent="0.35">
      <c r="A39" s="17">
        <v>33</v>
      </c>
      <c r="B39" s="19">
        <f t="shared" ref="B39:B70" si="7">RANK($P39,$P$7:$P$160,1)</f>
        <v>29</v>
      </c>
      <c r="C39" s="19">
        <f t="shared" ref="C39:C70" si="8">RANK($N39,$N$7:$N$160,0)</f>
        <v>133</v>
      </c>
      <c r="D39" s="14">
        <f t="shared" si="6"/>
        <v>12</v>
      </c>
      <c r="E39" s="14">
        <f t="shared" si="6"/>
        <v>12</v>
      </c>
      <c r="F39" s="2" t="str">
        <f>IF(results!O39&lt;&gt;"b","",results!B39)</f>
        <v/>
      </c>
      <c r="G39" s="2" t="str">
        <f>IF(results!$O39&lt;&gt;"b","",results!N39)</f>
        <v/>
      </c>
      <c r="H39" s="29" t="str">
        <f>IF(results!$O39&lt;&gt;"b","",Q39)</f>
        <v/>
      </c>
      <c r="I39" s="29" t="str">
        <f>IF(results!$O39&lt;&gt;"b","",IF(R39=Q39,R39+0.0001,R39))</f>
        <v/>
      </c>
      <c r="J39" s="29" t="str">
        <f>IF(results!$O39&lt;&gt;"b","",IF(OR(Q39=S39,R39=S39),S39+0.0002,S39))</f>
        <v/>
      </c>
      <c r="K39" s="29" t="str">
        <f>IF(results!$O39&lt;&gt;"b","",IF(OR(Q39=T39,R39=T39,S39=T39),T39+0.0003,T39))</f>
        <v/>
      </c>
      <c r="L39" s="29" t="str">
        <f>IF(results!$O39&lt;&gt;"b","",U39*2)</f>
        <v/>
      </c>
      <c r="M39" s="38">
        <f t="shared" ref="M39:M70" si="9">IF(F39&lt;&gt;"",(MAX(H39:L39)+LARGE(H39:L39,2)+LARGE(H39:L39,3)),0)</f>
        <v>0</v>
      </c>
      <c r="N39" s="4">
        <f t="shared" si="5"/>
        <v>3.8999999999999999E-6</v>
      </c>
      <c r="O39" s="4" t="str">
        <f>IF(results!$O39&lt;&gt;"b","",results!C39)</f>
        <v/>
      </c>
      <c r="P39" s="4">
        <f>IF(results!O39="A",1,IF(results!O39="B",2,IF(results!O39="C",3,99)))</f>
        <v>99</v>
      </c>
      <c r="Q39" s="28">
        <f>results!D39+results!E39</f>
        <v>0</v>
      </c>
      <c r="R39" s="28">
        <f>results!F39+results!G39</f>
        <v>0</v>
      </c>
      <c r="S39" s="28">
        <f>results!H39+results!I39</f>
        <v>0</v>
      </c>
      <c r="T39" s="28">
        <f>results!J39+results!K39</f>
        <v>0</v>
      </c>
      <c r="U39" s="28">
        <f>results!L39+results!M39</f>
        <v>0</v>
      </c>
      <c r="V39" s="10" t="e">
        <f t="shared" ref="V39:V70" si="10">LARGE(H39:L39,3)</f>
        <v>#NUM!</v>
      </c>
    </row>
    <row r="40" spans="1:22" x14ac:dyDescent="0.35">
      <c r="A40" s="17">
        <v>34</v>
      </c>
      <c r="B40" s="19">
        <f t="shared" si="7"/>
        <v>29</v>
      </c>
      <c r="C40" s="19">
        <f t="shared" si="8"/>
        <v>132</v>
      </c>
      <c r="D40" s="14">
        <f t="shared" si="6"/>
        <v>12</v>
      </c>
      <c r="E40" s="14">
        <f t="shared" si="6"/>
        <v>12</v>
      </c>
      <c r="F40" s="2" t="str">
        <f>IF(results!O40&lt;&gt;"b","",results!B40)</f>
        <v/>
      </c>
      <c r="G40" s="2" t="str">
        <f>IF(results!$O40&lt;&gt;"b","",results!N40)</f>
        <v/>
      </c>
      <c r="H40" s="29" t="str">
        <f>IF(results!$O40&lt;&gt;"b","",Q40)</f>
        <v/>
      </c>
      <c r="I40" s="29" t="str">
        <f>IF(results!$O40&lt;&gt;"b","",IF(R40=Q40,R40+0.0001,R40))</f>
        <v/>
      </c>
      <c r="J40" s="29" t="str">
        <f>IF(results!$O40&lt;&gt;"b","",IF(OR(Q40=S40,R40=S40),S40+0.0002,S40))</f>
        <v/>
      </c>
      <c r="K40" s="29" t="str">
        <f>IF(results!$O40&lt;&gt;"b","",IF(OR(Q40=T40,R40=T40,S40=T40),T40+0.0003,T40))</f>
        <v/>
      </c>
      <c r="L40" s="29" t="str">
        <f>IF(results!$O40&lt;&gt;"b","",U40*2)</f>
        <v/>
      </c>
      <c r="M40" s="38">
        <f t="shared" si="9"/>
        <v>0</v>
      </c>
      <c r="N40" s="4">
        <f t="shared" si="5"/>
        <v>3.9999999999999998E-6</v>
      </c>
      <c r="O40" s="4" t="str">
        <f>IF(results!$O40&lt;&gt;"b","",results!C40)</f>
        <v/>
      </c>
      <c r="P40" s="4">
        <f>IF(results!O40="A",1,IF(results!O40="B",2,IF(results!O40="C",3,99)))</f>
        <v>99</v>
      </c>
      <c r="Q40" s="28">
        <f>results!D40+results!E40</f>
        <v>0</v>
      </c>
      <c r="R40" s="28">
        <f>results!F40+results!G40</f>
        <v>0</v>
      </c>
      <c r="S40" s="28">
        <f>results!H40+results!I40</f>
        <v>0</v>
      </c>
      <c r="T40" s="28">
        <f>results!J40+results!K40</f>
        <v>0</v>
      </c>
      <c r="U40" s="28">
        <f>results!L40+results!M40</f>
        <v>0</v>
      </c>
      <c r="V40" s="10" t="e">
        <f t="shared" si="10"/>
        <v>#NUM!</v>
      </c>
    </row>
    <row r="41" spans="1:22" x14ac:dyDescent="0.35">
      <c r="A41" s="17">
        <v>35</v>
      </c>
      <c r="B41" s="19">
        <f t="shared" si="7"/>
        <v>29</v>
      </c>
      <c r="C41" s="19">
        <f t="shared" si="8"/>
        <v>131</v>
      </c>
      <c r="D41" s="14">
        <f t="shared" si="6"/>
        <v>12</v>
      </c>
      <c r="E41" s="14">
        <f t="shared" si="6"/>
        <v>12</v>
      </c>
      <c r="F41" s="2" t="str">
        <f>IF(results!O41&lt;&gt;"b","",results!B41)</f>
        <v/>
      </c>
      <c r="G41" s="2" t="str">
        <f>IF(results!$O41&lt;&gt;"b","",results!N41)</f>
        <v/>
      </c>
      <c r="H41" s="29" t="str">
        <f>IF(results!$O41&lt;&gt;"b","",Q41)</f>
        <v/>
      </c>
      <c r="I41" s="29" t="str">
        <f>IF(results!$O41&lt;&gt;"b","",IF(R41=Q41,R41+0.0001,R41))</f>
        <v/>
      </c>
      <c r="J41" s="29" t="str">
        <f>IF(results!$O41&lt;&gt;"b","",IF(OR(Q41=S41,R41=S41),S41+0.0002,S41))</f>
        <v/>
      </c>
      <c r="K41" s="29" t="str">
        <f>IF(results!$O41&lt;&gt;"b","",IF(OR(Q41=T41,R41=T41,S41=T41),T41+0.0003,T41))</f>
        <v/>
      </c>
      <c r="L41" s="29" t="str">
        <f>IF(results!$O41&lt;&gt;"b","",U41*2)</f>
        <v/>
      </c>
      <c r="M41" s="38">
        <f t="shared" si="9"/>
        <v>0</v>
      </c>
      <c r="N41" s="4">
        <f t="shared" si="5"/>
        <v>4.0999999999999997E-6</v>
      </c>
      <c r="O41" s="4" t="str">
        <f>IF(results!$O41&lt;&gt;"b","",results!C41)</f>
        <v/>
      </c>
      <c r="P41" s="4">
        <f>IF(results!O41="A",1,IF(results!O41="B",2,IF(results!O41="C",3,99)))</f>
        <v>99</v>
      </c>
      <c r="Q41" s="28">
        <f>results!D41+results!E41</f>
        <v>0</v>
      </c>
      <c r="R41" s="28">
        <f>results!F41+results!G41</f>
        <v>0</v>
      </c>
      <c r="S41" s="28">
        <f>results!H41+results!I41</f>
        <v>0</v>
      </c>
      <c r="T41" s="28">
        <f>results!J41+results!K41</f>
        <v>0</v>
      </c>
      <c r="U41" s="28">
        <f>results!L41+results!M41</f>
        <v>0</v>
      </c>
      <c r="V41" s="10" t="e">
        <f t="shared" si="10"/>
        <v>#NUM!</v>
      </c>
    </row>
    <row r="42" spans="1:22" x14ac:dyDescent="0.35">
      <c r="A42" s="17">
        <v>36</v>
      </c>
      <c r="B42" s="19">
        <f t="shared" si="7"/>
        <v>29</v>
      </c>
      <c r="C42" s="19">
        <f t="shared" si="8"/>
        <v>130</v>
      </c>
      <c r="D42" s="14">
        <f t="shared" si="6"/>
        <v>12</v>
      </c>
      <c r="E42" s="14">
        <f t="shared" si="6"/>
        <v>12</v>
      </c>
      <c r="F42" s="2" t="str">
        <f>IF(results!O42&lt;&gt;"b","",results!B42)</f>
        <v/>
      </c>
      <c r="G42" s="2" t="str">
        <f>IF(results!$O42&lt;&gt;"b","",results!N42)</f>
        <v/>
      </c>
      <c r="H42" s="29" t="str">
        <f>IF(results!$O42&lt;&gt;"b","",Q42)</f>
        <v/>
      </c>
      <c r="I42" s="29" t="str">
        <f>IF(results!$O42&lt;&gt;"b","",IF(R42=Q42,R42+0.0001,R42))</f>
        <v/>
      </c>
      <c r="J42" s="29" t="str">
        <f>IF(results!$O42&lt;&gt;"b","",IF(OR(Q42=S42,R42=S42),S42+0.0002,S42))</f>
        <v/>
      </c>
      <c r="K42" s="29" t="str">
        <f>IF(results!$O42&lt;&gt;"b","",IF(OR(Q42=T42,R42=T42,S42=T42),T42+0.0003,T42))</f>
        <v/>
      </c>
      <c r="L42" s="29" t="str">
        <f>IF(results!$O42&lt;&gt;"b","",U42*2)</f>
        <v/>
      </c>
      <c r="M42" s="38">
        <f t="shared" si="9"/>
        <v>0</v>
      </c>
      <c r="N42" s="4">
        <f t="shared" si="5"/>
        <v>4.1999999999999996E-6</v>
      </c>
      <c r="O42" s="4" t="str">
        <f>IF(results!$O42&lt;&gt;"b","",results!C42)</f>
        <v/>
      </c>
      <c r="P42" s="4">
        <f>IF(results!O42="A",1,IF(results!O42="B",2,IF(results!O42="C",3,99)))</f>
        <v>99</v>
      </c>
      <c r="Q42" s="28">
        <f>results!D42+results!E42</f>
        <v>0</v>
      </c>
      <c r="R42" s="28">
        <f>results!F42+results!G42</f>
        <v>0</v>
      </c>
      <c r="S42" s="28">
        <f>results!H42+results!I42</f>
        <v>0</v>
      </c>
      <c r="T42" s="28">
        <f>results!J42+results!K42</f>
        <v>0</v>
      </c>
      <c r="U42" s="28">
        <f>results!L42+results!M42</f>
        <v>0</v>
      </c>
      <c r="V42" s="10" t="e">
        <f t="shared" si="10"/>
        <v>#NUM!</v>
      </c>
    </row>
    <row r="43" spans="1:22" x14ac:dyDescent="0.35">
      <c r="A43" s="17">
        <v>37</v>
      </c>
      <c r="B43" s="19">
        <f t="shared" si="7"/>
        <v>29</v>
      </c>
      <c r="C43" s="19">
        <f t="shared" si="8"/>
        <v>129</v>
      </c>
      <c r="D43" s="14">
        <f t="shared" si="6"/>
        <v>12</v>
      </c>
      <c r="E43" s="14">
        <f t="shared" si="6"/>
        <v>12</v>
      </c>
      <c r="F43" s="2" t="str">
        <f>IF(results!O43&lt;&gt;"b","",results!B43)</f>
        <v/>
      </c>
      <c r="G43" s="2" t="str">
        <f>IF(results!$O43&lt;&gt;"b","",results!N43)</f>
        <v/>
      </c>
      <c r="H43" s="29" t="str">
        <f>IF(results!$O43&lt;&gt;"b","",Q43)</f>
        <v/>
      </c>
      <c r="I43" s="29" t="str">
        <f>IF(results!$O43&lt;&gt;"b","",IF(R43=Q43,R43+0.0001,R43))</f>
        <v/>
      </c>
      <c r="J43" s="29" t="str">
        <f>IF(results!$O43&lt;&gt;"b","",IF(OR(Q43=S43,R43=S43),S43+0.0002,S43))</f>
        <v/>
      </c>
      <c r="K43" s="29" t="str">
        <f>IF(results!$O43&lt;&gt;"b","",IF(OR(Q43=T43,R43=T43,S43=T43),T43+0.0003,T43))</f>
        <v/>
      </c>
      <c r="L43" s="29" t="str">
        <f>IF(results!$O43&lt;&gt;"b","",U43*2)</f>
        <v/>
      </c>
      <c r="M43" s="38">
        <f t="shared" si="9"/>
        <v>0</v>
      </c>
      <c r="N43" s="4">
        <f t="shared" si="5"/>
        <v>4.2999999999999995E-6</v>
      </c>
      <c r="O43" s="4" t="str">
        <f>IF(results!$O43&lt;&gt;"b","",results!C43)</f>
        <v/>
      </c>
      <c r="P43" s="4">
        <f>IF(results!O43="A",1,IF(results!O43="B",2,IF(results!O43="C",3,99)))</f>
        <v>99</v>
      </c>
      <c r="Q43" s="28">
        <f>results!D43+results!E43</f>
        <v>0</v>
      </c>
      <c r="R43" s="28">
        <f>results!F43+results!G43</f>
        <v>0</v>
      </c>
      <c r="S43" s="28">
        <f>results!H43+results!I43</f>
        <v>0</v>
      </c>
      <c r="T43" s="28">
        <f>results!J43+results!K43</f>
        <v>0</v>
      </c>
      <c r="U43" s="28">
        <f>results!L43+results!M43</f>
        <v>0</v>
      </c>
      <c r="V43" s="10" t="e">
        <f t="shared" si="10"/>
        <v>#NUM!</v>
      </c>
    </row>
    <row r="44" spans="1:22" x14ac:dyDescent="0.35">
      <c r="A44" s="17">
        <v>38</v>
      </c>
      <c r="B44" s="19">
        <f t="shared" si="7"/>
        <v>29</v>
      </c>
      <c r="C44" s="19">
        <f t="shared" si="8"/>
        <v>128</v>
      </c>
      <c r="D44" s="14">
        <f t="shared" si="6"/>
        <v>12</v>
      </c>
      <c r="E44" s="14">
        <f t="shared" si="6"/>
        <v>12</v>
      </c>
      <c r="F44" s="2" t="str">
        <f>IF(results!O44&lt;&gt;"b","",results!B44)</f>
        <v/>
      </c>
      <c r="G44" s="2" t="str">
        <f>IF(results!$O44&lt;&gt;"b","",results!N44)</f>
        <v/>
      </c>
      <c r="H44" s="29" t="str">
        <f>IF(results!$O44&lt;&gt;"b","",Q44)</f>
        <v/>
      </c>
      <c r="I44" s="29" t="str">
        <f>IF(results!$O44&lt;&gt;"b","",IF(R44=Q44,R44+0.0001,R44))</f>
        <v/>
      </c>
      <c r="J44" s="29" t="str">
        <f>IF(results!$O44&lt;&gt;"b","",IF(OR(Q44=S44,R44=S44),S44+0.0002,S44))</f>
        <v/>
      </c>
      <c r="K44" s="29" t="str">
        <f>IF(results!$O44&lt;&gt;"b","",IF(OR(Q44=T44,R44=T44,S44=T44),T44+0.0003,T44))</f>
        <v/>
      </c>
      <c r="L44" s="29" t="str">
        <f>IF(results!$O44&lt;&gt;"b","",U44*2)</f>
        <v/>
      </c>
      <c r="M44" s="38">
        <f t="shared" si="9"/>
        <v>0</v>
      </c>
      <c r="N44" s="4">
        <f t="shared" si="5"/>
        <v>4.4000000000000002E-6</v>
      </c>
      <c r="O44" s="4" t="str">
        <f>IF(results!$O44&lt;&gt;"b","",results!C44)</f>
        <v/>
      </c>
      <c r="P44" s="4">
        <f>IF(results!O44="A",1,IF(results!O44="B",2,IF(results!O44="C",3,99)))</f>
        <v>99</v>
      </c>
      <c r="Q44" s="28">
        <f>results!D44+results!E44</f>
        <v>0</v>
      </c>
      <c r="R44" s="28">
        <f>results!F44+results!G44</f>
        <v>0</v>
      </c>
      <c r="S44" s="28">
        <f>results!H44+results!I44</f>
        <v>0</v>
      </c>
      <c r="T44" s="28">
        <f>results!J44+results!K44</f>
        <v>0</v>
      </c>
      <c r="U44" s="28">
        <f>results!L44+results!M44</f>
        <v>0</v>
      </c>
      <c r="V44" s="10" t="e">
        <f t="shared" si="10"/>
        <v>#NUM!</v>
      </c>
    </row>
    <row r="45" spans="1:22" x14ac:dyDescent="0.35">
      <c r="A45" s="17">
        <v>39</v>
      </c>
      <c r="B45" s="19">
        <f t="shared" si="7"/>
        <v>29</v>
      </c>
      <c r="C45" s="19">
        <f t="shared" si="8"/>
        <v>127</v>
      </c>
      <c r="D45" s="14">
        <f t="shared" si="6"/>
        <v>12</v>
      </c>
      <c r="E45" s="14">
        <f t="shared" si="6"/>
        <v>12</v>
      </c>
      <c r="F45" s="2" t="str">
        <f>IF(results!O45&lt;&gt;"b","",results!B45)</f>
        <v/>
      </c>
      <c r="G45" s="2" t="str">
        <f>IF(results!$O45&lt;&gt;"b","",results!N45)</f>
        <v/>
      </c>
      <c r="H45" s="29" t="str">
        <f>IF(results!$O45&lt;&gt;"b","",Q45)</f>
        <v/>
      </c>
      <c r="I45" s="29" t="str">
        <f>IF(results!$O45&lt;&gt;"b","",IF(R45=Q45,R45+0.0001,R45))</f>
        <v/>
      </c>
      <c r="J45" s="29" t="str">
        <f>IF(results!$O45&lt;&gt;"b","",IF(OR(Q45=S45,R45=S45),S45+0.0002,S45))</f>
        <v/>
      </c>
      <c r="K45" s="29" t="str">
        <f>IF(results!$O45&lt;&gt;"b","",IF(OR(Q45=T45,R45=T45,S45=T45),T45+0.0003,T45))</f>
        <v/>
      </c>
      <c r="L45" s="29" t="str">
        <f>IF(results!$O45&lt;&gt;"b","",U45*2)</f>
        <v/>
      </c>
      <c r="M45" s="38">
        <f t="shared" si="9"/>
        <v>0</v>
      </c>
      <c r="N45" s="4">
        <f t="shared" si="5"/>
        <v>4.5000000000000001E-6</v>
      </c>
      <c r="O45" s="4" t="str">
        <f>IF(results!$O45&lt;&gt;"b","",results!C45)</f>
        <v/>
      </c>
      <c r="P45" s="4">
        <f>IF(results!O45="A",1,IF(results!O45="B",2,IF(results!O45="C",3,99)))</f>
        <v>99</v>
      </c>
      <c r="Q45" s="28">
        <f>results!D45+results!E45</f>
        <v>0</v>
      </c>
      <c r="R45" s="28">
        <f>results!F45+results!G45</f>
        <v>0</v>
      </c>
      <c r="S45" s="28">
        <f>results!H45+results!I45</f>
        <v>0</v>
      </c>
      <c r="T45" s="28">
        <f>results!J45+results!K45</f>
        <v>0</v>
      </c>
      <c r="U45" s="28">
        <f>results!L45+results!M45</f>
        <v>0</v>
      </c>
      <c r="V45" s="10" t="e">
        <f t="shared" si="10"/>
        <v>#NUM!</v>
      </c>
    </row>
    <row r="46" spans="1:22" x14ac:dyDescent="0.35">
      <c r="A46" s="17">
        <v>40</v>
      </c>
      <c r="B46" s="19">
        <f t="shared" si="7"/>
        <v>29</v>
      </c>
      <c r="C46" s="19">
        <f t="shared" si="8"/>
        <v>126</v>
      </c>
      <c r="D46" s="14">
        <f t="shared" si="6"/>
        <v>12</v>
      </c>
      <c r="E46" s="14">
        <f t="shared" si="6"/>
        <v>12</v>
      </c>
      <c r="F46" s="2" t="str">
        <f>IF(results!O46&lt;&gt;"b","",results!B46)</f>
        <v/>
      </c>
      <c r="G46" s="2" t="str">
        <f>IF(results!$O46&lt;&gt;"b","",results!N46)</f>
        <v/>
      </c>
      <c r="H46" s="29" t="str">
        <f>IF(results!$O46&lt;&gt;"b","",Q46)</f>
        <v/>
      </c>
      <c r="I46" s="29" t="str">
        <f>IF(results!$O46&lt;&gt;"b","",IF(R46=Q46,R46+0.0001,R46))</f>
        <v/>
      </c>
      <c r="J46" s="29" t="str">
        <f>IF(results!$O46&lt;&gt;"b","",IF(OR(Q46=S46,R46=S46),S46+0.0002,S46))</f>
        <v/>
      </c>
      <c r="K46" s="29" t="str">
        <f>IF(results!$O46&lt;&gt;"b","",IF(OR(Q46=T46,R46=T46,S46=T46),T46+0.0003,T46))</f>
        <v/>
      </c>
      <c r="L46" s="29" t="str">
        <f>IF(results!$O46&lt;&gt;"b","",U46*2)</f>
        <v/>
      </c>
      <c r="M46" s="38">
        <f t="shared" si="9"/>
        <v>0</v>
      </c>
      <c r="N46" s="4">
        <f t="shared" si="5"/>
        <v>4.6E-6</v>
      </c>
      <c r="O46" s="4" t="str">
        <f>IF(results!$O46&lt;&gt;"b","",results!C46)</f>
        <v/>
      </c>
      <c r="P46" s="4">
        <f>IF(results!O46="A",1,IF(results!O46="B",2,IF(results!O46="C",3,99)))</f>
        <v>99</v>
      </c>
      <c r="Q46" s="28">
        <f>results!D46+results!E46</f>
        <v>0</v>
      </c>
      <c r="R46" s="28">
        <f>results!F46+results!G46</f>
        <v>0</v>
      </c>
      <c r="S46" s="28">
        <f>results!H46+results!I46</f>
        <v>0</v>
      </c>
      <c r="T46" s="28">
        <f>results!J46+results!K46</f>
        <v>0</v>
      </c>
      <c r="U46" s="28">
        <f>results!L46+results!M46</f>
        <v>0</v>
      </c>
      <c r="V46" s="10" t="e">
        <f t="shared" si="10"/>
        <v>#NUM!</v>
      </c>
    </row>
    <row r="47" spans="1:22" x14ac:dyDescent="0.35">
      <c r="A47" s="17">
        <v>41</v>
      </c>
      <c r="B47" s="19">
        <f t="shared" si="7"/>
        <v>29</v>
      </c>
      <c r="C47" s="19">
        <f t="shared" si="8"/>
        <v>125</v>
      </c>
      <c r="D47" s="14">
        <f t="shared" ref="D47:E66" si="11">_xlfn.RANK.EQ($M47,$M$7:$M$160,0)</f>
        <v>12</v>
      </c>
      <c r="E47" s="14">
        <f t="shared" si="11"/>
        <v>12</v>
      </c>
      <c r="F47" s="2" t="str">
        <f>IF(results!O47&lt;&gt;"b","",results!B47)</f>
        <v/>
      </c>
      <c r="G47" s="2" t="str">
        <f>IF(results!$O47&lt;&gt;"b","",results!N47)</f>
        <v/>
      </c>
      <c r="H47" s="29" t="str">
        <f>IF(results!$O47&lt;&gt;"b","",Q47)</f>
        <v/>
      </c>
      <c r="I47" s="29" t="str">
        <f>IF(results!$O47&lt;&gt;"b","",IF(R47=Q47,R47+0.0001,R47))</f>
        <v/>
      </c>
      <c r="J47" s="29" t="str">
        <f>IF(results!$O47&lt;&gt;"b","",IF(OR(Q47=S47,R47=S47),S47+0.0002,S47))</f>
        <v/>
      </c>
      <c r="K47" s="29" t="str">
        <f>IF(results!$O47&lt;&gt;"b","",IF(OR(Q47=T47,R47=T47,S47=T47),T47+0.0003,T47))</f>
        <v/>
      </c>
      <c r="L47" s="29" t="str">
        <f>IF(results!$O47&lt;&gt;"b","",U47*2)</f>
        <v/>
      </c>
      <c r="M47" s="38">
        <f t="shared" si="9"/>
        <v>0</v>
      </c>
      <c r="N47" s="4">
        <f t="shared" si="5"/>
        <v>4.6999999999999999E-6</v>
      </c>
      <c r="O47" s="4" t="str">
        <f>IF(results!$O47&lt;&gt;"b","",results!C47)</f>
        <v/>
      </c>
      <c r="P47" s="4">
        <f>IF(results!O47="A",1,IF(results!O47="B",2,IF(results!O47="C",3,99)))</f>
        <v>99</v>
      </c>
      <c r="Q47" s="28">
        <f>results!D47+results!E47</f>
        <v>0</v>
      </c>
      <c r="R47" s="28">
        <f>results!F47+results!G47</f>
        <v>0</v>
      </c>
      <c r="S47" s="28">
        <f>results!H47+results!I47</f>
        <v>0</v>
      </c>
      <c r="T47" s="28">
        <f>results!J47+results!K47</f>
        <v>0</v>
      </c>
      <c r="U47" s="28">
        <f>results!L47+results!M47</f>
        <v>0</v>
      </c>
      <c r="V47" s="10" t="e">
        <f t="shared" si="10"/>
        <v>#NUM!</v>
      </c>
    </row>
    <row r="48" spans="1:22" x14ac:dyDescent="0.35">
      <c r="A48" s="17">
        <v>42</v>
      </c>
      <c r="B48" s="19">
        <f t="shared" si="7"/>
        <v>29</v>
      </c>
      <c r="C48" s="19">
        <f t="shared" si="8"/>
        <v>124</v>
      </c>
      <c r="D48" s="14">
        <f t="shared" si="11"/>
        <v>12</v>
      </c>
      <c r="E48" s="14">
        <f t="shared" si="11"/>
        <v>12</v>
      </c>
      <c r="F48" s="2" t="str">
        <f>IF(results!O48&lt;&gt;"b","",results!B48)</f>
        <v/>
      </c>
      <c r="G48" s="2" t="str">
        <f>IF(results!$O48&lt;&gt;"b","",results!N48)</f>
        <v/>
      </c>
      <c r="H48" s="29" t="str">
        <f>IF(results!$O48&lt;&gt;"b","",Q48)</f>
        <v/>
      </c>
      <c r="I48" s="29" t="str">
        <f>IF(results!$O48&lt;&gt;"b","",IF(R48=Q48,R48+0.0001,R48))</f>
        <v/>
      </c>
      <c r="J48" s="29" t="str">
        <f>IF(results!$O48&lt;&gt;"b","",IF(OR(Q48=S48,R48=S48),S48+0.0002,S48))</f>
        <v/>
      </c>
      <c r="K48" s="29" t="str">
        <f>IF(results!$O48&lt;&gt;"b","",IF(OR(Q48=T48,R48=T48,S48=T48),T48+0.0003,T48))</f>
        <v/>
      </c>
      <c r="L48" s="29" t="str">
        <f>IF(results!$O48&lt;&gt;"b","",U48*2)</f>
        <v/>
      </c>
      <c r="M48" s="38">
        <f t="shared" si="9"/>
        <v>0</v>
      </c>
      <c r="N48" s="4">
        <f t="shared" si="5"/>
        <v>4.7999999999999998E-6</v>
      </c>
      <c r="O48" s="4" t="str">
        <f>IF(results!$O48&lt;&gt;"b","",results!C48)</f>
        <v/>
      </c>
      <c r="P48" s="4">
        <f>IF(results!O48="A",1,IF(results!O48="B",2,IF(results!O48="C",3,99)))</f>
        <v>99</v>
      </c>
      <c r="Q48" s="28">
        <f>results!D48+results!E48</f>
        <v>0</v>
      </c>
      <c r="R48" s="28">
        <f>results!F48+results!G48</f>
        <v>0</v>
      </c>
      <c r="S48" s="28">
        <f>results!H48+results!I48</f>
        <v>0</v>
      </c>
      <c r="T48" s="28">
        <f>results!J48+results!K48</f>
        <v>0</v>
      </c>
      <c r="U48" s="28">
        <f>results!L48+results!M48</f>
        <v>0</v>
      </c>
      <c r="V48" s="10" t="e">
        <f t="shared" si="10"/>
        <v>#NUM!</v>
      </c>
    </row>
    <row r="49" spans="1:22" x14ac:dyDescent="0.35">
      <c r="A49" s="17">
        <v>43</v>
      </c>
      <c r="B49" s="19">
        <f t="shared" si="7"/>
        <v>29</v>
      </c>
      <c r="C49" s="19">
        <f t="shared" si="8"/>
        <v>123</v>
      </c>
      <c r="D49" s="14">
        <f t="shared" si="11"/>
        <v>12</v>
      </c>
      <c r="E49" s="14">
        <f t="shared" si="11"/>
        <v>12</v>
      </c>
      <c r="F49" s="2" t="str">
        <f>IF(results!O49&lt;&gt;"b","",results!B49)</f>
        <v/>
      </c>
      <c r="G49" s="2" t="str">
        <f>IF(results!$O49&lt;&gt;"b","",results!N49)</f>
        <v/>
      </c>
      <c r="H49" s="29" t="str">
        <f>IF(results!$O49&lt;&gt;"b","",Q49)</f>
        <v/>
      </c>
      <c r="I49" s="29" t="str">
        <f>IF(results!$O49&lt;&gt;"b","",IF(R49=Q49,R49+0.0001,R49))</f>
        <v/>
      </c>
      <c r="J49" s="29" t="str">
        <f>IF(results!$O49&lt;&gt;"b","",IF(OR(Q49=S49,R49=S49),S49+0.0002,S49))</f>
        <v/>
      </c>
      <c r="K49" s="29" t="str">
        <f>IF(results!$O49&lt;&gt;"b","",IF(OR(Q49=T49,R49=T49,S49=T49),T49+0.0003,T49))</f>
        <v/>
      </c>
      <c r="L49" s="29" t="str">
        <f>IF(results!$O49&lt;&gt;"b","",U49*2)</f>
        <v/>
      </c>
      <c r="M49" s="38">
        <f t="shared" si="9"/>
        <v>0</v>
      </c>
      <c r="N49" s="4">
        <f t="shared" si="5"/>
        <v>4.8999999999999997E-6</v>
      </c>
      <c r="O49" s="4" t="str">
        <f>IF(results!$O49&lt;&gt;"b","",results!C49)</f>
        <v/>
      </c>
      <c r="P49" s="4">
        <f>IF(results!O49="A",1,IF(results!O49="B",2,IF(results!O49="C",3,99)))</f>
        <v>99</v>
      </c>
      <c r="Q49" s="28">
        <f>results!D49+results!E49</f>
        <v>0</v>
      </c>
      <c r="R49" s="28">
        <f>results!F49+results!G49</f>
        <v>0</v>
      </c>
      <c r="S49" s="28">
        <f>results!H49+results!I49</f>
        <v>0</v>
      </c>
      <c r="T49" s="28">
        <f>results!J49+results!K49</f>
        <v>0</v>
      </c>
      <c r="U49" s="28">
        <f>results!L49+results!M49</f>
        <v>0</v>
      </c>
      <c r="V49" s="10" t="e">
        <f t="shared" si="10"/>
        <v>#NUM!</v>
      </c>
    </row>
    <row r="50" spans="1:22" x14ac:dyDescent="0.35">
      <c r="A50" s="17">
        <v>44</v>
      </c>
      <c r="B50" s="19">
        <f t="shared" si="7"/>
        <v>29</v>
      </c>
      <c r="C50" s="19">
        <f t="shared" si="8"/>
        <v>122</v>
      </c>
      <c r="D50" s="14">
        <f t="shared" si="11"/>
        <v>12</v>
      </c>
      <c r="E50" s="14">
        <f t="shared" si="11"/>
        <v>12</v>
      </c>
      <c r="F50" s="2" t="str">
        <f>IF(results!O50&lt;&gt;"b","",results!B50)</f>
        <v/>
      </c>
      <c r="G50" s="2" t="str">
        <f>IF(results!$O50&lt;&gt;"b","",results!N50)</f>
        <v/>
      </c>
      <c r="H50" s="29" t="str">
        <f>IF(results!$O50&lt;&gt;"b","",Q50)</f>
        <v/>
      </c>
      <c r="I50" s="29" t="str">
        <f>IF(results!$O50&lt;&gt;"b","",IF(R50=Q50,R50+0.0001,R50))</f>
        <v/>
      </c>
      <c r="J50" s="29" t="str">
        <f>IF(results!$O50&lt;&gt;"b","",IF(OR(Q50=S50,R50=S50),S50+0.0002,S50))</f>
        <v/>
      </c>
      <c r="K50" s="29" t="str">
        <f>IF(results!$O50&lt;&gt;"b","",IF(OR(Q50=T50,R50=T50,S50=T50),T50+0.0003,T50))</f>
        <v/>
      </c>
      <c r="L50" s="29" t="str">
        <f>IF(results!$O50&lt;&gt;"b","",U50*2)</f>
        <v/>
      </c>
      <c r="M50" s="38">
        <f t="shared" si="9"/>
        <v>0</v>
      </c>
      <c r="N50" s="4">
        <f t="shared" si="5"/>
        <v>4.9999999999999996E-6</v>
      </c>
      <c r="O50" s="4" t="str">
        <f>IF(results!$O50&lt;&gt;"b","",results!C50)</f>
        <v/>
      </c>
      <c r="P50" s="4">
        <f>IF(results!O50="A",1,IF(results!O50="B",2,IF(results!O50="C",3,99)))</f>
        <v>99</v>
      </c>
      <c r="Q50" s="28">
        <f>results!D50+results!E50</f>
        <v>0</v>
      </c>
      <c r="R50" s="28">
        <f>results!F50+results!G50</f>
        <v>0</v>
      </c>
      <c r="S50" s="28">
        <f>results!H50+results!I50</f>
        <v>0</v>
      </c>
      <c r="T50" s="28">
        <f>results!J50+results!K50</f>
        <v>0</v>
      </c>
      <c r="U50" s="28">
        <f>results!L50+results!M50</f>
        <v>0</v>
      </c>
      <c r="V50" s="10" t="e">
        <f t="shared" si="10"/>
        <v>#NUM!</v>
      </c>
    </row>
    <row r="51" spans="1:22" x14ac:dyDescent="0.35">
      <c r="A51" s="17">
        <v>45</v>
      </c>
      <c r="B51" s="19">
        <f t="shared" si="7"/>
        <v>29</v>
      </c>
      <c r="C51" s="19">
        <f t="shared" si="8"/>
        <v>121</v>
      </c>
      <c r="D51" s="14">
        <f t="shared" si="11"/>
        <v>12</v>
      </c>
      <c r="E51" s="14">
        <f t="shared" si="11"/>
        <v>12</v>
      </c>
      <c r="F51" s="2" t="str">
        <f>IF(results!O51&lt;&gt;"b","",results!B51)</f>
        <v/>
      </c>
      <c r="G51" s="2" t="str">
        <f>IF(results!$O51&lt;&gt;"b","",results!N51)</f>
        <v/>
      </c>
      <c r="H51" s="29" t="str">
        <f>IF(results!$O51&lt;&gt;"b","",Q51)</f>
        <v/>
      </c>
      <c r="I51" s="29" t="str">
        <f>IF(results!$O51&lt;&gt;"b","",IF(R51=Q51,R51+0.0001,R51))</f>
        <v/>
      </c>
      <c r="J51" s="29" t="str">
        <f>IF(results!$O51&lt;&gt;"b","",IF(OR(Q51=S51,R51=S51),S51+0.0002,S51))</f>
        <v/>
      </c>
      <c r="K51" s="29" t="str">
        <f>IF(results!$O51&lt;&gt;"b","",IF(OR(Q51=T51,R51=T51,S51=T51),T51+0.0003,T51))</f>
        <v/>
      </c>
      <c r="L51" s="29" t="str">
        <f>IF(results!$O51&lt;&gt;"b","",U51*2)</f>
        <v/>
      </c>
      <c r="M51" s="38">
        <f t="shared" si="9"/>
        <v>0</v>
      </c>
      <c r="N51" s="4">
        <f t="shared" si="5"/>
        <v>5.0999999999999995E-6</v>
      </c>
      <c r="O51" s="4" t="str">
        <f>IF(results!$O51&lt;&gt;"b","",results!C51)</f>
        <v/>
      </c>
      <c r="P51" s="4">
        <f>IF(results!O51="A",1,IF(results!O51="B",2,IF(results!O51="C",3,99)))</f>
        <v>99</v>
      </c>
      <c r="Q51" s="28">
        <f>results!D51+results!E51</f>
        <v>0</v>
      </c>
      <c r="R51" s="28">
        <f>results!F51+results!G51</f>
        <v>0</v>
      </c>
      <c r="S51" s="28">
        <f>results!H51+results!I51</f>
        <v>0</v>
      </c>
      <c r="T51" s="28">
        <f>results!J51+results!K51</f>
        <v>0</v>
      </c>
      <c r="U51" s="28">
        <f>results!L51+results!M51</f>
        <v>0</v>
      </c>
      <c r="V51" s="10" t="e">
        <f t="shared" si="10"/>
        <v>#NUM!</v>
      </c>
    </row>
    <row r="52" spans="1:22" x14ac:dyDescent="0.35">
      <c r="A52" s="17">
        <v>46</v>
      </c>
      <c r="B52" s="19">
        <f t="shared" si="7"/>
        <v>29</v>
      </c>
      <c r="C52" s="19">
        <f t="shared" si="8"/>
        <v>120</v>
      </c>
      <c r="D52" s="14">
        <f t="shared" si="11"/>
        <v>12</v>
      </c>
      <c r="E52" s="14">
        <f t="shared" si="11"/>
        <v>12</v>
      </c>
      <c r="F52" s="2" t="str">
        <f>IF(results!O52&lt;&gt;"b","",results!B52)</f>
        <v/>
      </c>
      <c r="G52" s="2" t="str">
        <f>IF(results!$O52&lt;&gt;"b","",results!N52)</f>
        <v/>
      </c>
      <c r="H52" s="29" t="str">
        <f>IF(results!$O52&lt;&gt;"b","",Q52)</f>
        <v/>
      </c>
      <c r="I52" s="29" t="str">
        <f>IF(results!$O52&lt;&gt;"b","",IF(R52=Q52,R52+0.0001,R52))</f>
        <v/>
      </c>
      <c r="J52" s="29" t="str">
        <f>IF(results!$O52&lt;&gt;"b","",IF(OR(Q52=S52,R52=S52),S52+0.0002,S52))</f>
        <v/>
      </c>
      <c r="K52" s="29" t="str">
        <f>IF(results!$O52&lt;&gt;"b","",IF(OR(Q52=T52,R52=T52,S52=T52),T52+0.0003,T52))</f>
        <v/>
      </c>
      <c r="L52" s="29" t="str">
        <f>IF(results!$O52&lt;&gt;"b","",U52*2)</f>
        <v/>
      </c>
      <c r="M52" s="38">
        <f t="shared" si="9"/>
        <v>0</v>
      </c>
      <c r="N52" s="4">
        <f t="shared" si="5"/>
        <v>5.1999999999999993E-6</v>
      </c>
      <c r="O52" s="4" t="str">
        <f>IF(results!$O52&lt;&gt;"b","",results!C52)</f>
        <v/>
      </c>
      <c r="P52" s="4">
        <f>IF(results!O52="A",1,IF(results!O52="B",2,IF(results!O52="C",3,99)))</f>
        <v>99</v>
      </c>
      <c r="Q52" s="28">
        <f>results!D52+results!E52</f>
        <v>0</v>
      </c>
      <c r="R52" s="28">
        <f>results!F52+results!G52</f>
        <v>0</v>
      </c>
      <c r="S52" s="28">
        <f>results!H52+results!I52</f>
        <v>0</v>
      </c>
      <c r="T52" s="28">
        <f>results!J52+results!K52</f>
        <v>0</v>
      </c>
      <c r="U52" s="28">
        <f>results!L52+results!M52</f>
        <v>0</v>
      </c>
      <c r="V52" s="10" t="e">
        <f t="shared" si="10"/>
        <v>#NUM!</v>
      </c>
    </row>
    <row r="53" spans="1:22" x14ac:dyDescent="0.35">
      <c r="A53" s="17">
        <v>47</v>
      </c>
      <c r="B53" s="19">
        <f t="shared" si="7"/>
        <v>29</v>
      </c>
      <c r="C53" s="19">
        <f t="shared" si="8"/>
        <v>119</v>
      </c>
      <c r="D53" s="14">
        <f t="shared" si="11"/>
        <v>12</v>
      </c>
      <c r="E53" s="14">
        <f t="shared" si="11"/>
        <v>12</v>
      </c>
      <c r="F53" s="2" t="str">
        <f>IF(results!O53&lt;&gt;"b","",results!B53)</f>
        <v/>
      </c>
      <c r="G53" s="2" t="str">
        <f>IF(results!$O53&lt;&gt;"b","",results!N53)</f>
        <v/>
      </c>
      <c r="H53" s="29" t="str">
        <f>IF(results!$O53&lt;&gt;"b","",Q53)</f>
        <v/>
      </c>
      <c r="I53" s="29" t="str">
        <f>IF(results!$O53&lt;&gt;"b","",IF(R53=Q53,R53+0.0001,R53))</f>
        <v/>
      </c>
      <c r="J53" s="29" t="str">
        <f>IF(results!$O53&lt;&gt;"b","",IF(OR(Q53=S53,R53=S53),S53+0.0002,S53))</f>
        <v/>
      </c>
      <c r="K53" s="29" t="str">
        <f>IF(results!$O53&lt;&gt;"b","",IF(OR(Q53=T53,R53=T53,S53=T53),T53+0.0003,T53))</f>
        <v/>
      </c>
      <c r="L53" s="29" t="str">
        <f>IF(results!$O53&lt;&gt;"b","",U53*2)</f>
        <v/>
      </c>
      <c r="M53" s="38">
        <f t="shared" si="9"/>
        <v>0</v>
      </c>
      <c r="N53" s="4">
        <f t="shared" si="5"/>
        <v>5.3000000000000001E-6</v>
      </c>
      <c r="O53" s="4" t="str">
        <f>IF(results!$O53&lt;&gt;"b","",results!C53)</f>
        <v/>
      </c>
      <c r="P53" s="4">
        <f>IF(results!O53="A",1,IF(results!O53="B",2,IF(results!O53="C",3,99)))</f>
        <v>99</v>
      </c>
      <c r="Q53" s="28">
        <f>results!D53+results!E53</f>
        <v>0</v>
      </c>
      <c r="R53" s="28">
        <f>results!F53+results!G53</f>
        <v>0</v>
      </c>
      <c r="S53" s="28">
        <f>results!H53+results!I53</f>
        <v>0</v>
      </c>
      <c r="T53" s="28">
        <f>results!J53+results!K53</f>
        <v>0</v>
      </c>
      <c r="U53" s="28">
        <f>results!L53+results!M53</f>
        <v>0</v>
      </c>
      <c r="V53" s="10" t="e">
        <f t="shared" si="10"/>
        <v>#NUM!</v>
      </c>
    </row>
    <row r="54" spans="1:22" x14ac:dyDescent="0.35">
      <c r="A54" s="17">
        <v>48</v>
      </c>
      <c r="B54" s="19">
        <f t="shared" si="7"/>
        <v>29</v>
      </c>
      <c r="C54" s="19">
        <f t="shared" si="8"/>
        <v>118</v>
      </c>
      <c r="D54" s="14">
        <f t="shared" si="11"/>
        <v>12</v>
      </c>
      <c r="E54" s="14">
        <f t="shared" si="11"/>
        <v>12</v>
      </c>
      <c r="F54" s="2" t="str">
        <f>IF(results!O54&lt;&gt;"b","",results!B54)</f>
        <v/>
      </c>
      <c r="G54" s="2" t="str">
        <f>IF(results!$O54&lt;&gt;"b","",results!N54)</f>
        <v/>
      </c>
      <c r="H54" s="29" t="str">
        <f>IF(results!$O54&lt;&gt;"b","",Q54)</f>
        <v/>
      </c>
      <c r="I54" s="29" t="str">
        <f>IF(results!$O54&lt;&gt;"b","",IF(R54=Q54,R54+0.0001,R54))</f>
        <v/>
      </c>
      <c r="J54" s="29" t="str">
        <f>IF(results!$O54&lt;&gt;"b","",IF(OR(Q54=S54,R54=S54),S54+0.0002,S54))</f>
        <v/>
      </c>
      <c r="K54" s="29" t="str">
        <f>IF(results!$O54&lt;&gt;"b","",IF(OR(Q54=T54,R54=T54,S54=T54),T54+0.0003,T54))</f>
        <v/>
      </c>
      <c r="L54" s="29" t="str">
        <f>IF(results!$O54&lt;&gt;"b","",U54*2)</f>
        <v/>
      </c>
      <c r="M54" s="38">
        <f t="shared" si="9"/>
        <v>0</v>
      </c>
      <c r="N54" s="4">
        <f t="shared" si="5"/>
        <v>5.4E-6</v>
      </c>
      <c r="O54" s="4" t="str">
        <f>IF(results!$O54&lt;&gt;"b","",results!C54)</f>
        <v/>
      </c>
      <c r="P54" s="4">
        <f>IF(results!O54="A",1,IF(results!O54="B",2,IF(results!O54="C",3,99)))</f>
        <v>99</v>
      </c>
      <c r="Q54" s="28">
        <f>results!D54+results!E54</f>
        <v>0</v>
      </c>
      <c r="R54" s="28">
        <f>results!F54+results!G54</f>
        <v>0</v>
      </c>
      <c r="S54" s="28">
        <f>results!H54+results!I54</f>
        <v>0</v>
      </c>
      <c r="T54" s="28">
        <f>results!J54+results!K54</f>
        <v>0</v>
      </c>
      <c r="U54" s="28">
        <f>results!L54+results!M54</f>
        <v>0</v>
      </c>
      <c r="V54" s="10" t="e">
        <f t="shared" si="10"/>
        <v>#NUM!</v>
      </c>
    </row>
    <row r="55" spans="1:22" x14ac:dyDescent="0.35">
      <c r="A55" s="17">
        <v>49</v>
      </c>
      <c r="B55" s="19">
        <f t="shared" si="7"/>
        <v>29</v>
      </c>
      <c r="C55" s="19">
        <f t="shared" si="8"/>
        <v>117</v>
      </c>
      <c r="D55" s="14">
        <f t="shared" si="11"/>
        <v>12</v>
      </c>
      <c r="E55" s="14">
        <f t="shared" si="11"/>
        <v>12</v>
      </c>
      <c r="F55" s="2" t="str">
        <f>IF(results!O55&lt;&gt;"b","",results!B55)</f>
        <v/>
      </c>
      <c r="G55" s="2" t="str">
        <f>IF(results!$O55&lt;&gt;"b","",results!N55)</f>
        <v/>
      </c>
      <c r="H55" s="29" t="str">
        <f>IF(results!$O55&lt;&gt;"b","",Q55)</f>
        <v/>
      </c>
      <c r="I55" s="29" t="str">
        <f>IF(results!$O55&lt;&gt;"b","",IF(R55=Q55,R55+0.0001,R55))</f>
        <v/>
      </c>
      <c r="J55" s="29" t="str">
        <f>IF(results!$O55&lt;&gt;"b","",IF(OR(Q55=S55,R55=S55),S55+0.0002,S55))</f>
        <v/>
      </c>
      <c r="K55" s="29" t="str">
        <f>IF(results!$O55&lt;&gt;"b","",IF(OR(Q55=T55,R55=T55,S55=T55),T55+0.0003,T55))</f>
        <v/>
      </c>
      <c r="L55" s="29" t="str">
        <f>IF(results!$O55&lt;&gt;"b","",U55*2)</f>
        <v/>
      </c>
      <c r="M55" s="38">
        <f t="shared" si="9"/>
        <v>0</v>
      </c>
      <c r="N55" s="4">
        <f t="shared" si="5"/>
        <v>5.4999999999999999E-6</v>
      </c>
      <c r="O55" s="4" t="str">
        <f>IF(results!$O55&lt;&gt;"b","",results!C55)</f>
        <v/>
      </c>
      <c r="P55" s="4">
        <f>IF(results!O55="A",1,IF(results!O55="B",2,IF(results!O55="C",3,99)))</f>
        <v>99</v>
      </c>
      <c r="Q55" s="28">
        <f>results!D55+results!E55</f>
        <v>0</v>
      </c>
      <c r="R55" s="28">
        <f>results!F55+results!G55</f>
        <v>0</v>
      </c>
      <c r="S55" s="28">
        <f>results!H55+results!I55</f>
        <v>0</v>
      </c>
      <c r="T55" s="28">
        <f>results!J55+results!K55</f>
        <v>0</v>
      </c>
      <c r="U55" s="28">
        <f>results!L55+results!M55</f>
        <v>0</v>
      </c>
      <c r="V55" s="10" t="e">
        <f t="shared" si="10"/>
        <v>#NUM!</v>
      </c>
    </row>
    <row r="56" spans="1:22" x14ac:dyDescent="0.35">
      <c r="A56" s="17">
        <v>50</v>
      </c>
      <c r="B56" s="19">
        <f t="shared" si="7"/>
        <v>29</v>
      </c>
      <c r="C56" s="19">
        <f t="shared" si="8"/>
        <v>116</v>
      </c>
      <c r="D56" s="14">
        <f t="shared" si="11"/>
        <v>12</v>
      </c>
      <c r="E56" s="14">
        <f t="shared" si="11"/>
        <v>12</v>
      </c>
      <c r="F56" s="2" t="str">
        <f>IF(results!O56&lt;&gt;"b","",results!B56)</f>
        <v/>
      </c>
      <c r="G56" s="2" t="str">
        <f>IF(results!$O56&lt;&gt;"b","",results!N56)</f>
        <v/>
      </c>
      <c r="H56" s="29" t="str">
        <f>IF(results!$O56&lt;&gt;"b","",Q56)</f>
        <v/>
      </c>
      <c r="I56" s="29" t="str">
        <f>IF(results!$O56&lt;&gt;"b","",IF(R56=Q56,R56+0.0001,R56))</f>
        <v/>
      </c>
      <c r="J56" s="29" t="str">
        <f>IF(results!$O56&lt;&gt;"b","",IF(OR(Q56=S56,R56=S56),S56+0.0002,S56))</f>
        <v/>
      </c>
      <c r="K56" s="29" t="str">
        <f>IF(results!$O56&lt;&gt;"b","",IF(OR(Q56=T56,R56=T56,S56=T56),T56+0.0003,T56))</f>
        <v/>
      </c>
      <c r="L56" s="29" t="str">
        <f>IF(results!$O56&lt;&gt;"b","",U56*2)</f>
        <v/>
      </c>
      <c r="M56" s="38">
        <f t="shared" si="9"/>
        <v>0</v>
      </c>
      <c r="N56" s="4">
        <f t="shared" si="5"/>
        <v>5.5999999999999997E-6</v>
      </c>
      <c r="O56" s="4" t="str">
        <f>IF(results!$O56&lt;&gt;"b","",results!C56)</f>
        <v/>
      </c>
      <c r="P56" s="4">
        <f>IF(results!O56="A",1,IF(results!O56="B",2,IF(results!O56="C",3,99)))</f>
        <v>99</v>
      </c>
      <c r="Q56" s="28">
        <f>results!D56+results!E56</f>
        <v>0</v>
      </c>
      <c r="R56" s="28">
        <f>results!F56+results!G56</f>
        <v>0</v>
      </c>
      <c r="S56" s="28">
        <f>results!H56+results!I56</f>
        <v>0</v>
      </c>
      <c r="T56" s="28">
        <f>results!J56+results!K56</f>
        <v>0</v>
      </c>
      <c r="U56" s="28">
        <f>results!L56+results!M56</f>
        <v>0</v>
      </c>
      <c r="V56" s="10" t="e">
        <f t="shared" si="10"/>
        <v>#NUM!</v>
      </c>
    </row>
    <row r="57" spans="1:22" x14ac:dyDescent="0.35">
      <c r="A57" s="17">
        <v>51</v>
      </c>
      <c r="B57" s="19">
        <f t="shared" si="7"/>
        <v>29</v>
      </c>
      <c r="C57" s="19">
        <f t="shared" si="8"/>
        <v>115</v>
      </c>
      <c r="D57" s="14">
        <f t="shared" si="11"/>
        <v>12</v>
      </c>
      <c r="E57" s="14">
        <f t="shared" si="11"/>
        <v>12</v>
      </c>
      <c r="F57" s="2" t="str">
        <f>IF(results!O57&lt;&gt;"b","",results!B57)</f>
        <v/>
      </c>
      <c r="G57" s="2" t="str">
        <f>IF(results!$O57&lt;&gt;"b","",results!N57)</f>
        <v/>
      </c>
      <c r="H57" s="29" t="str">
        <f>IF(results!$O57&lt;&gt;"b","",Q57)</f>
        <v/>
      </c>
      <c r="I57" s="29" t="str">
        <f>IF(results!$O57&lt;&gt;"b","",IF(R57=Q57,R57+0.0001,R57))</f>
        <v/>
      </c>
      <c r="J57" s="29" t="str">
        <f>IF(results!$O57&lt;&gt;"b","",IF(OR(Q57=S57,R57=S57),S57+0.0002,S57))</f>
        <v/>
      </c>
      <c r="K57" s="29" t="str">
        <f>IF(results!$O57&lt;&gt;"b","",IF(OR(Q57=T57,R57=T57,S57=T57),T57+0.0003,T57))</f>
        <v/>
      </c>
      <c r="L57" s="29" t="str">
        <f>IF(results!$O57&lt;&gt;"b","",U57*2)</f>
        <v/>
      </c>
      <c r="M57" s="38">
        <f t="shared" si="9"/>
        <v>0</v>
      </c>
      <c r="N57" s="4">
        <f t="shared" si="5"/>
        <v>5.6999999999999996E-6</v>
      </c>
      <c r="O57" s="4" t="str">
        <f>IF(results!$O57&lt;&gt;"b","",results!C57)</f>
        <v/>
      </c>
      <c r="P57" s="4">
        <f>IF(results!O57="A",1,IF(results!O57="B",2,IF(results!O57="C",3,99)))</f>
        <v>99</v>
      </c>
      <c r="Q57" s="28">
        <f>results!D57+results!E57</f>
        <v>0</v>
      </c>
      <c r="R57" s="28">
        <f>results!F57+results!G57</f>
        <v>0</v>
      </c>
      <c r="S57" s="28">
        <f>results!H57+results!I57</f>
        <v>0</v>
      </c>
      <c r="T57" s="28">
        <f>results!J57+results!K57</f>
        <v>0</v>
      </c>
      <c r="U57" s="28">
        <f>results!L57+results!M57</f>
        <v>0</v>
      </c>
      <c r="V57" s="10" t="e">
        <f t="shared" si="10"/>
        <v>#NUM!</v>
      </c>
    </row>
    <row r="58" spans="1:22" x14ac:dyDescent="0.35">
      <c r="A58" s="17">
        <v>52</v>
      </c>
      <c r="B58" s="19">
        <f t="shared" si="7"/>
        <v>29</v>
      </c>
      <c r="C58" s="19">
        <f t="shared" si="8"/>
        <v>114</v>
      </c>
      <c r="D58" s="14">
        <f t="shared" si="11"/>
        <v>12</v>
      </c>
      <c r="E58" s="14">
        <f t="shared" si="11"/>
        <v>12</v>
      </c>
      <c r="F58" s="2" t="str">
        <f>IF(results!O58&lt;&gt;"b","",results!B58)</f>
        <v/>
      </c>
      <c r="G58" s="2" t="str">
        <f>IF(results!$O58&lt;&gt;"b","",results!N58)</f>
        <v/>
      </c>
      <c r="H58" s="29" t="str">
        <f>IF(results!$O58&lt;&gt;"b","",Q58)</f>
        <v/>
      </c>
      <c r="I58" s="29" t="str">
        <f>IF(results!$O58&lt;&gt;"b","",IF(R58=Q58,R58+0.0001,R58))</f>
        <v/>
      </c>
      <c r="J58" s="29" t="str">
        <f>IF(results!$O58&lt;&gt;"b","",IF(OR(Q58=S58,R58=S58),S58+0.0002,S58))</f>
        <v/>
      </c>
      <c r="K58" s="29" t="str">
        <f>IF(results!$O58&lt;&gt;"b","",IF(OR(Q58=T58,R58=T58,S58=T58),T58+0.0003,T58))</f>
        <v/>
      </c>
      <c r="L58" s="29" t="str">
        <f>IF(results!$O58&lt;&gt;"b","",U58*2)</f>
        <v/>
      </c>
      <c r="M58" s="38">
        <f t="shared" si="9"/>
        <v>0</v>
      </c>
      <c r="N58" s="4">
        <f t="shared" si="5"/>
        <v>5.7999999999999995E-6</v>
      </c>
      <c r="O58" s="4" t="str">
        <f>IF(results!$O58&lt;&gt;"b","",results!C58)</f>
        <v/>
      </c>
      <c r="P58" s="4">
        <f>IF(results!O58="A",1,IF(results!O58="B",2,IF(results!O58="C",3,99)))</f>
        <v>99</v>
      </c>
      <c r="Q58" s="28">
        <f>results!D58+results!E58</f>
        <v>0</v>
      </c>
      <c r="R58" s="28">
        <f>results!F58+results!G58</f>
        <v>0</v>
      </c>
      <c r="S58" s="28">
        <f>results!H58+results!I58</f>
        <v>0</v>
      </c>
      <c r="T58" s="28">
        <f>results!J58+results!K58</f>
        <v>0</v>
      </c>
      <c r="U58" s="28">
        <f>results!L58+results!M58</f>
        <v>0</v>
      </c>
      <c r="V58" s="10" t="e">
        <f t="shared" si="10"/>
        <v>#NUM!</v>
      </c>
    </row>
    <row r="59" spans="1:22" x14ac:dyDescent="0.35">
      <c r="A59" s="17">
        <v>53</v>
      </c>
      <c r="B59" s="19">
        <f t="shared" si="7"/>
        <v>29</v>
      </c>
      <c r="C59" s="19">
        <f t="shared" si="8"/>
        <v>113</v>
      </c>
      <c r="D59" s="14">
        <f t="shared" si="11"/>
        <v>12</v>
      </c>
      <c r="E59" s="14">
        <f t="shared" si="11"/>
        <v>12</v>
      </c>
      <c r="F59" s="2" t="str">
        <f>IF(results!O59&lt;&gt;"b","",results!B59)</f>
        <v/>
      </c>
      <c r="G59" s="2" t="str">
        <f>IF(results!$O59&lt;&gt;"b","",results!N59)</f>
        <v/>
      </c>
      <c r="H59" s="29" t="str">
        <f>IF(results!$O59&lt;&gt;"b","",Q59)</f>
        <v/>
      </c>
      <c r="I59" s="29" t="str">
        <f>IF(results!$O59&lt;&gt;"b","",IF(R59=Q59,R59+0.0001,R59))</f>
        <v/>
      </c>
      <c r="J59" s="29" t="str">
        <f>IF(results!$O59&lt;&gt;"b","",IF(OR(Q59=S59,R59=S59),S59+0.0002,S59))</f>
        <v/>
      </c>
      <c r="K59" s="29" t="str">
        <f>IF(results!$O59&lt;&gt;"b","",IF(OR(Q59=T59,R59=T59,S59=T59),T59+0.0003,T59))</f>
        <v/>
      </c>
      <c r="L59" s="29" t="str">
        <f>IF(results!$O59&lt;&gt;"b","",U59*2)</f>
        <v/>
      </c>
      <c r="M59" s="38">
        <f t="shared" si="9"/>
        <v>0</v>
      </c>
      <c r="N59" s="4">
        <f t="shared" si="5"/>
        <v>5.8999999999999994E-6</v>
      </c>
      <c r="O59" s="4" t="str">
        <f>IF(results!$O59&lt;&gt;"b","",results!C59)</f>
        <v/>
      </c>
      <c r="P59" s="4">
        <f>IF(results!O59="A",1,IF(results!O59="B",2,IF(results!O59="C",3,99)))</f>
        <v>99</v>
      </c>
      <c r="Q59" s="28">
        <f>results!D59+results!E59</f>
        <v>0</v>
      </c>
      <c r="R59" s="28">
        <f>results!F59+results!G59</f>
        <v>0</v>
      </c>
      <c r="S59" s="28">
        <f>results!H59+results!I59</f>
        <v>0</v>
      </c>
      <c r="T59" s="28">
        <f>results!J59+results!K59</f>
        <v>0</v>
      </c>
      <c r="U59" s="28">
        <f>results!L59+results!M59</f>
        <v>0</v>
      </c>
      <c r="V59" s="10" t="e">
        <f t="shared" si="10"/>
        <v>#NUM!</v>
      </c>
    </row>
    <row r="60" spans="1:22" x14ac:dyDescent="0.35">
      <c r="A60" s="17">
        <v>54</v>
      </c>
      <c r="B60" s="19">
        <f t="shared" si="7"/>
        <v>29</v>
      </c>
      <c r="C60" s="19">
        <f t="shared" si="8"/>
        <v>112</v>
      </c>
      <c r="D60" s="14">
        <f t="shared" si="11"/>
        <v>12</v>
      </c>
      <c r="E60" s="14">
        <f t="shared" si="11"/>
        <v>12</v>
      </c>
      <c r="F60" s="2" t="str">
        <f>IF(results!O60&lt;&gt;"b","",results!B60)</f>
        <v/>
      </c>
      <c r="G60" s="2" t="str">
        <f>IF(results!$O60&lt;&gt;"b","",results!N60)</f>
        <v/>
      </c>
      <c r="H60" s="29" t="str">
        <f>IF(results!$O60&lt;&gt;"b","",Q60)</f>
        <v/>
      </c>
      <c r="I60" s="29" t="str">
        <f>IF(results!$O60&lt;&gt;"b","",IF(R60=Q60,R60+0.0001,R60))</f>
        <v/>
      </c>
      <c r="J60" s="29" t="str">
        <f>IF(results!$O60&lt;&gt;"b","",IF(OR(Q60=S60,R60=S60),S60+0.0002,S60))</f>
        <v/>
      </c>
      <c r="K60" s="29" t="str">
        <f>IF(results!$O60&lt;&gt;"b","",IF(OR(Q60=T60,R60=T60,S60=T60),T60+0.0003,T60))</f>
        <v/>
      </c>
      <c r="L60" s="29" t="str">
        <f>IF(results!$O60&lt;&gt;"b","",U60*2)</f>
        <v/>
      </c>
      <c r="M60" s="38">
        <f t="shared" si="9"/>
        <v>0</v>
      </c>
      <c r="N60" s="4">
        <f t="shared" si="5"/>
        <v>6.0000000000000002E-6</v>
      </c>
      <c r="O60" s="4" t="str">
        <f>IF(results!$O60&lt;&gt;"b","",results!C60)</f>
        <v/>
      </c>
      <c r="P60" s="4">
        <f>IF(results!O60="A",1,IF(results!O60="B",2,IF(results!O60="C",3,99)))</f>
        <v>99</v>
      </c>
      <c r="Q60" s="28">
        <f>results!D60+results!E60</f>
        <v>0</v>
      </c>
      <c r="R60" s="28">
        <f>results!F60+results!G60</f>
        <v>0</v>
      </c>
      <c r="S60" s="28">
        <f>results!H60+results!I60</f>
        <v>0</v>
      </c>
      <c r="T60" s="28">
        <f>results!J60+results!K60</f>
        <v>0</v>
      </c>
      <c r="U60" s="28">
        <f>results!L60+results!M60</f>
        <v>0</v>
      </c>
      <c r="V60" s="10" t="e">
        <f t="shared" si="10"/>
        <v>#NUM!</v>
      </c>
    </row>
    <row r="61" spans="1:22" x14ac:dyDescent="0.35">
      <c r="A61" s="17">
        <v>55</v>
      </c>
      <c r="B61" s="19">
        <f t="shared" si="7"/>
        <v>29</v>
      </c>
      <c r="C61" s="19">
        <f t="shared" si="8"/>
        <v>111</v>
      </c>
      <c r="D61" s="14">
        <f t="shared" si="11"/>
        <v>12</v>
      </c>
      <c r="E61" s="14">
        <f t="shared" si="11"/>
        <v>12</v>
      </c>
      <c r="F61" s="2" t="str">
        <f>IF(results!O61&lt;&gt;"b","",results!B61)</f>
        <v/>
      </c>
      <c r="G61" s="2" t="str">
        <f>IF(results!$O61&lt;&gt;"b","",results!N61)</f>
        <v/>
      </c>
      <c r="H61" s="29" t="str">
        <f>IF(results!$O61&lt;&gt;"b","",Q61)</f>
        <v/>
      </c>
      <c r="I61" s="29" t="str">
        <f>IF(results!$O61&lt;&gt;"b","",IF(R61=Q61,R61+0.0001,R61))</f>
        <v/>
      </c>
      <c r="J61" s="29" t="str">
        <f>IF(results!$O61&lt;&gt;"b","",IF(OR(Q61=S61,R61=S61),S61+0.0002,S61))</f>
        <v/>
      </c>
      <c r="K61" s="29" t="str">
        <f>IF(results!$O61&lt;&gt;"b","",IF(OR(Q61=T61,R61=T61,S61=T61),T61+0.0003,T61))</f>
        <v/>
      </c>
      <c r="L61" s="29" t="str">
        <f>IF(results!$O61&lt;&gt;"b","",U61*2)</f>
        <v/>
      </c>
      <c r="M61" s="38">
        <f t="shared" si="9"/>
        <v>0</v>
      </c>
      <c r="N61" s="4">
        <f t="shared" si="5"/>
        <v>6.1E-6</v>
      </c>
      <c r="O61" s="4" t="str">
        <f>IF(results!$O61&lt;&gt;"b","",results!C61)</f>
        <v/>
      </c>
      <c r="P61" s="4">
        <f>IF(results!O61="A",1,IF(results!O61="B",2,IF(results!O61="C",3,99)))</f>
        <v>99</v>
      </c>
      <c r="Q61" s="28">
        <f>results!D61+results!E61</f>
        <v>0</v>
      </c>
      <c r="R61" s="28">
        <f>results!F61+results!G61</f>
        <v>0</v>
      </c>
      <c r="S61" s="28">
        <f>results!H61+results!I61</f>
        <v>0</v>
      </c>
      <c r="T61" s="28">
        <f>results!J61+results!K61</f>
        <v>0</v>
      </c>
      <c r="U61" s="28">
        <f>results!L61+results!M61</f>
        <v>0</v>
      </c>
      <c r="V61" s="10" t="e">
        <f t="shared" si="10"/>
        <v>#NUM!</v>
      </c>
    </row>
    <row r="62" spans="1:22" x14ac:dyDescent="0.35">
      <c r="A62" s="17">
        <v>56</v>
      </c>
      <c r="B62" s="19">
        <f t="shared" si="7"/>
        <v>29</v>
      </c>
      <c r="C62" s="19">
        <f t="shared" si="8"/>
        <v>110</v>
      </c>
      <c r="D62" s="14">
        <f t="shared" si="11"/>
        <v>12</v>
      </c>
      <c r="E62" s="14">
        <f t="shared" si="11"/>
        <v>12</v>
      </c>
      <c r="F62" s="2" t="str">
        <f>IF(results!O62&lt;&gt;"b","",results!B62)</f>
        <v/>
      </c>
      <c r="G62" s="2" t="str">
        <f>IF(results!$O62&lt;&gt;"b","",results!N62)</f>
        <v/>
      </c>
      <c r="H62" s="29" t="str">
        <f>IF(results!$O62&lt;&gt;"b","",Q62)</f>
        <v/>
      </c>
      <c r="I62" s="29" t="str">
        <f>IF(results!$O62&lt;&gt;"b","",IF(R62=Q62,R62+0.0001,R62))</f>
        <v/>
      </c>
      <c r="J62" s="29" t="str">
        <f>IF(results!$O62&lt;&gt;"b","",IF(OR(Q62=S62,R62=S62),S62+0.0002,S62))</f>
        <v/>
      </c>
      <c r="K62" s="29" t="str">
        <f>IF(results!$O62&lt;&gt;"b","",IF(OR(Q62=T62,R62=T62,S62=T62),T62+0.0003,T62))</f>
        <v/>
      </c>
      <c r="L62" s="29" t="str">
        <f>IF(results!$O62&lt;&gt;"b","",U62*2)</f>
        <v/>
      </c>
      <c r="M62" s="38">
        <f t="shared" si="9"/>
        <v>0</v>
      </c>
      <c r="N62" s="4">
        <f t="shared" si="5"/>
        <v>6.1999999999999999E-6</v>
      </c>
      <c r="O62" s="4" t="str">
        <f>IF(results!$O62&lt;&gt;"b","",results!C62)</f>
        <v/>
      </c>
      <c r="P62" s="4">
        <f>IF(results!O62="A",1,IF(results!O62="B",2,IF(results!O62="C",3,99)))</f>
        <v>99</v>
      </c>
      <c r="Q62" s="28">
        <f>results!D62+results!E62</f>
        <v>0</v>
      </c>
      <c r="R62" s="28">
        <f>results!F62+results!G62</f>
        <v>0</v>
      </c>
      <c r="S62" s="28">
        <f>results!H62+results!I62</f>
        <v>0</v>
      </c>
      <c r="T62" s="28">
        <f>results!J62+results!K62</f>
        <v>0</v>
      </c>
      <c r="U62" s="28">
        <f>results!L62+results!M62</f>
        <v>0</v>
      </c>
      <c r="V62" s="10" t="e">
        <f t="shared" si="10"/>
        <v>#NUM!</v>
      </c>
    </row>
    <row r="63" spans="1:22" x14ac:dyDescent="0.35">
      <c r="A63" s="17">
        <v>57</v>
      </c>
      <c r="B63" s="19">
        <f t="shared" si="7"/>
        <v>29</v>
      </c>
      <c r="C63" s="19">
        <f t="shared" si="8"/>
        <v>109</v>
      </c>
      <c r="D63" s="14">
        <f t="shared" si="11"/>
        <v>12</v>
      </c>
      <c r="E63" s="14">
        <f t="shared" si="11"/>
        <v>12</v>
      </c>
      <c r="F63" s="2" t="str">
        <f>IF(results!O63&lt;&gt;"b","",results!B63)</f>
        <v/>
      </c>
      <c r="G63" s="2" t="str">
        <f>IF(results!$O63&lt;&gt;"b","",results!N63)</f>
        <v/>
      </c>
      <c r="H63" s="29" t="str">
        <f>IF(results!$O63&lt;&gt;"b","",Q63)</f>
        <v/>
      </c>
      <c r="I63" s="29" t="str">
        <f>IF(results!$O63&lt;&gt;"b","",IF(R63=Q63,R63+0.0001,R63))</f>
        <v/>
      </c>
      <c r="J63" s="29" t="str">
        <f>IF(results!$O63&lt;&gt;"b","",IF(OR(Q63=S63,R63=S63),S63+0.0002,S63))</f>
        <v/>
      </c>
      <c r="K63" s="29" t="str">
        <f>IF(results!$O63&lt;&gt;"b","",IF(OR(Q63=T63,R63=T63,S63=T63),T63+0.0003,T63))</f>
        <v/>
      </c>
      <c r="L63" s="29" t="str">
        <f>IF(results!$O63&lt;&gt;"b","",U63*2)</f>
        <v/>
      </c>
      <c r="M63" s="38">
        <f t="shared" si="9"/>
        <v>0</v>
      </c>
      <c r="N63" s="4">
        <f t="shared" si="5"/>
        <v>6.2999999999999998E-6</v>
      </c>
      <c r="O63" s="4" t="str">
        <f>IF(results!$O63&lt;&gt;"b","",results!C63)</f>
        <v/>
      </c>
      <c r="P63" s="4">
        <f>IF(results!O63="A",1,IF(results!O63="B",2,IF(results!O63="C",3,99)))</f>
        <v>99</v>
      </c>
      <c r="Q63" s="28">
        <f>results!D63+results!E63</f>
        <v>0</v>
      </c>
      <c r="R63" s="28">
        <f>results!F63+results!G63</f>
        <v>0</v>
      </c>
      <c r="S63" s="28">
        <f>results!H63+results!I63</f>
        <v>0</v>
      </c>
      <c r="T63" s="28">
        <f>results!J63+results!K63</f>
        <v>0</v>
      </c>
      <c r="U63" s="28">
        <f>results!L63+results!M63</f>
        <v>0</v>
      </c>
      <c r="V63" s="10" t="e">
        <f t="shared" si="10"/>
        <v>#NUM!</v>
      </c>
    </row>
    <row r="64" spans="1:22" x14ac:dyDescent="0.35">
      <c r="A64" s="17">
        <v>58</v>
      </c>
      <c r="B64" s="19">
        <f t="shared" si="7"/>
        <v>29</v>
      </c>
      <c r="C64" s="19">
        <f t="shared" si="8"/>
        <v>108</v>
      </c>
      <c r="D64" s="14">
        <f t="shared" si="11"/>
        <v>12</v>
      </c>
      <c r="E64" s="14">
        <f t="shared" si="11"/>
        <v>12</v>
      </c>
      <c r="F64" s="2" t="str">
        <f>IF(results!O64&lt;&gt;"b","",results!B64)</f>
        <v/>
      </c>
      <c r="G64" s="2" t="str">
        <f>IF(results!$O64&lt;&gt;"b","",results!N64)</f>
        <v/>
      </c>
      <c r="H64" s="29" t="str">
        <f>IF(results!$O64&lt;&gt;"b","",Q64)</f>
        <v/>
      </c>
      <c r="I64" s="29" t="str">
        <f>IF(results!$O64&lt;&gt;"b","",IF(R64=Q64,R64+0.0001,R64))</f>
        <v/>
      </c>
      <c r="J64" s="29" t="str">
        <f>IF(results!$O64&lt;&gt;"b","",IF(OR(Q64=S64,R64=S64),S64+0.0002,S64))</f>
        <v/>
      </c>
      <c r="K64" s="29" t="str">
        <f>IF(results!$O64&lt;&gt;"b","",IF(OR(Q64=T64,R64=T64,S64=T64),T64+0.0003,T64))</f>
        <v/>
      </c>
      <c r="L64" s="29" t="str">
        <f>IF(results!$O64&lt;&gt;"b","",U64*2)</f>
        <v/>
      </c>
      <c r="M64" s="38">
        <f t="shared" si="9"/>
        <v>0</v>
      </c>
      <c r="N64" s="4">
        <f t="shared" si="5"/>
        <v>6.3999999999999997E-6</v>
      </c>
      <c r="O64" s="4" t="str">
        <f>IF(results!$O64&lt;&gt;"b","",results!C64)</f>
        <v/>
      </c>
      <c r="P64" s="4">
        <f>IF(results!O64="A",1,IF(results!O64="B",2,IF(results!O64="C",3,99)))</f>
        <v>99</v>
      </c>
      <c r="Q64" s="28">
        <f>results!D64+results!E64</f>
        <v>0</v>
      </c>
      <c r="R64" s="28">
        <f>results!F64+results!G64</f>
        <v>0</v>
      </c>
      <c r="S64" s="28">
        <f>results!H64+results!I64</f>
        <v>0</v>
      </c>
      <c r="T64" s="28">
        <f>results!J64+results!K64</f>
        <v>0</v>
      </c>
      <c r="U64" s="28">
        <f>results!L64+results!M64</f>
        <v>0</v>
      </c>
      <c r="V64" s="10" t="e">
        <f t="shared" si="10"/>
        <v>#NUM!</v>
      </c>
    </row>
    <row r="65" spans="1:22" x14ac:dyDescent="0.35">
      <c r="A65" s="17">
        <v>59</v>
      </c>
      <c r="B65" s="19">
        <f t="shared" si="7"/>
        <v>29</v>
      </c>
      <c r="C65" s="19">
        <f t="shared" si="8"/>
        <v>107</v>
      </c>
      <c r="D65" s="14">
        <f t="shared" si="11"/>
        <v>12</v>
      </c>
      <c r="E65" s="14">
        <f t="shared" si="11"/>
        <v>12</v>
      </c>
      <c r="F65" s="2" t="str">
        <f>IF(results!O65&lt;&gt;"b","",results!B65)</f>
        <v/>
      </c>
      <c r="G65" s="2" t="str">
        <f>IF(results!$O65&lt;&gt;"b","",results!N65)</f>
        <v/>
      </c>
      <c r="H65" s="29" t="str">
        <f>IF(results!$O65&lt;&gt;"b","",Q65)</f>
        <v/>
      </c>
      <c r="I65" s="29" t="str">
        <f>IF(results!$O65&lt;&gt;"b","",IF(R65=Q65,R65+0.0001,R65))</f>
        <v/>
      </c>
      <c r="J65" s="29" t="str">
        <f>IF(results!$O65&lt;&gt;"b","",IF(OR(Q65=S65,R65=S65),S65+0.0002,S65))</f>
        <v/>
      </c>
      <c r="K65" s="29" t="str">
        <f>IF(results!$O65&lt;&gt;"b","",IF(OR(Q65=T65,R65=T65,S65=T65),T65+0.0003,T65))</f>
        <v/>
      </c>
      <c r="L65" s="29" t="str">
        <f>IF(results!$O65&lt;&gt;"b","",U65*2)</f>
        <v/>
      </c>
      <c r="M65" s="38">
        <f t="shared" si="9"/>
        <v>0</v>
      </c>
      <c r="N65" s="4">
        <f t="shared" si="5"/>
        <v>6.4999999999999996E-6</v>
      </c>
      <c r="O65" s="4" t="str">
        <f>IF(results!$O65&lt;&gt;"b","",results!C65)</f>
        <v/>
      </c>
      <c r="P65" s="4">
        <f>IF(results!O65="A",1,IF(results!O65="B",2,IF(results!O65="C",3,99)))</f>
        <v>99</v>
      </c>
      <c r="Q65" s="28">
        <f>results!D65+results!E65</f>
        <v>0</v>
      </c>
      <c r="R65" s="28">
        <f>results!F65+results!G65</f>
        <v>0</v>
      </c>
      <c r="S65" s="28">
        <f>results!H65+results!I65</f>
        <v>0</v>
      </c>
      <c r="T65" s="28">
        <f>results!J65+results!K65</f>
        <v>0</v>
      </c>
      <c r="U65" s="28">
        <f>results!L65+results!M65</f>
        <v>0</v>
      </c>
      <c r="V65" s="10" t="e">
        <f t="shared" si="10"/>
        <v>#NUM!</v>
      </c>
    </row>
    <row r="66" spans="1:22" x14ac:dyDescent="0.35">
      <c r="A66" s="17">
        <v>60</v>
      </c>
      <c r="B66" s="19">
        <f t="shared" si="7"/>
        <v>29</v>
      </c>
      <c r="C66" s="19">
        <f t="shared" si="8"/>
        <v>106</v>
      </c>
      <c r="D66" s="14">
        <f t="shared" si="11"/>
        <v>12</v>
      </c>
      <c r="E66" s="14">
        <f t="shared" si="11"/>
        <v>12</v>
      </c>
      <c r="F66" s="2" t="str">
        <f>IF(results!O66&lt;&gt;"b","",results!B66)</f>
        <v/>
      </c>
      <c r="G66" s="2" t="str">
        <f>IF(results!$O66&lt;&gt;"b","",results!N66)</f>
        <v/>
      </c>
      <c r="H66" s="29" t="str">
        <f>IF(results!$O66&lt;&gt;"b","",Q66)</f>
        <v/>
      </c>
      <c r="I66" s="29" t="str">
        <f>IF(results!$O66&lt;&gt;"b","",IF(R66=Q66,R66+0.0001,R66))</f>
        <v/>
      </c>
      <c r="J66" s="29" t="str">
        <f>IF(results!$O66&lt;&gt;"b","",IF(OR(Q66=S66,R66=S66),S66+0.0002,S66))</f>
        <v/>
      </c>
      <c r="K66" s="29" t="str">
        <f>IF(results!$O66&lt;&gt;"b","",IF(OR(Q66=T66,R66=T66,S66=T66),T66+0.0003,T66))</f>
        <v/>
      </c>
      <c r="L66" s="29" t="str">
        <f>IF(results!$O66&lt;&gt;"b","",U66*2)</f>
        <v/>
      </c>
      <c r="M66" s="38">
        <f t="shared" si="9"/>
        <v>0</v>
      </c>
      <c r="N66" s="4">
        <f t="shared" si="5"/>
        <v>6.5999999999999995E-6</v>
      </c>
      <c r="O66" s="4" t="str">
        <f>IF(results!$O66&lt;&gt;"b","",results!C66)</f>
        <v/>
      </c>
      <c r="P66" s="4">
        <f>IF(results!O66="A",1,IF(results!O66="B",2,IF(results!O66="C",3,99)))</f>
        <v>99</v>
      </c>
      <c r="Q66" s="28">
        <f>results!D66+results!E66</f>
        <v>0</v>
      </c>
      <c r="R66" s="28">
        <f>results!F66+results!G66</f>
        <v>0</v>
      </c>
      <c r="S66" s="28">
        <f>results!H66+results!I66</f>
        <v>0</v>
      </c>
      <c r="T66" s="28">
        <f>results!J66+results!K66</f>
        <v>0</v>
      </c>
      <c r="U66" s="28">
        <f>results!L66+results!M66</f>
        <v>0</v>
      </c>
      <c r="V66" s="10" t="e">
        <f t="shared" si="10"/>
        <v>#NUM!</v>
      </c>
    </row>
    <row r="67" spans="1:22" x14ac:dyDescent="0.35">
      <c r="A67" s="17">
        <v>61</v>
      </c>
      <c r="B67" s="19">
        <f t="shared" si="7"/>
        <v>29</v>
      </c>
      <c r="C67" s="19">
        <f t="shared" si="8"/>
        <v>105</v>
      </c>
      <c r="D67" s="14">
        <f t="shared" ref="D67:E86" si="12">_xlfn.RANK.EQ($M67,$M$7:$M$160,0)</f>
        <v>12</v>
      </c>
      <c r="E67" s="14">
        <f t="shared" si="12"/>
        <v>12</v>
      </c>
      <c r="F67" s="2" t="str">
        <f>IF(results!O67&lt;&gt;"b","",results!B67)</f>
        <v/>
      </c>
      <c r="G67" s="2" t="str">
        <f>IF(results!$O67&lt;&gt;"b","",results!N67)</f>
        <v/>
      </c>
      <c r="H67" s="29" t="str">
        <f>IF(results!$O67&lt;&gt;"b","",Q67)</f>
        <v/>
      </c>
      <c r="I67" s="29" t="str">
        <f>IF(results!$O67&lt;&gt;"b","",IF(R67=Q67,R67+0.0001,R67))</f>
        <v/>
      </c>
      <c r="J67" s="29" t="str">
        <f>IF(results!$O67&lt;&gt;"b","",IF(OR(Q67=S67,R67=S67),S67+0.0002,S67))</f>
        <v/>
      </c>
      <c r="K67" s="29" t="str">
        <f>IF(results!$O67&lt;&gt;"b","",IF(OR(Q67=T67,R67=T67,S67=T67),T67+0.0003,T67))</f>
        <v/>
      </c>
      <c r="L67" s="29" t="str">
        <f>IF(results!$O67&lt;&gt;"b","",U67*2)</f>
        <v/>
      </c>
      <c r="M67" s="38">
        <f t="shared" si="9"/>
        <v>0</v>
      </c>
      <c r="N67" s="4">
        <f t="shared" si="5"/>
        <v>6.6999999999999994E-6</v>
      </c>
      <c r="O67" s="4" t="str">
        <f>IF(results!$O67&lt;&gt;"b","",results!C67)</f>
        <v/>
      </c>
      <c r="P67" s="4">
        <f>IF(results!O67="A",1,IF(results!O67="B",2,IF(results!O67="C",3,99)))</f>
        <v>99</v>
      </c>
      <c r="Q67" s="28">
        <f>results!D67+results!E67</f>
        <v>0</v>
      </c>
      <c r="R67" s="28">
        <f>results!F67+results!G67</f>
        <v>0</v>
      </c>
      <c r="S67" s="28">
        <f>results!H67+results!I67</f>
        <v>0</v>
      </c>
      <c r="T67" s="28">
        <f>results!J67+results!K67</f>
        <v>0</v>
      </c>
      <c r="U67" s="28">
        <f>results!L67+results!M67</f>
        <v>0</v>
      </c>
      <c r="V67" s="10" t="e">
        <f t="shared" si="10"/>
        <v>#NUM!</v>
      </c>
    </row>
    <row r="68" spans="1:22" x14ac:dyDescent="0.35">
      <c r="A68" s="17">
        <v>62</v>
      </c>
      <c r="B68" s="19">
        <f t="shared" si="7"/>
        <v>29</v>
      </c>
      <c r="C68" s="19">
        <f t="shared" si="8"/>
        <v>104</v>
      </c>
      <c r="D68" s="14">
        <f t="shared" si="12"/>
        <v>12</v>
      </c>
      <c r="E68" s="14">
        <f t="shared" si="12"/>
        <v>12</v>
      </c>
      <c r="F68" s="2" t="str">
        <f>IF(results!O68&lt;&gt;"b","",results!B68)</f>
        <v/>
      </c>
      <c r="G68" s="2" t="str">
        <f>IF(results!$O68&lt;&gt;"b","",results!N68)</f>
        <v/>
      </c>
      <c r="H68" s="29" t="str">
        <f>IF(results!$O68&lt;&gt;"b","",Q68)</f>
        <v/>
      </c>
      <c r="I68" s="29" t="str">
        <f>IF(results!$O68&lt;&gt;"b","",IF(R68=Q68,R68+0.0001,R68))</f>
        <v/>
      </c>
      <c r="J68" s="29" t="str">
        <f>IF(results!$O68&lt;&gt;"b","",IF(OR(Q68=S68,R68=S68),S68+0.0002,S68))</f>
        <v/>
      </c>
      <c r="K68" s="29" t="str">
        <f>IF(results!$O68&lt;&gt;"b","",IF(OR(Q68=T68,R68=T68,S68=T68),T68+0.0003,T68))</f>
        <v/>
      </c>
      <c r="L68" s="29" t="str">
        <f>IF(results!$O68&lt;&gt;"b","",U68*2)</f>
        <v/>
      </c>
      <c r="M68" s="38">
        <f t="shared" si="9"/>
        <v>0</v>
      </c>
      <c r="N68" s="4">
        <f t="shared" si="5"/>
        <v>6.7999999999999993E-6</v>
      </c>
      <c r="O68" s="4" t="str">
        <f>IF(results!$O68&lt;&gt;"b","",results!C68)</f>
        <v/>
      </c>
      <c r="P68" s="4">
        <f>IF(results!O68="A",1,IF(results!O68="B",2,IF(results!O68="C",3,99)))</f>
        <v>99</v>
      </c>
      <c r="Q68" s="28">
        <f>results!D68+results!E68</f>
        <v>0</v>
      </c>
      <c r="R68" s="28">
        <f>results!F68+results!G68</f>
        <v>0</v>
      </c>
      <c r="S68" s="28">
        <f>results!H68+results!I68</f>
        <v>0</v>
      </c>
      <c r="T68" s="28">
        <f>results!J68+results!K68</f>
        <v>0</v>
      </c>
      <c r="U68" s="28">
        <f>results!L68+results!M68</f>
        <v>0</v>
      </c>
      <c r="V68" s="10" t="e">
        <f t="shared" si="10"/>
        <v>#NUM!</v>
      </c>
    </row>
    <row r="69" spans="1:22" ht="15" customHeight="1" x14ac:dyDescent="0.35">
      <c r="A69" s="17">
        <v>63</v>
      </c>
      <c r="B69" s="19">
        <f t="shared" si="7"/>
        <v>29</v>
      </c>
      <c r="C69" s="19">
        <f t="shared" si="8"/>
        <v>103</v>
      </c>
      <c r="D69" s="14">
        <f t="shared" si="12"/>
        <v>12</v>
      </c>
      <c r="E69" s="14">
        <f t="shared" si="12"/>
        <v>12</v>
      </c>
      <c r="F69" s="2" t="str">
        <f>IF(results!O69&lt;&gt;"b","",results!B69)</f>
        <v/>
      </c>
      <c r="G69" s="2" t="str">
        <f>IF(results!$O69&lt;&gt;"b","",results!N69)</f>
        <v/>
      </c>
      <c r="H69" s="29" t="str">
        <f>IF(results!$O69&lt;&gt;"b","",Q69)</f>
        <v/>
      </c>
      <c r="I69" s="29" t="str">
        <f>IF(results!$O69&lt;&gt;"b","",IF(R69=Q69,R69+0.0001,R69))</f>
        <v/>
      </c>
      <c r="J69" s="29" t="str">
        <f>IF(results!$O69&lt;&gt;"b","",IF(OR(Q69=S69,R69=S69),S69+0.0002,S69))</f>
        <v/>
      </c>
      <c r="K69" s="29" t="str">
        <f>IF(results!$O69&lt;&gt;"b","",IF(OR(Q69=T69,R69=T69,S69=T69),T69+0.0003,T69))</f>
        <v/>
      </c>
      <c r="L69" s="29" t="str">
        <f>IF(results!$O69&lt;&gt;"b","",U69*2)</f>
        <v/>
      </c>
      <c r="M69" s="38">
        <f t="shared" si="9"/>
        <v>0</v>
      </c>
      <c r="N69" s="4">
        <f t="shared" si="5"/>
        <v>6.9E-6</v>
      </c>
      <c r="O69" s="4" t="str">
        <f>IF(results!$O69&lt;&gt;"b","",results!C69)</f>
        <v/>
      </c>
      <c r="P69" s="4">
        <f>IF(results!O69="A",1,IF(results!O69="B",2,IF(results!O69="C",3,99)))</f>
        <v>99</v>
      </c>
      <c r="Q69" s="28">
        <f>results!D69+results!E69</f>
        <v>0</v>
      </c>
      <c r="R69" s="28">
        <f>results!F69+results!G69</f>
        <v>0</v>
      </c>
      <c r="S69" s="28">
        <f>results!H69+results!I69</f>
        <v>0</v>
      </c>
      <c r="T69" s="28">
        <f>results!J69+results!K69</f>
        <v>0</v>
      </c>
      <c r="U69" s="28">
        <f>results!L69+results!M69</f>
        <v>0</v>
      </c>
      <c r="V69" s="10" t="e">
        <f t="shared" si="10"/>
        <v>#NUM!</v>
      </c>
    </row>
    <row r="70" spans="1:22" x14ac:dyDescent="0.35">
      <c r="A70" s="17">
        <v>64</v>
      </c>
      <c r="B70" s="19">
        <f t="shared" si="7"/>
        <v>29</v>
      </c>
      <c r="C70" s="19">
        <f t="shared" si="8"/>
        <v>102</v>
      </c>
      <c r="D70" s="14">
        <f t="shared" si="12"/>
        <v>12</v>
      </c>
      <c r="E70" s="14">
        <f t="shared" si="12"/>
        <v>12</v>
      </c>
      <c r="F70" s="2" t="str">
        <f>IF(results!O70&lt;&gt;"b","",results!B70)</f>
        <v/>
      </c>
      <c r="G70" s="2" t="str">
        <f>IF(results!$O70&lt;&gt;"b","",results!N70)</f>
        <v/>
      </c>
      <c r="H70" s="29" t="str">
        <f>IF(results!$O70&lt;&gt;"b","",Q70)</f>
        <v/>
      </c>
      <c r="I70" s="29" t="str">
        <f>IF(results!$O70&lt;&gt;"b","",IF(R70=Q70,R70+0.0001,R70))</f>
        <v/>
      </c>
      <c r="J70" s="29" t="str">
        <f>IF(results!$O70&lt;&gt;"b","",IF(OR(Q70=S70,R70=S70),S70+0.0002,S70))</f>
        <v/>
      </c>
      <c r="K70" s="29" t="str">
        <f>IF(results!$O70&lt;&gt;"b","",IF(OR(Q70=T70,R70=T70,S70=T70),T70+0.0003,T70))</f>
        <v/>
      </c>
      <c r="L70" s="29" t="str">
        <f>IF(results!$O70&lt;&gt;"b","",U70*2)</f>
        <v/>
      </c>
      <c r="M70" s="38">
        <f t="shared" si="9"/>
        <v>0</v>
      </c>
      <c r="N70" s="4">
        <f t="shared" si="5"/>
        <v>6.9999999999999999E-6</v>
      </c>
      <c r="O70" s="4" t="str">
        <f>IF(results!$O70&lt;&gt;"b","",results!C70)</f>
        <v/>
      </c>
      <c r="P70" s="4">
        <f>IF(results!O70="A",1,IF(results!O70="B",2,IF(results!O70="C",3,99)))</f>
        <v>99</v>
      </c>
      <c r="Q70" s="28">
        <f>results!D70+results!E70</f>
        <v>0</v>
      </c>
      <c r="R70" s="28">
        <f>results!F70+results!G70</f>
        <v>0</v>
      </c>
      <c r="S70" s="28">
        <f>results!H70+results!I70</f>
        <v>0</v>
      </c>
      <c r="T70" s="28">
        <f>results!J70+results!K70</f>
        <v>0</v>
      </c>
      <c r="U70" s="28">
        <f>results!L70+results!M70</f>
        <v>0</v>
      </c>
      <c r="V70" s="10" t="e">
        <f t="shared" si="10"/>
        <v>#NUM!</v>
      </c>
    </row>
    <row r="71" spans="1:22" x14ac:dyDescent="0.35">
      <c r="A71" s="17">
        <v>65</v>
      </c>
      <c r="B71" s="19">
        <f t="shared" ref="B71:B102" si="13">RANK($P71,$P$7:$P$160,1)</f>
        <v>29</v>
      </c>
      <c r="C71" s="19">
        <f t="shared" ref="C71:C102" si="14">RANK($N71,$N$7:$N$160,0)</f>
        <v>101</v>
      </c>
      <c r="D71" s="14">
        <f t="shared" si="12"/>
        <v>12</v>
      </c>
      <c r="E71" s="14">
        <f t="shared" si="12"/>
        <v>12</v>
      </c>
      <c r="F71" s="2" t="str">
        <f>IF(results!O71&lt;&gt;"b","",results!B71)</f>
        <v/>
      </c>
      <c r="G71" s="2" t="str">
        <f>IF(results!$O71&lt;&gt;"b","",results!N71)</f>
        <v/>
      </c>
      <c r="H71" s="29" t="str">
        <f>IF(results!$O71&lt;&gt;"b","",Q71)</f>
        <v/>
      </c>
      <c r="I71" s="29" t="str">
        <f>IF(results!$O71&lt;&gt;"b","",IF(R71=Q71,R71+0.0001,R71))</f>
        <v/>
      </c>
      <c r="J71" s="29" t="str">
        <f>IF(results!$O71&lt;&gt;"b","",IF(OR(Q71=S71,R71=S71),S71+0.0002,S71))</f>
        <v/>
      </c>
      <c r="K71" s="29" t="str">
        <f>IF(results!$O71&lt;&gt;"b","",IF(OR(Q71=T71,R71=T71,S71=T71),T71+0.0003,T71))</f>
        <v/>
      </c>
      <c r="L71" s="29" t="str">
        <f>IF(results!$O71&lt;&gt;"b","",U71*2)</f>
        <v/>
      </c>
      <c r="M71" s="38">
        <f t="shared" ref="M71:M102" si="15">IF(F71&lt;&gt;"",(MAX(H71:L71)+LARGE(H71:L71,2)+LARGE(H71:L71,3)),0)</f>
        <v>0</v>
      </c>
      <c r="N71" s="4">
        <f t="shared" si="5"/>
        <v>7.0999999999999998E-6</v>
      </c>
      <c r="O71" s="4" t="str">
        <f>IF(results!$O71&lt;&gt;"b","",results!C71)</f>
        <v/>
      </c>
      <c r="P71" s="4">
        <f>IF(results!O71="A",1,IF(results!O71="B",2,IF(results!O71="C",3,99)))</f>
        <v>99</v>
      </c>
      <c r="Q71" s="28">
        <f>results!D71+results!E71</f>
        <v>0</v>
      </c>
      <c r="R71" s="28">
        <f>results!F71+results!G71</f>
        <v>0</v>
      </c>
      <c r="S71" s="28">
        <f>results!H71+results!I71</f>
        <v>0</v>
      </c>
      <c r="T71" s="28">
        <f>results!J71+results!K71</f>
        <v>0</v>
      </c>
      <c r="U71" s="28">
        <f>results!L71+results!M71</f>
        <v>0</v>
      </c>
      <c r="V71" s="10" t="e">
        <f t="shared" ref="V71:V102" si="16">LARGE(H71:L71,3)</f>
        <v>#NUM!</v>
      </c>
    </row>
    <row r="72" spans="1:22" x14ac:dyDescent="0.35">
      <c r="A72" s="17">
        <v>66</v>
      </c>
      <c r="B72" s="19">
        <f t="shared" si="13"/>
        <v>29</v>
      </c>
      <c r="C72" s="19">
        <f t="shared" si="14"/>
        <v>100</v>
      </c>
      <c r="D72" s="14">
        <f t="shared" si="12"/>
        <v>12</v>
      </c>
      <c r="E72" s="14">
        <f t="shared" si="12"/>
        <v>12</v>
      </c>
      <c r="F72" s="2" t="str">
        <f>IF(results!O72&lt;&gt;"b","",results!B72)</f>
        <v/>
      </c>
      <c r="G72" s="2" t="str">
        <f>IF(results!$O72&lt;&gt;"b","",results!N72)</f>
        <v/>
      </c>
      <c r="H72" s="29" t="str">
        <f>IF(results!$O72&lt;&gt;"b","",Q72)</f>
        <v/>
      </c>
      <c r="I72" s="29" t="str">
        <f>IF(results!$O72&lt;&gt;"b","",IF(R72=Q72,R72+0.0001,R72))</f>
        <v/>
      </c>
      <c r="J72" s="29" t="str">
        <f>IF(results!$O72&lt;&gt;"b","",IF(OR(Q72=S72,R72=S72),S72+0.0002,S72))</f>
        <v/>
      </c>
      <c r="K72" s="29" t="str">
        <f>IF(results!$O72&lt;&gt;"b","",IF(OR(Q72=T72,R72=T72,S72=T72),T72+0.0003,T72))</f>
        <v/>
      </c>
      <c r="L72" s="29" t="str">
        <f>IF(results!$O72&lt;&gt;"b","",U72*2)</f>
        <v/>
      </c>
      <c r="M72" s="38">
        <f t="shared" si="15"/>
        <v>0</v>
      </c>
      <c r="N72" s="4">
        <f t="shared" ref="N72:N135" si="17">M72+0.0000001*ROW()</f>
        <v>7.1999999999999997E-6</v>
      </c>
      <c r="O72" s="4" t="str">
        <f>IF(results!$O72&lt;&gt;"b","",results!C72)</f>
        <v/>
      </c>
      <c r="P72" s="4">
        <f>IF(results!O72="A",1,IF(results!O72="B",2,IF(results!O72="C",3,99)))</f>
        <v>99</v>
      </c>
      <c r="Q72" s="28">
        <f>results!D72+results!E72</f>
        <v>0</v>
      </c>
      <c r="R72" s="28">
        <f>results!F72+results!G72</f>
        <v>0</v>
      </c>
      <c r="S72" s="28">
        <f>results!H72+results!I72</f>
        <v>0</v>
      </c>
      <c r="T72" s="28">
        <f>results!J72+results!K72</f>
        <v>0</v>
      </c>
      <c r="U72" s="28">
        <f>results!L72+results!M72</f>
        <v>0</v>
      </c>
      <c r="V72" s="10" t="e">
        <f t="shared" si="16"/>
        <v>#NUM!</v>
      </c>
    </row>
    <row r="73" spans="1:22" x14ac:dyDescent="0.35">
      <c r="A73" s="17">
        <v>67</v>
      </c>
      <c r="B73" s="19">
        <f t="shared" si="13"/>
        <v>29</v>
      </c>
      <c r="C73" s="19">
        <f t="shared" si="14"/>
        <v>99</v>
      </c>
      <c r="D73" s="14">
        <f t="shared" si="12"/>
        <v>12</v>
      </c>
      <c r="E73" s="14">
        <f t="shared" si="12"/>
        <v>12</v>
      </c>
      <c r="F73" s="2" t="str">
        <f>IF(results!O73&lt;&gt;"b","",results!B73)</f>
        <v/>
      </c>
      <c r="G73" s="2" t="str">
        <f>IF(results!$O73&lt;&gt;"b","",results!N73)</f>
        <v/>
      </c>
      <c r="H73" s="29" t="str">
        <f>IF(results!$O73&lt;&gt;"b","",Q73)</f>
        <v/>
      </c>
      <c r="I73" s="29" t="str">
        <f>IF(results!$O73&lt;&gt;"b","",IF(R73=Q73,R73+0.0001,R73))</f>
        <v/>
      </c>
      <c r="J73" s="29" t="str">
        <f>IF(results!$O73&lt;&gt;"b","",IF(OR(Q73=S73,R73=S73),S73+0.0002,S73))</f>
        <v/>
      </c>
      <c r="K73" s="29" t="str">
        <f>IF(results!$O73&lt;&gt;"b","",IF(OR(Q73=T73,R73=T73,S73=T73),T73+0.0003,T73))</f>
        <v/>
      </c>
      <c r="L73" s="29" t="str">
        <f>IF(results!$O73&lt;&gt;"b","",U73*2)</f>
        <v/>
      </c>
      <c r="M73" s="38">
        <f t="shared" si="15"/>
        <v>0</v>
      </c>
      <c r="N73" s="4">
        <f t="shared" si="17"/>
        <v>7.2999999999999996E-6</v>
      </c>
      <c r="O73" s="4" t="str">
        <f>IF(results!$O73&lt;&gt;"b","",results!C73)</f>
        <v/>
      </c>
      <c r="P73" s="4">
        <f>IF(results!O73="A",1,IF(results!O73="B",2,IF(results!O73="C",3,99)))</f>
        <v>99</v>
      </c>
      <c r="Q73" s="28">
        <f>results!D73+results!E73</f>
        <v>0</v>
      </c>
      <c r="R73" s="28">
        <f>results!F73+results!G73</f>
        <v>0</v>
      </c>
      <c r="S73" s="28">
        <f>results!H73+results!I73</f>
        <v>0</v>
      </c>
      <c r="T73" s="28">
        <f>results!J73+results!K73</f>
        <v>0</v>
      </c>
      <c r="U73" s="28">
        <f>results!L73+results!M73</f>
        <v>0</v>
      </c>
      <c r="V73" s="10" t="e">
        <f t="shared" si="16"/>
        <v>#NUM!</v>
      </c>
    </row>
    <row r="74" spans="1:22" x14ac:dyDescent="0.35">
      <c r="A74" s="17">
        <v>68</v>
      </c>
      <c r="B74" s="19">
        <f t="shared" si="13"/>
        <v>29</v>
      </c>
      <c r="C74" s="19">
        <f t="shared" si="14"/>
        <v>98</v>
      </c>
      <c r="D74" s="14">
        <f t="shared" si="12"/>
        <v>12</v>
      </c>
      <c r="E74" s="14">
        <f t="shared" si="12"/>
        <v>12</v>
      </c>
      <c r="F74" s="2" t="str">
        <f>IF(results!O74&lt;&gt;"b","",results!B74)</f>
        <v/>
      </c>
      <c r="G74" s="2" t="str">
        <f>IF(results!$O74&lt;&gt;"b","",results!N74)</f>
        <v/>
      </c>
      <c r="H74" s="29" t="str">
        <f>IF(results!$O74&lt;&gt;"b","",Q74)</f>
        <v/>
      </c>
      <c r="I74" s="29" t="str">
        <f>IF(results!$O74&lt;&gt;"b","",IF(R74=Q74,R74+0.0001,R74))</f>
        <v/>
      </c>
      <c r="J74" s="29" t="str">
        <f>IF(results!$O74&lt;&gt;"b","",IF(OR(Q74=S74,R74=S74),S74+0.0002,S74))</f>
        <v/>
      </c>
      <c r="K74" s="29" t="str">
        <f>IF(results!$O74&lt;&gt;"b","",IF(OR(Q74=T74,R74=T74,S74=T74),T74+0.0003,T74))</f>
        <v/>
      </c>
      <c r="L74" s="29" t="str">
        <f>IF(results!$O74&lt;&gt;"b","",U74*2)</f>
        <v/>
      </c>
      <c r="M74" s="38">
        <f t="shared" si="15"/>
        <v>0</v>
      </c>
      <c r="N74" s="4">
        <f t="shared" si="17"/>
        <v>7.3999999999999995E-6</v>
      </c>
      <c r="O74" s="4" t="str">
        <f>IF(results!$O74&lt;&gt;"b","",results!C74)</f>
        <v/>
      </c>
      <c r="P74" s="4">
        <f>IF(results!O74="A",1,IF(results!O74="B",2,IF(results!O74="C",3,99)))</f>
        <v>99</v>
      </c>
      <c r="Q74" s="28">
        <f>results!D74+results!E74</f>
        <v>0</v>
      </c>
      <c r="R74" s="28">
        <f>results!F74+results!G74</f>
        <v>0</v>
      </c>
      <c r="S74" s="28">
        <f>results!H74+results!I74</f>
        <v>0</v>
      </c>
      <c r="T74" s="28">
        <f>results!J74+results!K74</f>
        <v>0</v>
      </c>
      <c r="U74" s="28">
        <f>results!L74+results!M74</f>
        <v>0</v>
      </c>
      <c r="V74" s="10" t="e">
        <f t="shared" si="16"/>
        <v>#NUM!</v>
      </c>
    </row>
    <row r="75" spans="1:22" x14ac:dyDescent="0.35">
      <c r="A75" s="17">
        <v>69</v>
      </c>
      <c r="B75" s="19">
        <f t="shared" si="13"/>
        <v>29</v>
      </c>
      <c r="C75" s="19">
        <f t="shared" si="14"/>
        <v>97</v>
      </c>
      <c r="D75" s="14">
        <f t="shared" si="12"/>
        <v>12</v>
      </c>
      <c r="E75" s="14">
        <f t="shared" si="12"/>
        <v>12</v>
      </c>
      <c r="F75" s="2" t="str">
        <f>IF(results!O75&lt;&gt;"b","",results!B75)</f>
        <v/>
      </c>
      <c r="G75" s="2" t="str">
        <f>IF(results!$O75&lt;&gt;"b","",results!N75)</f>
        <v/>
      </c>
      <c r="H75" s="29" t="str">
        <f>IF(results!$O75&lt;&gt;"b","",Q75)</f>
        <v/>
      </c>
      <c r="I75" s="29" t="str">
        <f>IF(results!$O75&lt;&gt;"b","",IF(R75=Q75,R75+0.0001,R75))</f>
        <v/>
      </c>
      <c r="J75" s="29" t="str">
        <f>IF(results!$O75&lt;&gt;"b","",IF(OR(Q75=S75,R75=S75),S75+0.0002,S75))</f>
        <v/>
      </c>
      <c r="K75" s="29" t="str">
        <f>IF(results!$O75&lt;&gt;"b","",IF(OR(Q75=T75,R75=T75,S75=T75),T75+0.0003,T75))</f>
        <v/>
      </c>
      <c r="L75" s="29" t="str">
        <f>IF(results!$O75&lt;&gt;"b","",U75*2)</f>
        <v/>
      </c>
      <c r="M75" s="38">
        <f t="shared" si="15"/>
        <v>0</v>
      </c>
      <c r="N75" s="4">
        <f t="shared" si="17"/>
        <v>7.4999999999999993E-6</v>
      </c>
      <c r="O75" s="4" t="str">
        <f>IF(results!$O75&lt;&gt;"b","",results!C75)</f>
        <v/>
      </c>
      <c r="P75" s="4">
        <f>IF(results!O75="A",1,IF(results!O75="B",2,IF(results!O75="C",3,99)))</f>
        <v>99</v>
      </c>
      <c r="Q75" s="28">
        <f>results!D75+results!E75</f>
        <v>0</v>
      </c>
      <c r="R75" s="28">
        <f>results!F75+results!G75</f>
        <v>0</v>
      </c>
      <c r="S75" s="28">
        <f>results!H75+results!I75</f>
        <v>0</v>
      </c>
      <c r="T75" s="28">
        <f>results!J75+results!K75</f>
        <v>0</v>
      </c>
      <c r="U75" s="28">
        <f>results!L75+results!M75</f>
        <v>0</v>
      </c>
      <c r="V75" s="10" t="e">
        <f t="shared" si="16"/>
        <v>#NUM!</v>
      </c>
    </row>
    <row r="76" spans="1:22" x14ac:dyDescent="0.35">
      <c r="A76" s="17">
        <v>70</v>
      </c>
      <c r="B76" s="19">
        <f t="shared" si="13"/>
        <v>29</v>
      </c>
      <c r="C76" s="19">
        <f t="shared" si="14"/>
        <v>96</v>
      </c>
      <c r="D76" s="14">
        <f t="shared" si="12"/>
        <v>12</v>
      </c>
      <c r="E76" s="14">
        <f t="shared" si="12"/>
        <v>12</v>
      </c>
      <c r="F76" s="2" t="str">
        <f>IF(results!O76&lt;&gt;"b","",results!B76)</f>
        <v/>
      </c>
      <c r="G76" s="2" t="str">
        <f>IF(results!$O76&lt;&gt;"b","",results!N76)</f>
        <v/>
      </c>
      <c r="H76" s="29" t="str">
        <f>IF(results!$O76&lt;&gt;"b","",Q76)</f>
        <v/>
      </c>
      <c r="I76" s="29" t="str">
        <f>IF(results!$O76&lt;&gt;"b","",IF(R76=Q76,R76+0.0001,R76))</f>
        <v/>
      </c>
      <c r="J76" s="29" t="str">
        <f>IF(results!$O76&lt;&gt;"b","",IF(OR(Q76=S76,R76=S76),S76+0.0002,S76))</f>
        <v/>
      </c>
      <c r="K76" s="29" t="str">
        <f>IF(results!$O76&lt;&gt;"b","",IF(OR(Q76=T76,R76=T76,S76=T76),T76+0.0003,T76))</f>
        <v/>
      </c>
      <c r="L76" s="29" t="str">
        <f>IF(results!$O76&lt;&gt;"b","",U76*2)</f>
        <v/>
      </c>
      <c r="M76" s="38">
        <f t="shared" si="15"/>
        <v>0</v>
      </c>
      <c r="N76" s="4">
        <f t="shared" si="17"/>
        <v>7.6000000000000001E-6</v>
      </c>
      <c r="O76" s="4" t="str">
        <f>IF(results!$O76&lt;&gt;"b","",results!C76)</f>
        <v/>
      </c>
      <c r="P76" s="4">
        <f>IF(results!O76="A",1,IF(results!O76="B",2,IF(results!O76="C",3,99)))</f>
        <v>99</v>
      </c>
      <c r="Q76" s="28">
        <f>results!D76+results!E76</f>
        <v>0</v>
      </c>
      <c r="R76" s="28">
        <f>results!F76+results!G76</f>
        <v>0</v>
      </c>
      <c r="S76" s="28">
        <f>results!H76+results!I76</f>
        <v>0</v>
      </c>
      <c r="T76" s="28">
        <f>results!J76+results!K76</f>
        <v>0</v>
      </c>
      <c r="U76" s="28">
        <f>results!L76+results!M76</f>
        <v>0</v>
      </c>
      <c r="V76" s="10" t="e">
        <f t="shared" si="16"/>
        <v>#NUM!</v>
      </c>
    </row>
    <row r="77" spans="1:22" x14ac:dyDescent="0.35">
      <c r="A77" s="17">
        <v>71</v>
      </c>
      <c r="B77" s="19">
        <f t="shared" si="13"/>
        <v>29</v>
      </c>
      <c r="C77" s="19">
        <f t="shared" si="14"/>
        <v>95</v>
      </c>
      <c r="D77" s="14">
        <f t="shared" si="12"/>
        <v>12</v>
      </c>
      <c r="E77" s="14">
        <f t="shared" si="12"/>
        <v>12</v>
      </c>
      <c r="F77" s="2" t="str">
        <f>IF(results!O77&lt;&gt;"b","",results!B77)</f>
        <v/>
      </c>
      <c r="G77" s="2" t="str">
        <f>IF(results!$O77&lt;&gt;"b","",results!N77)</f>
        <v/>
      </c>
      <c r="H77" s="29" t="str">
        <f>IF(results!$O77&lt;&gt;"b","",Q77)</f>
        <v/>
      </c>
      <c r="I77" s="29" t="str">
        <f>IF(results!$O77&lt;&gt;"b","",IF(R77=Q77,R77+0.0001,R77))</f>
        <v/>
      </c>
      <c r="J77" s="29" t="str">
        <f>IF(results!$O77&lt;&gt;"b","",IF(OR(Q77=S77,R77=S77),S77+0.0002,S77))</f>
        <v/>
      </c>
      <c r="K77" s="29" t="str">
        <f>IF(results!$O77&lt;&gt;"b","",IF(OR(Q77=T77,R77=T77,S77=T77),T77+0.0003,T77))</f>
        <v/>
      </c>
      <c r="L77" s="29" t="str">
        <f>IF(results!$O77&lt;&gt;"b","",U77*2)</f>
        <v/>
      </c>
      <c r="M77" s="38">
        <f t="shared" si="15"/>
        <v>0</v>
      </c>
      <c r="N77" s="4">
        <f t="shared" si="17"/>
        <v>7.6999999999999991E-6</v>
      </c>
      <c r="O77" s="4" t="str">
        <f>IF(results!$O77&lt;&gt;"b","",results!C77)</f>
        <v/>
      </c>
      <c r="P77" s="4">
        <f>IF(results!O77="A",1,IF(results!O77="B",2,IF(results!O77="C",3,99)))</f>
        <v>99</v>
      </c>
      <c r="Q77" s="28">
        <f>results!D77+results!E77</f>
        <v>0</v>
      </c>
      <c r="R77" s="28">
        <f>results!F77+results!G77</f>
        <v>0</v>
      </c>
      <c r="S77" s="28">
        <f>results!H77+results!I77</f>
        <v>0</v>
      </c>
      <c r="T77" s="28">
        <f>results!J77+results!K77</f>
        <v>0</v>
      </c>
      <c r="U77" s="28">
        <f>results!L77+results!M77</f>
        <v>0</v>
      </c>
      <c r="V77" s="10" t="e">
        <f t="shared" si="16"/>
        <v>#NUM!</v>
      </c>
    </row>
    <row r="78" spans="1:22" x14ac:dyDescent="0.35">
      <c r="A78" s="17">
        <v>72</v>
      </c>
      <c r="B78" s="19">
        <f t="shared" si="13"/>
        <v>29</v>
      </c>
      <c r="C78" s="19">
        <f t="shared" si="14"/>
        <v>94</v>
      </c>
      <c r="D78" s="14">
        <f t="shared" si="12"/>
        <v>12</v>
      </c>
      <c r="E78" s="14">
        <f t="shared" si="12"/>
        <v>12</v>
      </c>
      <c r="F78" s="2" t="str">
        <f>IF(results!O78&lt;&gt;"b","",results!B78)</f>
        <v/>
      </c>
      <c r="G78" s="2" t="str">
        <f>IF(results!$O78&lt;&gt;"b","",results!N78)</f>
        <v/>
      </c>
      <c r="H78" s="29" t="str">
        <f>IF(results!$O78&lt;&gt;"b","",Q78)</f>
        <v/>
      </c>
      <c r="I78" s="29" t="str">
        <f>IF(results!$O78&lt;&gt;"b","",IF(R78=Q78,R78+0.0001,R78))</f>
        <v/>
      </c>
      <c r="J78" s="29" t="str">
        <f>IF(results!$O78&lt;&gt;"b","",IF(OR(Q78=S78,R78=S78),S78+0.0002,S78))</f>
        <v/>
      </c>
      <c r="K78" s="29" t="str">
        <f>IF(results!$O78&lt;&gt;"b","",IF(OR(Q78=T78,R78=T78,S78=T78),T78+0.0003,T78))</f>
        <v/>
      </c>
      <c r="L78" s="29" t="str">
        <f>IF(results!$O78&lt;&gt;"b","",U78*2)</f>
        <v/>
      </c>
      <c r="M78" s="38">
        <f t="shared" si="15"/>
        <v>0</v>
      </c>
      <c r="N78" s="4">
        <f t="shared" si="17"/>
        <v>7.7999999999999999E-6</v>
      </c>
      <c r="O78" s="4" t="str">
        <f>IF(results!$O78&lt;&gt;"b","",results!C78)</f>
        <v/>
      </c>
      <c r="P78" s="4">
        <f>IF(results!O78="A",1,IF(results!O78="B",2,IF(results!O78="C",3,99)))</f>
        <v>99</v>
      </c>
      <c r="Q78" s="28">
        <f>results!D78+results!E78</f>
        <v>0</v>
      </c>
      <c r="R78" s="28">
        <f>results!F78+results!G78</f>
        <v>0</v>
      </c>
      <c r="S78" s="28">
        <f>results!H78+results!I78</f>
        <v>0</v>
      </c>
      <c r="T78" s="28">
        <f>results!J78+results!K78</f>
        <v>0</v>
      </c>
      <c r="U78" s="28">
        <f>results!L78+results!M78</f>
        <v>0</v>
      </c>
      <c r="V78" s="10" t="e">
        <f t="shared" si="16"/>
        <v>#NUM!</v>
      </c>
    </row>
    <row r="79" spans="1:22" x14ac:dyDescent="0.35">
      <c r="A79" s="17">
        <v>73</v>
      </c>
      <c r="B79" s="19">
        <f t="shared" si="13"/>
        <v>29</v>
      </c>
      <c r="C79" s="19">
        <f t="shared" si="14"/>
        <v>93</v>
      </c>
      <c r="D79" s="14">
        <f t="shared" si="12"/>
        <v>12</v>
      </c>
      <c r="E79" s="14">
        <f t="shared" si="12"/>
        <v>12</v>
      </c>
      <c r="F79" s="2" t="str">
        <f>IF(results!O79&lt;&gt;"b","",results!B79)</f>
        <v/>
      </c>
      <c r="G79" s="2" t="str">
        <f>IF(results!$O79&lt;&gt;"b","",results!N79)</f>
        <v/>
      </c>
      <c r="H79" s="29" t="str">
        <f>IF(results!$O79&lt;&gt;"b","",Q79)</f>
        <v/>
      </c>
      <c r="I79" s="29" t="str">
        <f>IF(results!$O79&lt;&gt;"b","",IF(R79=Q79,R79+0.0001,R79))</f>
        <v/>
      </c>
      <c r="J79" s="29" t="str">
        <f>IF(results!$O79&lt;&gt;"b","",IF(OR(Q79=S79,R79=S79),S79+0.0002,S79))</f>
        <v/>
      </c>
      <c r="K79" s="29" t="str">
        <f>IF(results!$O79&lt;&gt;"b","",IF(OR(Q79=T79,R79=T79,S79=T79),T79+0.0003,T79))</f>
        <v/>
      </c>
      <c r="L79" s="29" t="str">
        <f>IF(results!$O79&lt;&gt;"b","",U79*2)</f>
        <v/>
      </c>
      <c r="M79" s="38">
        <f t="shared" si="15"/>
        <v>0</v>
      </c>
      <c r="N79" s="4">
        <f t="shared" si="17"/>
        <v>7.8999999999999989E-6</v>
      </c>
      <c r="O79" s="4" t="str">
        <f>IF(results!$O79&lt;&gt;"b","",results!C79)</f>
        <v/>
      </c>
      <c r="P79" s="4">
        <f>IF(results!O79="A",1,IF(results!O79="B",2,IF(results!O79="C",3,99)))</f>
        <v>99</v>
      </c>
      <c r="Q79" s="28">
        <f>results!D79+results!E79</f>
        <v>0</v>
      </c>
      <c r="R79" s="28">
        <f>results!F79+results!G79</f>
        <v>0</v>
      </c>
      <c r="S79" s="28">
        <f>results!H79+results!I79</f>
        <v>0</v>
      </c>
      <c r="T79" s="28">
        <f>results!J79+results!K79</f>
        <v>0</v>
      </c>
      <c r="U79" s="28">
        <f>results!L79+results!M79</f>
        <v>0</v>
      </c>
      <c r="V79" s="10" t="e">
        <f t="shared" si="16"/>
        <v>#NUM!</v>
      </c>
    </row>
    <row r="80" spans="1:22" x14ac:dyDescent="0.35">
      <c r="A80" s="17">
        <v>74</v>
      </c>
      <c r="B80" s="19">
        <f t="shared" si="13"/>
        <v>29</v>
      </c>
      <c r="C80" s="19">
        <f t="shared" si="14"/>
        <v>92</v>
      </c>
      <c r="D80" s="14">
        <f t="shared" si="12"/>
        <v>12</v>
      </c>
      <c r="E80" s="14">
        <f t="shared" si="12"/>
        <v>12</v>
      </c>
      <c r="F80" s="2" t="str">
        <f>IF(results!O80&lt;&gt;"b","",results!B80)</f>
        <v/>
      </c>
      <c r="G80" s="2" t="str">
        <f>IF(results!$O80&lt;&gt;"b","",results!N80)</f>
        <v/>
      </c>
      <c r="H80" s="29" t="str">
        <f>IF(results!$O80&lt;&gt;"b","",Q80)</f>
        <v/>
      </c>
      <c r="I80" s="29" t="str">
        <f>IF(results!$O80&lt;&gt;"b","",IF(R80=Q80,R80+0.0001,R80))</f>
        <v/>
      </c>
      <c r="J80" s="29" t="str">
        <f>IF(results!$O80&lt;&gt;"b","",IF(OR(Q80=S80,R80=S80),S80+0.0002,S80))</f>
        <v/>
      </c>
      <c r="K80" s="29" t="str">
        <f>IF(results!$O80&lt;&gt;"b","",IF(OR(Q80=T80,R80=T80,S80=T80),T80+0.0003,T80))</f>
        <v/>
      </c>
      <c r="L80" s="29" t="str">
        <f>IF(results!$O80&lt;&gt;"b","",U80*2)</f>
        <v/>
      </c>
      <c r="M80" s="38">
        <f t="shared" si="15"/>
        <v>0</v>
      </c>
      <c r="N80" s="4">
        <f t="shared" si="17"/>
        <v>7.9999999999999996E-6</v>
      </c>
      <c r="O80" s="4" t="str">
        <f>IF(results!$O80&lt;&gt;"b","",results!C80)</f>
        <v/>
      </c>
      <c r="P80" s="4">
        <f>IF(results!O80="A",1,IF(results!O80="B",2,IF(results!O80="C",3,99)))</f>
        <v>99</v>
      </c>
      <c r="Q80" s="28">
        <f>results!D80+results!E80</f>
        <v>0</v>
      </c>
      <c r="R80" s="28">
        <f>results!F80+results!G80</f>
        <v>0</v>
      </c>
      <c r="S80" s="28">
        <f>results!H80+results!I80</f>
        <v>0</v>
      </c>
      <c r="T80" s="28">
        <f>results!J80+results!K80</f>
        <v>0</v>
      </c>
      <c r="U80" s="28">
        <f>results!L80+results!M80</f>
        <v>0</v>
      </c>
      <c r="V80" s="10" t="e">
        <f t="shared" si="16"/>
        <v>#NUM!</v>
      </c>
    </row>
    <row r="81" spans="1:22" x14ac:dyDescent="0.35">
      <c r="A81" s="17">
        <v>75</v>
      </c>
      <c r="B81" s="19">
        <f t="shared" si="13"/>
        <v>29</v>
      </c>
      <c r="C81" s="19">
        <f t="shared" si="14"/>
        <v>91</v>
      </c>
      <c r="D81" s="14">
        <f t="shared" si="12"/>
        <v>12</v>
      </c>
      <c r="E81" s="14">
        <f t="shared" si="12"/>
        <v>12</v>
      </c>
      <c r="F81" s="2" t="str">
        <f>IF(results!O81&lt;&gt;"b","",results!B81)</f>
        <v/>
      </c>
      <c r="G81" s="2" t="str">
        <f>IF(results!$O81&lt;&gt;"b","",results!N81)</f>
        <v/>
      </c>
      <c r="H81" s="29" t="str">
        <f>IF(results!$O81&lt;&gt;"b","",Q81)</f>
        <v/>
      </c>
      <c r="I81" s="29" t="str">
        <f>IF(results!$O81&lt;&gt;"b","",IF(R81=Q81,R81+0.0001,R81))</f>
        <v/>
      </c>
      <c r="J81" s="29" t="str">
        <f>IF(results!$O81&lt;&gt;"b","",IF(OR(Q81=S81,R81=S81),S81+0.0002,S81))</f>
        <v/>
      </c>
      <c r="K81" s="29" t="str">
        <f>IF(results!$O81&lt;&gt;"b","",IF(OR(Q81=T81,R81=T81,S81=T81),T81+0.0003,T81))</f>
        <v/>
      </c>
      <c r="L81" s="29" t="str">
        <f>IF(results!$O81&lt;&gt;"b","",U81*2)</f>
        <v/>
      </c>
      <c r="M81" s="38">
        <f t="shared" si="15"/>
        <v>0</v>
      </c>
      <c r="N81" s="4">
        <f t="shared" si="17"/>
        <v>8.1000000000000004E-6</v>
      </c>
      <c r="O81" s="4" t="str">
        <f>IF(results!$O81&lt;&gt;"b","",results!C81)</f>
        <v/>
      </c>
      <c r="P81" s="4">
        <f>IF(results!O81="A",1,IF(results!O81="B",2,IF(results!O81="C",3,99)))</f>
        <v>99</v>
      </c>
      <c r="Q81" s="28">
        <f>results!D81+results!E81</f>
        <v>0</v>
      </c>
      <c r="R81" s="28">
        <f>results!F81+results!G81</f>
        <v>0</v>
      </c>
      <c r="S81" s="28">
        <f>results!H81+results!I81</f>
        <v>0</v>
      </c>
      <c r="T81" s="28">
        <f>results!J81+results!K81</f>
        <v>0</v>
      </c>
      <c r="U81" s="28">
        <f>results!L81+results!M81</f>
        <v>0</v>
      </c>
      <c r="V81" s="10" t="e">
        <f t="shared" si="16"/>
        <v>#NUM!</v>
      </c>
    </row>
    <row r="82" spans="1:22" x14ac:dyDescent="0.35">
      <c r="A82" s="17">
        <v>76</v>
      </c>
      <c r="B82" s="19">
        <f t="shared" si="13"/>
        <v>29</v>
      </c>
      <c r="C82" s="19">
        <f t="shared" si="14"/>
        <v>90</v>
      </c>
      <c r="D82" s="14">
        <f t="shared" si="12"/>
        <v>12</v>
      </c>
      <c r="E82" s="14">
        <f t="shared" si="12"/>
        <v>12</v>
      </c>
      <c r="F82" s="2" t="str">
        <f>IF(results!O82&lt;&gt;"b","",results!B82)</f>
        <v/>
      </c>
      <c r="G82" s="2" t="str">
        <f>IF(results!$O82&lt;&gt;"b","",results!N82)</f>
        <v/>
      </c>
      <c r="H82" s="29" t="str">
        <f>IF(results!$O82&lt;&gt;"b","",Q82)</f>
        <v/>
      </c>
      <c r="I82" s="29" t="str">
        <f>IF(results!$O82&lt;&gt;"b","",IF(R82=Q82,R82+0.0001,R82))</f>
        <v/>
      </c>
      <c r="J82" s="29" t="str">
        <f>IF(results!$O82&lt;&gt;"b","",IF(OR(Q82=S82,R82=S82),S82+0.0002,S82))</f>
        <v/>
      </c>
      <c r="K82" s="29" t="str">
        <f>IF(results!$O82&lt;&gt;"b","",IF(OR(Q82=T82,R82=T82,S82=T82),T82+0.0003,T82))</f>
        <v/>
      </c>
      <c r="L82" s="29" t="str">
        <f>IF(results!$O82&lt;&gt;"b","",U82*2)</f>
        <v/>
      </c>
      <c r="M82" s="38">
        <f t="shared" si="15"/>
        <v>0</v>
      </c>
      <c r="N82" s="4">
        <f t="shared" si="17"/>
        <v>8.1999999999999994E-6</v>
      </c>
      <c r="O82" s="4" t="str">
        <f>IF(results!$O82&lt;&gt;"b","",results!C82)</f>
        <v/>
      </c>
      <c r="P82" s="4">
        <f>IF(results!O82="A",1,IF(results!O82="B",2,IF(results!O82="C",3,99)))</f>
        <v>99</v>
      </c>
      <c r="Q82" s="28">
        <f>results!D82+results!E82</f>
        <v>0</v>
      </c>
      <c r="R82" s="28">
        <f>results!F82+results!G82</f>
        <v>0</v>
      </c>
      <c r="S82" s="28">
        <f>results!H82+results!I82</f>
        <v>0</v>
      </c>
      <c r="T82" s="28">
        <f>results!J82+results!K82</f>
        <v>0</v>
      </c>
      <c r="U82" s="28">
        <f>results!L82+results!M82</f>
        <v>0</v>
      </c>
      <c r="V82" s="10" t="e">
        <f t="shared" si="16"/>
        <v>#NUM!</v>
      </c>
    </row>
    <row r="83" spans="1:22" x14ac:dyDescent="0.35">
      <c r="A83" s="17">
        <v>77</v>
      </c>
      <c r="B83" s="19">
        <f t="shared" si="13"/>
        <v>29</v>
      </c>
      <c r="C83" s="19">
        <f t="shared" si="14"/>
        <v>89</v>
      </c>
      <c r="D83" s="14">
        <f t="shared" si="12"/>
        <v>12</v>
      </c>
      <c r="E83" s="14">
        <f t="shared" si="12"/>
        <v>12</v>
      </c>
      <c r="F83" s="2" t="str">
        <f>IF(results!O83&lt;&gt;"b","",results!B83)</f>
        <v/>
      </c>
      <c r="G83" s="2" t="str">
        <f>IF(results!$O83&lt;&gt;"b","",results!N83)</f>
        <v/>
      </c>
      <c r="H83" s="29" t="str">
        <f>IF(results!$O83&lt;&gt;"b","",Q83)</f>
        <v/>
      </c>
      <c r="I83" s="29" t="str">
        <f>IF(results!$O83&lt;&gt;"b","",IF(R83=Q83,R83+0.0001,R83))</f>
        <v/>
      </c>
      <c r="J83" s="29" t="str">
        <f>IF(results!$O83&lt;&gt;"b","",IF(OR(Q83=S83,R83=S83),S83+0.0002,S83))</f>
        <v/>
      </c>
      <c r="K83" s="29" t="str">
        <f>IF(results!$O83&lt;&gt;"b","",IF(OR(Q83=T83,R83=T83,S83=T83),T83+0.0003,T83))</f>
        <v/>
      </c>
      <c r="L83" s="29" t="str">
        <f>IF(results!$O83&lt;&gt;"b","",U83*2)</f>
        <v/>
      </c>
      <c r="M83" s="38">
        <f t="shared" si="15"/>
        <v>0</v>
      </c>
      <c r="N83" s="4">
        <f t="shared" si="17"/>
        <v>8.3000000000000002E-6</v>
      </c>
      <c r="O83" s="4" t="str">
        <f>IF(results!$O83&lt;&gt;"b","",results!C83)</f>
        <v/>
      </c>
      <c r="P83" s="4">
        <f>IF(results!O83="A",1,IF(results!O83="B",2,IF(results!O83="C",3,99)))</f>
        <v>99</v>
      </c>
      <c r="Q83" s="28">
        <f>results!D83+results!E83</f>
        <v>0</v>
      </c>
      <c r="R83" s="28">
        <f>results!F83+results!G83</f>
        <v>0</v>
      </c>
      <c r="S83" s="28">
        <f>results!H83+results!I83</f>
        <v>0</v>
      </c>
      <c r="T83" s="28">
        <f>results!J83+results!K83</f>
        <v>0</v>
      </c>
      <c r="U83" s="28">
        <f>results!L83+results!M83</f>
        <v>0</v>
      </c>
      <c r="V83" s="10" t="e">
        <f t="shared" si="16"/>
        <v>#NUM!</v>
      </c>
    </row>
    <row r="84" spans="1:22" x14ac:dyDescent="0.35">
      <c r="A84" s="17">
        <v>78</v>
      </c>
      <c r="B84" s="19">
        <f t="shared" si="13"/>
        <v>29</v>
      </c>
      <c r="C84" s="19">
        <f t="shared" si="14"/>
        <v>88</v>
      </c>
      <c r="D84" s="14">
        <f t="shared" si="12"/>
        <v>12</v>
      </c>
      <c r="E84" s="14">
        <f t="shared" si="12"/>
        <v>12</v>
      </c>
      <c r="F84" s="2" t="str">
        <f>IF(results!O84&lt;&gt;"b","",results!B84)</f>
        <v/>
      </c>
      <c r="G84" s="2" t="str">
        <f>IF(results!$O84&lt;&gt;"b","",results!N84)</f>
        <v/>
      </c>
      <c r="H84" s="29" t="str">
        <f>IF(results!$O84&lt;&gt;"b","",Q84)</f>
        <v/>
      </c>
      <c r="I84" s="29" t="str">
        <f>IF(results!$O84&lt;&gt;"b","",IF(R84=Q84,R84+0.0001,R84))</f>
        <v/>
      </c>
      <c r="J84" s="29" t="str">
        <f>IF(results!$O84&lt;&gt;"b","",IF(OR(Q84=S84,R84=S84),S84+0.0002,S84))</f>
        <v/>
      </c>
      <c r="K84" s="29" t="str">
        <f>IF(results!$O84&lt;&gt;"b","",IF(OR(Q84=T84,R84=T84,S84=T84),T84+0.0003,T84))</f>
        <v/>
      </c>
      <c r="L84" s="29" t="str">
        <f>IF(results!$O84&lt;&gt;"b","",U84*2)</f>
        <v/>
      </c>
      <c r="M84" s="38">
        <f t="shared" si="15"/>
        <v>0</v>
      </c>
      <c r="N84" s="4">
        <f t="shared" si="17"/>
        <v>8.3999999999999992E-6</v>
      </c>
      <c r="O84" s="4" t="str">
        <f>IF(results!$O84&lt;&gt;"b","",results!C84)</f>
        <v/>
      </c>
      <c r="P84" s="4">
        <f>IF(results!O84="A",1,IF(results!O84="B",2,IF(results!O84="C",3,99)))</f>
        <v>99</v>
      </c>
      <c r="Q84" s="28">
        <f>results!D84+results!E84</f>
        <v>0</v>
      </c>
      <c r="R84" s="28">
        <f>results!F84+results!G84</f>
        <v>0</v>
      </c>
      <c r="S84" s="28">
        <f>results!H84+results!I84</f>
        <v>0</v>
      </c>
      <c r="T84" s="28">
        <f>results!J84+results!K84</f>
        <v>0</v>
      </c>
      <c r="U84" s="28">
        <f>results!L84+results!M84</f>
        <v>0</v>
      </c>
      <c r="V84" s="10" t="e">
        <f t="shared" si="16"/>
        <v>#NUM!</v>
      </c>
    </row>
    <row r="85" spans="1:22" x14ac:dyDescent="0.35">
      <c r="A85" s="17">
        <v>79</v>
      </c>
      <c r="B85" s="19">
        <f t="shared" si="13"/>
        <v>29</v>
      </c>
      <c r="C85" s="19">
        <f t="shared" si="14"/>
        <v>87</v>
      </c>
      <c r="D85" s="14">
        <f t="shared" si="12"/>
        <v>12</v>
      </c>
      <c r="E85" s="14">
        <f t="shared" si="12"/>
        <v>12</v>
      </c>
      <c r="F85" s="2" t="str">
        <f>IF(results!O85&lt;&gt;"b","",results!B85)</f>
        <v/>
      </c>
      <c r="G85" s="2" t="str">
        <f>IF(results!$O85&lt;&gt;"b","",results!N85)</f>
        <v/>
      </c>
      <c r="H85" s="29" t="str">
        <f>IF(results!$O85&lt;&gt;"b","",Q85)</f>
        <v/>
      </c>
      <c r="I85" s="29" t="str">
        <f>IF(results!$O85&lt;&gt;"b","",IF(R85=Q85,R85+0.0001,R85))</f>
        <v/>
      </c>
      <c r="J85" s="29" t="str">
        <f>IF(results!$O85&lt;&gt;"b","",IF(OR(Q85=S85,R85=S85),S85+0.0002,S85))</f>
        <v/>
      </c>
      <c r="K85" s="29" t="str">
        <f>IF(results!$O85&lt;&gt;"b","",IF(OR(Q85=T85,R85=T85,S85=T85),T85+0.0003,T85))</f>
        <v/>
      </c>
      <c r="L85" s="29" t="str">
        <f>IF(results!$O85&lt;&gt;"b","",U85*2)</f>
        <v/>
      </c>
      <c r="M85" s="38">
        <f t="shared" si="15"/>
        <v>0</v>
      </c>
      <c r="N85" s="4">
        <f t="shared" si="17"/>
        <v>8.4999999999999999E-6</v>
      </c>
      <c r="O85" s="4" t="str">
        <f>IF(results!$O85&lt;&gt;"b","",results!C85)</f>
        <v/>
      </c>
      <c r="P85" s="4">
        <f>IF(results!O85="A",1,IF(results!O85="B",2,IF(results!O85="C",3,99)))</f>
        <v>99</v>
      </c>
      <c r="Q85" s="28">
        <f>results!D85+results!E85</f>
        <v>0</v>
      </c>
      <c r="R85" s="28">
        <f>results!F85+results!G85</f>
        <v>0</v>
      </c>
      <c r="S85" s="28">
        <f>results!H85+results!I85</f>
        <v>0</v>
      </c>
      <c r="T85" s="28">
        <f>results!J85+results!K85</f>
        <v>0</v>
      </c>
      <c r="U85" s="28">
        <f>results!L85+results!M85</f>
        <v>0</v>
      </c>
      <c r="V85" s="10" t="e">
        <f t="shared" si="16"/>
        <v>#NUM!</v>
      </c>
    </row>
    <row r="86" spans="1:22" x14ac:dyDescent="0.35">
      <c r="A86" s="17">
        <v>80</v>
      </c>
      <c r="B86" s="19">
        <f t="shared" si="13"/>
        <v>29</v>
      </c>
      <c r="C86" s="19">
        <f t="shared" si="14"/>
        <v>86</v>
      </c>
      <c r="D86" s="14">
        <f t="shared" si="12"/>
        <v>12</v>
      </c>
      <c r="E86" s="14">
        <f t="shared" si="12"/>
        <v>12</v>
      </c>
      <c r="F86" s="2" t="str">
        <f>IF(results!O86&lt;&gt;"b","",results!B86)</f>
        <v/>
      </c>
      <c r="G86" s="2" t="str">
        <f>IF(results!$O86&lt;&gt;"b","",results!N86)</f>
        <v/>
      </c>
      <c r="H86" s="29" t="str">
        <f>IF(results!$O86&lt;&gt;"b","",Q86)</f>
        <v/>
      </c>
      <c r="I86" s="29" t="str">
        <f>IF(results!$O86&lt;&gt;"b","",IF(R86=Q86,R86+0.0001,R86))</f>
        <v/>
      </c>
      <c r="J86" s="29" t="str">
        <f>IF(results!$O86&lt;&gt;"b","",IF(OR(Q86=S86,R86=S86),S86+0.0002,S86))</f>
        <v/>
      </c>
      <c r="K86" s="29" t="str">
        <f>IF(results!$O86&lt;&gt;"b","",IF(OR(Q86=T86,R86=T86,S86=T86),T86+0.0003,T86))</f>
        <v/>
      </c>
      <c r="L86" s="29" t="str">
        <f>IF(results!$O86&lt;&gt;"b","",U86*2)</f>
        <v/>
      </c>
      <c r="M86" s="38">
        <f t="shared" si="15"/>
        <v>0</v>
      </c>
      <c r="N86" s="4">
        <f t="shared" si="17"/>
        <v>8.599999999999999E-6</v>
      </c>
      <c r="O86" s="4" t="str">
        <f>IF(results!$O86&lt;&gt;"b","",results!C86)</f>
        <v/>
      </c>
      <c r="P86" s="4">
        <f>IF(results!O86="A",1,IF(results!O86="B",2,IF(results!O86="C",3,99)))</f>
        <v>99</v>
      </c>
      <c r="Q86" s="28">
        <f>results!D86+results!E86</f>
        <v>0</v>
      </c>
      <c r="R86" s="28">
        <f>results!F86+results!G86</f>
        <v>0</v>
      </c>
      <c r="S86" s="28">
        <f>results!H86+results!I86</f>
        <v>0</v>
      </c>
      <c r="T86" s="28">
        <f>results!J86+results!K86</f>
        <v>0</v>
      </c>
      <c r="U86" s="28">
        <f>results!L86+results!M86</f>
        <v>0</v>
      </c>
      <c r="V86" s="10" t="e">
        <f t="shared" si="16"/>
        <v>#NUM!</v>
      </c>
    </row>
    <row r="87" spans="1:22" x14ac:dyDescent="0.35">
      <c r="A87" s="17">
        <v>81</v>
      </c>
      <c r="B87" s="19">
        <f t="shared" si="13"/>
        <v>29</v>
      </c>
      <c r="C87" s="19">
        <f t="shared" si="14"/>
        <v>85</v>
      </c>
      <c r="D87" s="14">
        <f t="shared" ref="D87:E106" si="18">_xlfn.RANK.EQ($M87,$M$7:$M$160,0)</f>
        <v>12</v>
      </c>
      <c r="E87" s="14">
        <f t="shared" si="18"/>
        <v>12</v>
      </c>
      <c r="F87" s="2" t="str">
        <f>IF(results!O87&lt;&gt;"b","",results!B87)</f>
        <v/>
      </c>
      <c r="G87" s="2" t="str">
        <f>IF(results!$O87&lt;&gt;"b","",results!N87)</f>
        <v/>
      </c>
      <c r="H87" s="29" t="str">
        <f>IF(results!$O87&lt;&gt;"b","",Q87)</f>
        <v/>
      </c>
      <c r="I87" s="29" t="str">
        <f>IF(results!$O87&lt;&gt;"b","",IF(R87=Q87,R87+0.0001,R87))</f>
        <v/>
      </c>
      <c r="J87" s="29" t="str">
        <f>IF(results!$O87&lt;&gt;"b","",IF(OR(Q87=S87,R87=S87),S87+0.0002,S87))</f>
        <v/>
      </c>
      <c r="K87" s="29" t="str">
        <f>IF(results!$O87&lt;&gt;"b","",IF(OR(Q87=T87,R87=T87,S87=T87),T87+0.0003,T87))</f>
        <v/>
      </c>
      <c r="L87" s="29" t="str">
        <f>IF(results!$O87&lt;&gt;"b","",U87*2)</f>
        <v/>
      </c>
      <c r="M87" s="38">
        <f t="shared" si="15"/>
        <v>0</v>
      </c>
      <c r="N87" s="4">
        <f t="shared" si="17"/>
        <v>8.6999999999999997E-6</v>
      </c>
      <c r="O87" s="4" t="str">
        <f>IF(results!$O87&lt;&gt;"b","",results!C87)</f>
        <v/>
      </c>
      <c r="P87" s="4">
        <f>IF(results!O87="A",1,IF(results!O87="B",2,IF(results!O87="C",3,99)))</f>
        <v>99</v>
      </c>
      <c r="Q87" s="28">
        <f>results!D87+results!E87</f>
        <v>0</v>
      </c>
      <c r="R87" s="28">
        <f>results!F87+results!G87</f>
        <v>0</v>
      </c>
      <c r="S87" s="28">
        <f>results!H87+results!I87</f>
        <v>0</v>
      </c>
      <c r="T87" s="28">
        <f>results!J87+results!K87</f>
        <v>0</v>
      </c>
      <c r="U87" s="28">
        <f>results!L87+results!M87</f>
        <v>0</v>
      </c>
      <c r="V87" s="10" t="e">
        <f t="shared" si="16"/>
        <v>#NUM!</v>
      </c>
    </row>
    <row r="88" spans="1:22" x14ac:dyDescent="0.35">
      <c r="A88" s="17">
        <v>82</v>
      </c>
      <c r="B88" s="19">
        <f t="shared" si="13"/>
        <v>29</v>
      </c>
      <c r="C88" s="19">
        <f t="shared" si="14"/>
        <v>84</v>
      </c>
      <c r="D88" s="14">
        <f t="shared" si="18"/>
        <v>12</v>
      </c>
      <c r="E88" s="14">
        <f t="shared" si="18"/>
        <v>12</v>
      </c>
      <c r="F88" s="2" t="str">
        <f>IF(results!O88&lt;&gt;"b","",results!B88)</f>
        <v/>
      </c>
      <c r="G88" s="2" t="str">
        <f>IF(results!$O88&lt;&gt;"b","",results!N88)</f>
        <v/>
      </c>
      <c r="H88" s="29" t="str">
        <f>IF(results!$O88&lt;&gt;"b","",Q88)</f>
        <v/>
      </c>
      <c r="I88" s="29" t="str">
        <f>IF(results!$O88&lt;&gt;"b","",IF(R88=Q88,R88+0.0001,R88))</f>
        <v/>
      </c>
      <c r="J88" s="29" t="str">
        <f>IF(results!$O88&lt;&gt;"b","",IF(OR(Q88=S88,R88=S88),S88+0.0002,S88))</f>
        <v/>
      </c>
      <c r="K88" s="29" t="str">
        <f>IF(results!$O88&lt;&gt;"b","",IF(OR(Q88=T88,R88=T88,S88=T88),T88+0.0003,T88))</f>
        <v/>
      </c>
      <c r="L88" s="29" t="str">
        <f>IF(results!$O88&lt;&gt;"b","",U88*2)</f>
        <v/>
      </c>
      <c r="M88" s="38">
        <f t="shared" si="15"/>
        <v>0</v>
      </c>
      <c r="N88" s="4">
        <f t="shared" si="17"/>
        <v>8.8000000000000004E-6</v>
      </c>
      <c r="O88" s="4" t="str">
        <f>IF(results!$O88&lt;&gt;"b","",results!C88)</f>
        <v/>
      </c>
      <c r="P88" s="4">
        <f>IF(results!O88="A",1,IF(results!O88="B",2,IF(results!O88="C",3,99)))</f>
        <v>99</v>
      </c>
      <c r="Q88" s="28">
        <f>results!D88+results!E88</f>
        <v>0</v>
      </c>
      <c r="R88" s="28">
        <f>results!F88+results!G88</f>
        <v>0</v>
      </c>
      <c r="S88" s="28">
        <f>results!H88+results!I88</f>
        <v>0</v>
      </c>
      <c r="T88" s="28">
        <f>results!J88+results!K88</f>
        <v>0</v>
      </c>
      <c r="U88" s="28">
        <f>results!L88+results!M88</f>
        <v>0</v>
      </c>
      <c r="V88" s="10" t="e">
        <f t="shared" si="16"/>
        <v>#NUM!</v>
      </c>
    </row>
    <row r="89" spans="1:22" x14ac:dyDescent="0.35">
      <c r="A89" s="17">
        <v>83</v>
      </c>
      <c r="B89" s="19">
        <f t="shared" si="13"/>
        <v>29</v>
      </c>
      <c r="C89" s="19">
        <f t="shared" si="14"/>
        <v>83</v>
      </c>
      <c r="D89" s="14">
        <f t="shared" si="18"/>
        <v>12</v>
      </c>
      <c r="E89" s="14">
        <f t="shared" si="18"/>
        <v>12</v>
      </c>
      <c r="F89" s="2" t="str">
        <f>IF(results!O89&lt;&gt;"b","",results!B89)</f>
        <v/>
      </c>
      <c r="G89" s="2" t="str">
        <f>IF(results!$O89&lt;&gt;"b","",results!N89)</f>
        <v/>
      </c>
      <c r="H89" s="29" t="str">
        <f>IF(results!$O89&lt;&gt;"b","",Q89)</f>
        <v/>
      </c>
      <c r="I89" s="29" t="str">
        <f>IF(results!$O89&lt;&gt;"b","",IF(R89=Q89,R89+0.0001,R89))</f>
        <v/>
      </c>
      <c r="J89" s="29" t="str">
        <f>IF(results!$O89&lt;&gt;"b","",IF(OR(Q89=S89,R89=S89),S89+0.0002,S89))</f>
        <v/>
      </c>
      <c r="K89" s="29" t="str">
        <f>IF(results!$O89&lt;&gt;"b","",IF(OR(Q89=T89,R89=T89,S89=T89),T89+0.0003,T89))</f>
        <v/>
      </c>
      <c r="L89" s="29" t="str">
        <f>IF(results!$O89&lt;&gt;"b","",U89*2)</f>
        <v/>
      </c>
      <c r="M89" s="38">
        <f t="shared" si="15"/>
        <v>0</v>
      </c>
      <c r="N89" s="4">
        <f t="shared" si="17"/>
        <v>8.8999999999999995E-6</v>
      </c>
      <c r="O89" s="4" t="str">
        <f>IF(results!$O89&lt;&gt;"b","",results!C89)</f>
        <v/>
      </c>
      <c r="P89" s="4">
        <f>IF(results!O89="A",1,IF(results!O89="B",2,IF(results!O89="C",3,99)))</f>
        <v>99</v>
      </c>
      <c r="Q89" s="28">
        <f>results!D89+results!E89</f>
        <v>0</v>
      </c>
      <c r="R89" s="28">
        <f>results!F89+results!G89</f>
        <v>0</v>
      </c>
      <c r="S89" s="28">
        <f>results!H89+results!I89</f>
        <v>0</v>
      </c>
      <c r="T89" s="28">
        <f>results!J89+results!K89</f>
        <v>0</v>
      </c>
      <c r="U89" s="28">
        <f>results!L89+results!M89</f>
        <v>0</v>
      </c>
      <c r="V89" s="10" t="e">
        <f t="shared" si="16"/>
        <v>#NUM!</v>
      </c>
    </row>
    <row r="90" spans="1:22" x14ac:dyDescent="0.35">
      <c r="A90" s="17">
        <v>84</v>
      </c>
      <c r="B90" s="19">
        <f t="shared" si="13"/>
        <v>29</v>
      </c>
      <c r="C90" s="19">
        <f t="shared" si="14"/>
        <v>82</v>
      </c>
      <c r="D90" s="14">
        <f t="shared" si="18"/>
        <v>12</v>
      </c>
      <c r="E90" s="14">
        <f t="shared" si="18"/>
        <v>12</v>
      </c>
      <c r="F90" s="2" t="str">
        <f>IF(results!O90&lt;&gt;"b","",results!B90)</f>
        <v/>
      </c>
      <c r="G90" s="2" t="str">
        <f>IF(results!$O90&lt;&gt;"b","",results!N90)</f>
        <v/>
      </c>
      <c r="H90" s="29" t="str">
        <f>IF(results!$O90&lt;&gt;"b","",Q90)</f>
        <v/>
      </c>
      <c r="I90" s="29" t="str">
        <f>IF(results!$O90&lt;&gt;"b","",IF(R90=Q90,R90+0.0001,R90))</f>
        <v/>
      </c>
      <c r="J90" s="29" t="str">
        <f>IF(results!$O90&lt;&gt;"b","",IF(OR(Q90=S90,R90=S90),S90+0.0002,S90))</f>
        <v/>
      </c>
      <c r="K90" s="29" t="str">
        <f>IF(results!$O90&lt;&gt;"b","",IF(OR(Q90=T90,R90=T90,S90=T90),T90+0.0003,T90))</f>
        <v/>
      </c>
      <c r="L90" s="29" t="str">
        <f>IF(results!$O90&lt;&gt;"b","",U90*2)</f>
        <v/>
      </c>
      <c r="M90" s="38">
        <f t="shared" si="15"/>
        <v>0</v>
      </c>
      <c r="N90" s="4">
        <f t="shared" si="17"/>
        <v>9.0000000000000002E-6</v>
      </c>
      <c r="O90" s="4" t="str">
        <f>IF(results!$O90&lt;&gt;"b","",results!C90)</f>
        <v/>
      </c>
      <c r="P90" s="4">
        <f>IF(results!O90="A",1,IF(results!O90="B",2,IF(results!O90="C",3,99)))</f>
        <v>99</v>
      </c>
      <c r="Q90" s="28">
        <f>results!D90+results!E90</f>
        <v>0</v>
      </c>
      <c r="R90" s="28">
        <f>results!F90+results!G90</f>
        <v>0</v>
      </c>
      <c r="S90" s="28">
        <f>results!H90+results!I90</f>
        <v>0</v>
      </c>
      <c r="T90" s="28">
        <f>results!J90+results!K90</f>
        <v>0</v>
      </c>
      <c r="U90" s="28">
        <f>results!L90+results!M90</f>
        <v>0</v>
      </c>
      <c r="V90" s="10" t="e">
        <f t="shared" si="16"/>
        <v>#NUM!</v>
      </c>
    </row>
    <row r="91" spans="1:22" x14ac:dyDescent="0.35">
      <c r="A91" s="17">
        <v>85</v>
      </c>
      <c r="B91" s="19">
        <f t="shared" si="13"/>
        <v>29</v>
      </c>
      <c r="C91" s="19">
        <f t="shared" si="14"/>
        <v>81</v>
      </c>
      <c r="D91" s="14">
        <f t="shared" si="18"/>
        <v>12</v>
      </c>
      <c r="E91" s="14">
        <f t="shared" si="18"/>
        <v>12</v>
      </c>
      <c r="F91" s="2" t="str">
        <f>IF(results!O91&lt;&gt;"b","",results!B91)</f>
        <v/>
      </c>
      <c r="G91" s="2" t="str">
        <f>IF(results!$O91&lt;&gt;"b","",results!N91)</f>
        <v/>
      </c>
      <c r="H91" s="29" t="str">
        <f>IF(results!$O91&lt;&gt;"b","",Q91)</f>
        <v/>
      </c>
      <c r="I91" s="29" t="str">
        <f>IF(results!$O91&lt;&gt;"b","",IF(R91=Q91,R91+0.0001,R91))</f>
        <v/>
      </c>
      <c r="J91" s="29" t="str">
        <f>IF(results!$O91&lt;&gt;"b","",IF(OR(Q91=S91,R91=S91),S91+0.0002,S91))</f>
        <v/>
      </c>
      <c r="K91" s="29" t="str">
        <f>IF(results!$O91&lt;&gt;"b","",IF(OR(Q91=T91,R91=T91,S91=T91),T91+0.0003,T91))</f>
        <v/>
      </c>
      <c r="L91" s="29" t="str">
        <f>IF(results!$O91&lt;&gt;"b","",U91*2)</f>
        <v/>
      </c>
      <c r="M91" s="38">
        <f t="shared" si="15"/>
        <v>0</v>
      </c>
      <c r="N91" s="4">
        <f t="shared" si="17"/>
        <v>9.0999999999999993E-6</v>
      </c>
      <c r="O91" s="4" t="str">
        <f>IF(results!$O91&lt;&gt;"b","",results!C91)</f>
        <v/>
      </c>
      <c r="P91" s="4">
        <f>IF(results!O91="A",1,IF(results!O91="B",2,IF(results!O91="C",3,99)))</f>
        <v>99</v>
      </c>
      <c r="Q91" s="28">
        <f>results!D91+results!E91</f>
        <v>0</v>
      </c>
      <c r="R91" s="28">
        <f>results!F91+results!G91</f>
        <v>0</v>
      </c>
      <c r="S91" s="28">
        <f>results!H91+results!I91</f>
        <v>0</v>
      </c>
      <c r="T91" s="28">
        <f>results!J91+results!K91</f>
        <v>0</v>
      </c>
      <c r="U91" s="28">
        <f>results!L91+results!M91</f>
        <v>0</v>
      </c>
      <c r="V91" s="10" t="e">
        <f t="shared" si="16"/>
        <v>#NUM!</v>
      </c>
    </row>
    <row r="92" spans="1:22" x14ac:dyDescent="0.35">
      <c r="A92" s="17">
        <v>86</v>
      </c>
      <c r="B92" s="19">
        <f t="shared" si="13"/>
        <v>29</v>
      </c>
      <c r="C92" s="19">
        <f t="shared" si="14"/>
        <v>80</v>
      </c>
      <c r="D92" s="14">
        <f t="shared" si="18"/>
        <v>12</v>
      </c>
      <c r="E92" s="14">
        <f t="shared" si="18"/>
        <v>12</v>
      </c>
      <c r="F92" s="2" t="str">
        <f>IF(results!O92&lt;&gt;"b","",results!B92)</f>
        <v/>
      </c>
      <c r="G92" s="2" t="str">
        <f>IF(results!$O92&lt;&gt;"b","",results!N92)</f>
        <v/>
      </c>
      <c r="H92" s="29" t="str">
        <f>IF(results!$O92&lt;&gt;"b","",Q92)</f>
        <v/>
      </c>
      <c r="I92" s="29" t="str">
        <f>IF(results!$O92&lt;&gt;"b","",IF(R92=Q92,R92+0.0001,R92))</f>
        <v/>
      </c>
      <c r="J92" s="29" t="str">
        <f>IF(results!$O92&lt;&gt;"b","",IF(OR(Q92=S92,R92=S92),S92+0.0002,S92))</f>
        <v/>
      </c>
      <c r="K92" s="29" t="str">
        <f>IF(results!$O92&lt;&gt;"b","",IF(OR(Q92=T92,R92=T92,S92=T92),T92+0.0003,T92))</f>
        <v/>
      </c>
      <c r="L92" s="29" t="str">
        <f>IF(results!$O92&lt;&gt;"b","",U92*2)</f>
        <v/>
      </c>
      <c r="M92" s="38">
        <f t="shared" si="15"/>
        <v>0</v>
      </c>
      <c r="N92" s="4">
        <f t="shared" si="17"/>
        <v>9.2E-6</v>
      </c>
      <c r="O92" s="4" t="str">
        <f>IF(results!$O92&lt;&gt;"b","",results!C92)</f>
        <v/>
      </c>
      <c r="P92" s="4">
        <f>IF(results!O92="A",1,IF(results!O92="B",2,IF(results!O92="C",3,99)))</f>
        <v>99</v>
      </c>
      <c r="Q92" s="28">
        <f>results!D92+results!E92</f>
        <v>0</v>
      </c>
      <c r="R92" s="28">
        <f>results!F92+results!G92</f>
        <v>0</v>
      </c>
      <c r="S92" s="28">
        <f>results!H92+results!I92</f>
        <v>0</v>
      </c>
      <c r="T92" s="28">
        <f>results!J92+results!K92</f>
        <v>0</v>
      </c>
      <c r="U92" s="28">
        <f>results!L92+results!M92</f>
        <v>0</v>
      </c>
      <c r="V92" s="10" t="e">
        <f t="shared" si="16"/>
        <v>#NUM!</v>
      </c>
    </row>
    <row r="93" spans="1:22" x14ac:dyDescent="0.35">
      <c r="A93" s="17">
        <v>87</v>
      </c>
      <c r="B93" s="19">
        <f t="shared" si="13"/>
        <v>29</v>
      </c>
      <c r="C93" s="19">
        <f t="shared" si="14"/>
        <v>79</v>
      </c>
      <c r="D93" s="14">
        <f t="shared" si="18"/>
        <v>12</v>
      </c>
      <c r="E93" s="14">
        <f t="shared" si="18"/>
        <v>12</v>
      </c>
      <c r="F93" s="2" t="str">
        <f>IF(results!O93&lt;&gt;"b","",results!B93)</f>
        <v/>
      </c>
      <c r="G93" s="2" t="str">
        <f>IF(results!$O93&lt;&gt;"b","",results!N93)</f>
        <v/>
      </c>
      <c r="H93" s="29" t="str">
        <f>IF(results!$O93&lt;&gt;"b","",Q93)</f>
        <v/>
      </c>
      <c r="I93" s="29" t="str">
        <f>IF(results!$O93&lt;&gt;"b","",IF(R93=Q93,R93+0.0001,R93))</f>
        <v/>
      </c>
      <c r="J93" s="29" t="str">
        <f>IF(results!$O93&lt;&gt;"b","",IF(OR(Q93=S93,R93=S93),S93+0.0002,S93))</f>
        <v/>
      </c>
      <c r="K93" s="29" t="str">
        <f>IF(results!$O93&lt;&gt;"b","",IF(OR(Q93=T93,R93=T93,S93=T93),T93+0.0003,T93))</f>
        <v/>
      </c>
      <c r="L93" s="29" t="str">
        <f>IF(results!$O93&lt;&gt;"b","",U93*2)</f>
        <v/>
      </c>
      <c r="M93" s="38">
        <f t="shared" si="15"/>
        <v>0</v>
      </c>
      <c r="N93" s="4">
        <f t="shared" si="17"/>
        <v>9.299999999999999E-6</v>
      </c>
      <c r="O93" s="4" t="str">
        <f>IF(results!$O93&lt;&gt;"b","",results!C93)</f>
        <v/>
      </c>
      <c r="P93" s="4">
        <f>IF(results!O93="A",1,IF(results!O93="B",2,IF(results!O93="C",3,99)))</f>
        <v>99</v>
      </c>
      <c r="Q93" s="28">
        <f>results!D93+results!E93</f>
        <v>0</v>
      </c>
      <c r="R93" s="28">
        <f>results!F93+results!G93</f>
        <v>0</v>
      </c>
      <c r="S93" s="28">
        <f>results!H93+results!I93</f>
        <v>0</v>
      </c>
      <c r="T93" s="28">
        <f>results!J93+results!K93</f>
        <v>0</v>
      </c>
      <c r="U93" s="28">
        <f>results!L93+results!M93</f>
        <v>0</v>
      </c>
      <c r="V93" s="10" t="e">
        <f t="shared" si="16"/>
        <v>#NUM!</v>
      </c>
    </row>
    <row r="94" spans="1:22" x14ac:dyDescent="0.35">
      <c r="A94" s="17">
        <v>88</v>
      </c>
      <c r="B94" s="19">
        <f t="shared" si="13"/>
        <v>29</v>
      </c>
      <c r="C94" s="19">
        <f t="shared" si="14"/>
        <v>78</v>
      </c>
      <c r="D94" s="14">
        <f t="shared" si="18"/>
        <v>12</v>
      </c>
      <c r="E94" s="14">
        <f t="shared" si="18"/>
        <v>12</v>
      </c>
      <c r="F94" s="2" t="str">
        <f>IF(results!O94&lt;&gt;"b","",results!B94)</f>
        <v/>
      </c>
      <c r="G94" s="2" t="str">
        <f>IF(results!$O94&lt;&gt;"b","",results!N94)</f>
        <v/>
      </c>
      <c r="H94" s="29" t="str">
        <f>IF(results!$O94&lt;&gt;"b","",Q94)</f>
        <v/>
      </c>
      <c r="I94" s="29" t="str">
        <f>IF(results!$O94&lt;&gt;"b","",IF(R94=Q94,R94+0.0001,R94))</f>
        <v/>
      </c>
      <c r="J94" s="29" t="str">
        <f>IF(results!$O94&lt;&gt;"b","",IF(OR(Q94=S94,R94=S94),S94+0.0002,S94))</f>
        <v/>
      </c>
      <c r="K94" s="29" t="str">
        <f>IF(results!$O94&lt;&gt;"b","",IF(OR(Q94=T94,R94=T94,S94=T94),T94+0.0003,T94))</f>
        <v/>
      </c>
      <c r="L94" s="29" t="str">
        <f>IF(results!$O94&lt;&gt;"b","",U94*2)</f>
        <v/>
      </c>
      <c r="M94" s="38">
        <f t="shared" si="15"/>
        <v>0</v>
      </c>
      <c r="N94" s="4">
        <f t="shared" si="17"/>
        <v>9.3999999999999998E-6</v>
      </c>
      <c r="O94" s="4" t="str">
        <f>IF(results!$O94&lt;&gt;"b","",results!C94)</f>
        <v/>
      </c>
      <c r="P94" s="4">
        <f>IF(results!O94="A",1,IF(results!O94="B",2,IF(results!O94="C",3,99)))</f>
        <v>99</v>
      </c>
      <c r="Q94" s="28">
        <f>results!D94+results!E94</f>
        <v>0</v>
      </c>
      <c r="R94" s="28">
        <f>results!F94+results!G94</f>
        <v>0</v>
      </c>
      <c r="S94" s="28">
        <f>results!H94+results!I94</f>
        <v>0</v>
      </c>
      <c r="T94" s="28">
        <f>results!J94+results!K94</f>
        <v>0</v>
      </c>
      <c r="U94" s="28">
        <f>results!L94+results!M94</f>
        <v>0</v>
      </c>
      <c r="V94" s="10" t="e">
        <f t="shared" si="16"/>
        <v>#NUM!</v>
      </c>
    </row>
    <row r="95" spans="1:22" x14ac:dyDescent="0.35">
      <c r="A95" s="17">
        <v>89</v>
      </c>
      <c r="B95" s="19">
        <f t="shared" si="13"/>
        <v>29</v>
      </c>
      <c r="C95" s="19">
        <f t="shared" si="14"/>
        <v>77</v>
      </c>
      <c r="D95" s="14">
        <f t="shared" si="18"/>
        <v>12</v>
      </c>
      <c r="E95" s="14">
        <f t="shared" si="18"/>
        <v>12</v>
      </c>
      <c r="F95" s="2" t="str">
        <f>IF(results!O95&lt;&gt;"b","",results!B95)</f>
        <v/>
      </c>
      <c r="G95" s="2" t="str">
        <f>IF(results!$O95&lt;&gt;"b","",results!N95)</f>
        <v/>
      </c>
      <c r="H95" s="29" t="str">
        <f>IF(results!$O95&lt;&gt;"b","",Q95)</f>
        <v/>
      </c>
      <c r="I95" s="29" t="str">
        <f>IF(results!$O95&lt;&gt;"b","",IF(R95=Q95,R95+0.0001,R95))</f>
        <v/>
      </c>
      <c r="J95" s="29" t="str">
        <f>IF(results!$O95&lt;&gt;"b","",IF(OR(Q95=S95,R95=S95),S95+0.0002,S95))</f>
        <v/>
      </c>
      <c r="K95" s="29" t="str">
        <f>IF(results!$O95&lt;&gt;"b","",IF(OR(Q95=T95,R95=T95,S95=T95),T95+0.0003,T95))</f>
        <v/>
      </c>
      <c r="L95" s="29" t="str">
        <f>IF(results!$O95&lt;&gt;"b","",U95*2)</f>
        <v/>
      </c>
      <c r="M95" s="38">
        <f t="shared" si="15"/>
        <v>0</v>
      </c>
      <c r="N95" s="4">
        <f t="shared" si="17"/>
        <v>9.4999999999999988E-6</v>
      </c>
      <c r="O95" s="4" t="str">
        <f>IF(results!$O95&lt;&gt;"b","",results!C95)</f>
        <v/>
      </c>
      <c r="P95" s="4">
        <f>IF(results!O95="A",1,IF(results!O95="B",2,IF(results!O95="C",3,99)))</f>
        <v>99</v>
      </c>
      <c r="Q95" s="28">
        <f>results!D95+results!E95</f>
        <v>0</v>
      </c>
      <c r="R95" s="28">
        <f>results!F95+results!G95</f>
        <v>0</v>
      </c>
      <c r="S95" s="28">
        <f>results!H95+results!I95</f>
        <v>0</v>
      </c>
      <c r="T95" s="28">
        <f>results!J95+results!K95</f>
        <v>0</v>
      </c>
      <c r="U95" s="28">
        <f>results!L95+results!M95</f>
        <v>0</v>
      </c>
      <c r="V95" s="10" t="e">
        <f t="shared" si="16"/>
        <v>#NUM!</v>
      </c>
    </row>
    <row r="96" spans="1:22" x14ac:dyDescent="0.35">
      <c r="A96" s="17">
        <v>90</v>
      </c>
      <c r="B96" s="19">
        <f t="shared" si="13"/>
        <v>29</v>
      </c>
      <c r="C96" s="19">
        <f t="shared" si="14"/>
        <v>76</v>
      </c>
      <c r="D96" s="14">
        <f t="shared" si="18"/>
        <v>12</v>
      </c>
      <c r="E96" s="14">
        <f t="shared" si="18"/>
        <v>12</v>
      </c>
      <c r="F96" s="2" t="str">
        <f>IF(results!O96&lt;&gt;"b","",results!B96)</f>
        <v/>
      </c>
      <c r="G96" s="2" t="str">
        <f>IF(results!$O96&lt;&gt;"b","",results!N96)</f>
        <v/>
      </c>
      <c r="H96" s="29" t="str">
        <f>IF(results!$O96&lt;&gt;"b","",Q96)</f>
        <v/>
      </c>
      <c r="I96" s="29" t="str">
        <f>IF(results!$O96&lt;&gt;"b","",IF(R96=Q96,R96+0.0001,R96))</f>
        <v/>
      </c>
      <c r="J96" s="29" t="str">
        <f>IF(results!$O96&lt;&gt;"b","",IF(OR(Q96=S96,R96=S96),S96+0.0002,S96))</f>
        <v/>
      </c>
      <c r="K96" s="29" t="str">
        <f>IF(results!$O96&lt;&gt;"b","",IF(OR(Q96=T96,R96=T96,S96=T96),T96+0.0003,T96))</f>
        <v/>
      </c>
      <c r="L96" s="29" t="str">
        <f>IF(results!$O96&lt;&gt;"b","",U96*2)</f>
        <v/>
      </c>
      <c r="M96" s="38">
        <f t="shared" si="15"/>
        <v>0</v>
      </c>
      <c r="N96" s="4">
        <f t="shared" si="17"/>
        <v>9.5999999999999996E-6</v>
      </c>
      <c r="O96" s="4" t="str">
        <f>IF(results!$O96&lt;&gt;"b","",results!C96)</f>
        <v/>
      </c>
      <c r="P96" s="4">
        <f>IF(results!O96="A",1,IF(results!O96="B",2,IF(results!O96="C",3,99)))</f>
        <v>99</v>
      </c>
      <c r="Q96" s="28">
        <f>results!D96+results!E96</f>
        <v>0</v>
      </c>
      <c r="R96" s="28">
        <f>results!F96+results!G96</f>
        <v>0</v>
      </c>
      <c r="S96" s="28">
        <f>results!H96+results!I96</f>
        <v>0</v>
      </c>
      <c r="T96" s="28">
        <f>results!J96+results!K96</f>
        <v>0</v>
      </c>
      <c r="U96" s="28">
        <f>results!L96+results!M96</f>
        <v>0</v>
      </c>
      <c r="V96" s="10" t="e">
        <f t="shared" si="16"/>
        <v>#NUM!</v>
      </c>
    </row>
    <row r="97" spans="1:22" x14ac:dyDescent="0.35">
      <c r="A97" s="17">
        <v>91</v>
      </c>
      <c r="B97" s="19">
        <f t="shared" si="13"/>
        <v>29</v>
      </c>
      <c r="C97" s="19">
        <f t="shared" si="14"/>
        <v>75</v>
      </c>
      <c r="D97" s="14">
        <f t="shared" si="18"/>
        <v>12</v>
      </c>
      <c r="E97" s="14">
        <f t="shared" si="18"/>
        <v>12</v>
      </c>
      <c r="F97" s="2" t="str">
        <f>IF(results!O97&lt;&gt;"b","",results!B97)</f>
        <v/>
      </c>
      <c r="G97" s="2" t="str">
        <f>IF(results!$O97&lt;&gt;"b","",results!N97)</f>
        <v/>
      </c>
      <c r="H97" s="29" t="str">
        <f>IF(results!$O97&lt;&gt;"b","",Q97)</f>
        <v/>
      </c>
      <c r="I97" s="29" t="str">
        <f>IF(results!$O97&lt;&gt;"b","",IF(R97=Q97,R97+0.0001,R97))</f>
        <v/>
      </c>
      <c r="J97" s="29" t="str">
        <f>IF(results!$O97&lt;&gt;"b","",IF(OR(Q97=S97,R97=S97),S97+0.0002,S97))</f>
        <v/>
      </c>
      <c r="K97" s="29" t="str">
        <f>IF(results!$O97&lt;&gt;"b","",IF(OR(Q97=T97,R97=T97,S97=T97),T97+0.0003,T97))</f>
        <v/>
      </c>
      <c r="L97" s="29" t="str">
        <f>IF(results!$O97&lt;&gt;"b","",U97*2)</f>
        <v/>
      </c>
      <c r="M97" s="38">
        <f t="shared" si="15"/>
        <v>0</v>
      </c>
      <c r="N97" s="4">
        <f t="shared" si="17"/>
        <v>9.7000000000000003E-6</v>
      </c>
      <c r="O97" s="4" t="str">
        <f>IF(results!$O97&lt;&gt;"b","",results!C97)</f>
        <v/>
      </c>
      <c r="P97" s="4">
        <f>IF(results!O97="A",1,IF(results!O97="B",2,IF(results!O97="C",3,99)))</f>
        <v>99</v>
      </c>
      <c r="Q97" s="28">
        <f>results!D97+results!E97</f>
        <v>0</v>
      </c>
      <c r="R97" s="28">
        <f>results!F97+results!G97</f>
        <v>0</v>
      </c>
      <c r="S97" s="28">
        <f>results!H97+results!I97</f>
        <v>0</v>
      </c>
      <c r="T97" s="28">
        <f>results!J97+results!K97</f>
        <v>0</v>
      </c>
      <c r="U97" s="28">
        <f>results!L97+results!M97</f>
        <v>0</v>
      </c>
      <c r="V97" s="10" t="e">
        <f t="shared" si="16"/>
        <v>#NUM!</v>
      </c>
    </row>
    <row r="98" spans="1:22" x14ac:dyDescent="0.35">
      <c r="A98" s="17">
        <v>92</v>
      </c>
      <c r="B98" s="19">
        <f t="shared" si="13"/>
        <v>29</v>
      </c>
      <c r="C98" s="19">
        <f t="shared" si="14"/>
        <v>74</v>
      </c>
      <c r="D98" s="14">
        <f t="shared" si="18"/>
        <v>12</v>
      </c>
      <c r="E98" s="14">
        <f t="shared" si="18"/>
        <v>12</v>
      </c>
      <c r="F98" s="2" t="str">
        <f>IF(results!O98&lt;&gt;"b","",results!B98)</f>
        <v/>
      </c>
      <c r="G98" s="2" t="str">
        <f>IF(results!$O98&lt;&gt;"b","",results!N98)</f>
        <v/>
      </c>
      <c r="H98" s="29" t="str">
        <f>IF(results!$O98&lt;&gt;"b","",Q98)</f>
        <v/>
      </c>
      <c r="I98" s="29" t="str">
        <f>IF(results!$O98&lt;&gt;"b","",IF(R98=Q98,R98+0.0001,R98))</f>
        <v/>
      </c>
      <c r="J98" s="29" t="str">
        <f>IF(results!$O98&lt;&gt;"b","",IF(OR(Q98=S98,R98=S98),S98+0.0002,S98))</f>
        <v/>
      </c>
      <c r="K98" s="29" t="str">
        <f>IF(results!$O98&lt;&gt;"b","",IF(OR(Q98=T98,R98=T98,S98=T98),T98+0.0003,T98))</f>
        <v/>
      </c>
      <c r="L98" s="29" t="str">
        <f>IF(results!$O98&lt;&gt;"b","",U98*2)</f>
        <v/>
      </c>
      <c r="M98" s="38">
        <f t="shared" si="15"/>
        <v>0</v>
      </c>
      <c r="N98" s="4">
        <f t="shared" si="17"/>
        <v>9.7999999999999993E-6</v>
      </c>
      <c r="O98" s="4" t="str">
        <f>IF(results!$O98&lt;&gt;"b","",results!C98)</f>
        <v/>
      </c>
      <c r="P98" s="4">
        <f>IF(results!O98="A",1,IF(results!O98="B",2,IF(results!O98="C",3,99)))</f>
        <v>99</v>
      </c>
      <c r="Q98" s="28">
        <f>results!D98+results!E98</f>
        <v>0</v>
      </c>
      <c r="R98" s="28">
        <f>results!F98+results!G98</f>
        <v>0</v>
      </c>
      <c r="S98" s="28">
        <f>results!H98+results!I98</f>
        <v>0</v>
      </c>
      <c r="T98" s="28">
        <f>results!J98+results!K98</f>
        <v>0</v>
      </c>
      <c r="U98" s="28">
        <f>results!L98+results!M98</f>
        <v>0</v>
      </c>
      <c r="V98" s="10" t="e">
        <f t="shared" si="16"/>
        <v>#NUM!</v>
      </c>
    </row>
    <row r="99" spans="1:22" x14ac:dyDescent="0.35">
      <c r="A99" s="17">
        <v>93</v>
      </c>
      <c r="B99" s="19">
        <f t="shared" si="13"/>
        <v>29</v>
      </c>
      <c r="C99" s="19">
        <f t="shared" si="14"/>
        <v>73</v>
      </c>
      <c r="D99" s="14">
        <f t="shared" si="18"/>
        <v>12</v>
      </c>
      <c r="E99" s="14">
        <f t="shared" si="18"/>
        <v>12</v>
      </c>
      <c r="F99" s="2" t="str">
        <f>IF(results!O99&lt;&gt;"b","",results!B99)</f>
        <v/>
      </c>
      <c r="G99" s="2" t="str">
        <f>IF(results!$O99&lt;&gt;"b","",results!N99)</f>
        <v/>
      </c>
      <c r="H99" s="29" t="str">
        <f>IF(results!$O99&lt;&gt;"b","",Q99)</f>
        <v/>
      </c>
      <c r="I99" s="29" t="str">
        <f>IF(results!$O99&lt;&gt;"b","",IF(R99=Q99,R99+0.0001,R99))</f>
        <v/>
      </c>
      <c r="J99" s="29" t="str">
        <f>IF(results!$O99&lt;&gt;"b","",IF(OR(Q99=S99,R99=S99),S99+0.0002,S99))</f>
        <v/>
      </c>
      <c r="K99" s="29" t="str">
        <f>IF(results!$O99&lt;&gt;"b","",IF(OR(Q99=T99,R99=T99,S99=T99),T99+0.0003,T99))</f>
        <v/>
      </c>
      <c r="L99" s="29" t="str">
        <f>IF(results!$O99&lt;&gt;"b","",U99*2)</f>
        <v/>
      </c>
      <c r="M99" s="38">
        <f t="shared" si="15"/>
        <v>0</v>
      </c>
      <c r="N99" s="4">
        <f t="shared" si="17"/>
        <v>9.9000000000000001E-6</v>
      </c>
      <c r="O99" s="4" t="str">
        <f>IF(results!$O99&lt;&gt;"b","",results!C99)</f>
        <v/>
      </c>
      <c r="P99" s="4">
        <f>IF(results!O99="A",1,IF(results!O99="B",2,IF(results!O99="C",3,99)))</f>
        <v>99</v>
      </c>
      <c r="Q99" s="28">
        <f>results!D99+results!E99</f>
        <v>0</v>
      </c>
      <c r="R99" s="28">
        <f>results!F99+results!G99</f>
        <v>0</v>
      </c>
      <c r="S99" s="28">
        <f>results!H99+results!I99</f>
        <v>0</v>
      </c>
      <c r="T99" s="28">
        <f>results!J99+results!K99</f>
        <v>0</v>
      </c>
      <c r="U99" s="28">
        <f>results!L99+results!M99</f>
        <v>0</v>
      </c>
      <c r="V99" s="10" t="e">
        <f t="shared" si="16"/>
        <v>#NUM!</v>
      </c>
    </row>
    <row r="100" spans="1:22" x14ac:dyDescent="0.35">
      <c r="A100" s="17">
        <v>94</v>
      </c>
      <c r="B100" s="19">
        <f t="shared" si="13"/>
        <v>29</v>
      </c>
      <c r="C100" s="19">
        <f t="shared" si="14"/>
        <v>72</v>
      </c>
      <c r="D100" s="14">
        <f t="shared" si="18"/>
        <v>12</v>
      </c>
      <c r="E100" s="14">
        <f t="shared" si="18"/>
        <v>12</v>
      </c>
      <c r="F100" s="2" t="str">
        <f>IF(results!O100&lt;&gt;"b","",results!B100)</f>
        <v/>
      </c>
      <c r="G100" s="2" t="str">
        <f>IF(results!$O100&lt;&gt;"b","",results!N100)</f>
        <v/>
      </c>
      <c r="H100" s="29" t="str">
        <f>IF(results!$O100&lt;&gt;"b","",Q100)</f>
        <v/>
      </c>
      <c r="I100" s="29" t="str">
        <f>IF(results!$O100&lt;&gt;"b","",IF(R100=Q100,R100+0.0001,R100))</f>
        <v/>
      </c>
      <c r="J100" s="29" t="str">
        <f>IF(results!$O100&lt;&gt;"b","",IF(OR(Q100=S100,R100=S100),S100+0.0002,S100))</f>
        <v/>
      </c>
      <c r="K100" s="29" t="str">
        <f>IF(results!$O100&lt;&gt;"b","",IF(OR(Q100=T100,R100=T100,S100=T100),T100+0.0003,T100))</f>
        <v/>
      </c>
      <c r="L100" s="29" t="str">
        <f>IF(results!$O100&lt;&gt;"b","",U100*2)</f>
        <v/>
      </c>
      <c r="M100" s="38">
        <f t="shared" si="15"/>
        <v>0</v>
      </c>
      <c r="N100" s="4">
        <f t="shared" si="17"/>
        <v>9.9999999999999991E-6</v>
      </c>
      <c r="O100" s="4" t="str">
        <f>IF(results!$O100&lt;&gt;"b","",results!C100)</f>
        <v/>
      </c>
      <c r="P100" s="4">
        <f>IF(results!O100="A",1,IF(results!O100="B",2,IF(results!O100="C",3,99)))</f>
        <v>99</v>
      </c>
      <c r="Q100" s="28">
        <f>results!D100+results!E100</f>
        <v>0</v>
      </c>
      <c r="R100" s="28">
        <f>results!F100+results!G100</f>
        <v>0</v>
      </c>
      <c r="S100" s="28">
        <f>results!H100+results!I100</f>
        <v>0</v>
      </c>
      <c r="T100" s="28">
        <f>results!J100+results!K100</f>
        <v>0</v>
      </c>
      <c r="U100" s="28">
        <f>results!L100+results!M100</f>
        <v>0</v>
      </c>
      <c r="V100" s="10" t="e">
        <f t="shared" si="16"/>
        <v>#NUM!</v>
      </c>
    </row>
    <row r="101" spans="1:22" x14ac:dyDescent="0.35">
      <c r="A101" s="17">
        <v>95</v>
      </c>
      <c r="B101" s="19">
        <f t="shared" si="13"/>
        <v>29</v>
      </c>
      <c r="C101" s="19">
        <f t="shared" si="14"/>
        <v>71</v>
      </c>
      <c r="D101" s="14">
        <f t="shared" si="18"/>
        <v>12</v>
      </c>
      <c r="E101" s="14">
        <f t="shared" si="18"/>
        <v>12</v>
      </c>
      <c r="F101" s="2" t="str">
        <f>IF(results!O101&lt;&gt;"b","",results!B101)</f>
        <v/>
      </c>
      <c r="G101" s="2" t="str">
        <f>IF(results!$O101&lt;&gt;"b","",results!N101)</f>
        <v/>
      </c>
      <c r="H101" s="29" t="str">
        <f>IF(results!$O101&lt;&gt;"b","",Q101)</f>
        <v/>
      </c>
      <c r="I101" s="29" t="str">
        <f>IF(results!$O101&lt;&gt;"b","",IF(R101=Q101,R101+0.0001,R101))</f>
        <v/>
      </c>
      <c r="J101" s="29" t="str">
        <f>IF(results!$O101&lt;&gt;"b","",IF(OR(Q101=S101,R101=S101),S101+0.0002,S101))</f>
        <v/>
      </c>
      <c r="K101" s="29" t="str">
        <f>IF(results!$O101&lt;&gt;"b","",IF(OR(Q101=T101,R101=T101,S101=T101),T101+0.0003,T101))</f>
        <v/>
      </c>
      <c r="L101" s="29" t="str">
        <f>IF(results!$O101&lt;&gt;"b","",U101*2)</f>
        <v/>
      </c>
      <c r="M101" s="38">
        <f t="shared" si="15"/>
        <v>0</v>
      </c>
      <c r="N101" s="4">
        <f t="shared" si="17"/>
        <v>1.01E-5</v>
      </c>
      <c r="O101" s="4" t="str">
        <f>IF(results!$O101&lt;&gt;"b","",results!C101)</f>
        <v/>
      </c>
      <c r="P101" s="4">
        <f>IF(results!O101="A",1,IF(results!O101="B",2,IF(results!O101="C",3,99)))</f>
        <v>99</v>
      </c>
      <c r="Q101" s="28">
        <f>results!D101+results!E101</f>
        <v>0</v>
      </c>
      <c r="R101" s="28">
        <f>results!F101+results!G101</f>
        <v>0</v>
      </c>
      <c r="S101" s="28">
        <f>results!H101+results!I101</f>
        <v>0</v>
      </c>
      <c r="T101" s="28">
        <f>results!J101+results!K101</f>
        <v>0</v>
      </c>
      <c r="U101" s="28">
        <f>results!L101+results!M101</f>
        <v>0</v>
      </c>
      <c r="V101" s="10" t="e">
        <f t="shared" si="16"/>
        <v>#NUM!</v>
      </c>
    </row>
    <row r="102" spans="1:22" x14ac:dyDescent="0.35">
      <c r="A102" s="17">
        <v>96</v>
      </c>
      <c r="B102" s="19">
        <f t="shared" si="13"/>
        <v>29</v>
      </c>
      <c r="C102" s="19">
        <f t="shared" si="14"/>
        <v>70</v>
      </c>
      <c r="D102" s="14">
        <f t="shared" si="18"/>
        <v>12</v>
      </c>
      <c r="E102" s="14">
        <f t="shared" si="18"/>
        <v>12</v>
      </c>
      <c r="F102" s="2" t="str">
        <f>IF(results!O102&lt;&gt;"b","",results!B102)</f>
        <v/>
      </c>
      <c r="G102" s="2" t="str">
        <f>IF(results!$O102&lt;&gt;"b","",results!N102)</f>
        <v/>
      </c>
      <c r="H102" s="29" t="str">
        <f>IF(results!$O102&lt;&gt;"b","",Q102)</f>
        <v/>
      </c>
      <c r="I102" s="29" t="str">
        <f>IF(results!$O102&lt;&gt;"b","",IF(R102=Q102,R102+0.0001,R102))</f>
        <v/>
      </c>
      <c r="J102" s="29" t="str">
        <f>IF(results!$O102&lt;&gt;"b","",IF(OR(Q102=S102,R102=S102),S102+0.0002,S102))</f>
        <v/>
      </c>
      <c r="K102" s="29" t="str">
        <f>IF(results!$O102&lt;&gt;"b","",IF(OR(Q102=T102,R102=T102,S102=T102),T102+0.0003,T102))</f>
        <v/>
      </c>
      <c r="L102" s="29" t="str">
        <f>IF(results!$O102&lt;&gt;"b","",U102*2)</f>
        <v/>
      </c>
      <c r="M102" s="38">
        <f t="shared" si="15"/>
        <v>0</v>
      </c>
      <c r="N102" s="4">
        <f t="shared" si="17"/>
        <v>1.0199999999999999E-5</v>
      </c>
      <c r="O102" s="4" t="str">
        <f>IF(results!$O102&lt;&gt;"b","",results!C102)</f>
        <v/>
      </c>
      <c r="P102" s="4">
        <f>IF(results!O102="A",1,IF(results!O102="B",2,IF(results!O102="C",3,99)))</f>
        <v>99</v>
      </c>
      <c r="Q102" s="28">
        <f>results!D102+results!E102</f>
        <v>0</v>
      </c>
      <c r="R102" s="28">
        <f>results!F102+results!G102</f>
        <v>0</v>
      </c>
      <c r="S102" s="28">
        <f>results!H102+results!I102</f>
        <v>0</v>
      </c>
      <c r="T102" s="28">
        <f>results!J102+results!K102</f>
        <v>0</v>
      </c>
      <c r="U102" s="28">
        <f>results!L102+results!M102</f>
        <v>0</v>
      </c>
      <c r="V102" s="10" t="e">
        <f t="shared" si="16"/>
        <v>#NUM!</v>
      </c>
    </row>
    <row r="103" spans="1:22" x14ac:dyDescent="0.35">
      <c r="A103" s="17">
        <v>97</v>
      </c>
      <c r="B103" s="19">
        <f t="shared" ref="B103:B134" si="19">RANK($P103,$P$7:$P$160,1)</f>
        <v>29</v>
      </c>
      <c r="C103" s="19">
        <f t="shared" ref="C103:C134" si="20">RANK($N103,$N$7:$N$160,0)</f>
        <v>69</v>
      </c>
      <c r="D103" s="14">
        <f t="shared" si="18"/>
        <v>12</v>
      </c>
      <c r="E103" s="14">
        <f t="shared" si="18"/>
        <v>12</v>
      </c>
      <c r="F103" s="2" t="str">
        <f>IF(results!O103&lt;&gt;"b","",results!B103)</f>
        <v/>
      </c>
      <c r="G103" s="2" t="str">
        <f>IF(results!$O103&lt;&gt;"b","",results!N103)</f>
        <v/>
      </c>
      <c r="H103" s="29" t="str">
        <f>IF(results!$O103&lt;&gt;"b","",Q103)</f>
        <v/>
      </c>
      <c r="I103" s="29" t="str">
        <f>IF(results!$O103&lt;&gt;"b","",IF(R103=Q103,R103+0.0001,R103))</f>
        <v/>
      </c>
      <c r="J103" s="29" t="str">
        <f>IF(results!$O103&lt;&gt;"b","",IF(OR(Q103=S103,R103=S103),S103+0.0002,S103))</f>
        <v/>
      </c>
      <c r="K103" s="29" t="str">
        <f>IF(results!$O103&lt;&gt;"b","",IF(OR(Q103=T103,R103=T103,S103=T103),T103+0.0003,T103))</f>
        <v/>
      </c>
      <c r="L103" s="29" t="str">
        <f>IF(results!$O103&lt;&gt;"b","",U103*2)</f>
        <v/>
      </c>
      <c r="M103" s="38">
        <f t="shared" ref="M103:M134" si="21">IF(F103&lt;&gt;"",(MAX(H103:L103)+LARGE(H103:L103,2)+LARGE(H103:L103,3)),0)</f>
        <v>0</v>
      </c>
      <c r="N103" s="4">
        <f t="shared" si="17"/>
        <v>1.03E-5</v>
      </c>
      <c r="O103" s="4" t="str">
        <f>IF(results!$O103&lt;&gt;"b","",results!C103)</f>
        <v/>
      </c>
      <c r="P103" s="4">
        <f>IF(results!O103="A",1,IF(results!O103="B",2,IF(results!O103="C",3,99)))</f>
        <v>99</v>
      </c>
      <c r="Q103" s="28">
        <f>results!D103+results!E103</f>
        <v>0</v>
      </c>
      <c r="R103" s="28">
        <f>results!F103+results!G103</f>
        <v>0</v>
      </c>
      <c r="S103" s="28">
        <f>results!H103+results!I103</f>
        <v>0</v>
      </c>
      <c r="T103" s="28">
        <f>results!J103+results!K103</f>
        <v>0</v>
      </c>
      <c r="U103" s="28">
        <f>results!L103+results!M103</f>
        <v>0</v>
      </c>
      <c r="V103" s="10" t="e">
        <f t="shared" ref="V103:V134" si="22">LARGE(H103:L103,3)</f>
        <v>#NUM!</v>
      </c>
    </row>
    <row r="104" spans="1:22" x14ac:dyDescent="0.35">
      <c r="A104" s="17">
        <v>98</v>
      </c>
      <c r="B104" s="19">
        <f t="shared" si="19"/>
        <v>29</v>
      </c>
      <c r="C104" s="19">
        <f t="shared" si="20"/>
        <v>68</v>
      </c>
      <c r="D104" s="14">
        <f t="shared" si="18"/>
        <v>12</v>
      </c>
      <c r="E104" s="14">
        <f t="shared" si="18"/>
        <v>12</v>
      </c>
      <c r="F104" s="2" t="str">
        <f>IF(results!O104&lt;&gt;"b","",results!B104)</f>
        <v/>
      </c>
      <c r="G104" s="2" t="str">
        <f>IF(results!$O104&lt;&gt;"b","",results!N104)</f>
        <v/>
      </c>
      <c r="H104" s="29" t="str">
        <f>IF(results!$O104&lt;&gt;"b","",Q104)</f>
        <v/>
      </c>
      <c r="I104" s="29" t="str">
        <f>IF(results!$O104&lt;&gt;"b","",IF(R104=Q104,R104+0.0001,R104))</f>
        <v/>
      </c>
      <c r="J104" s="29" t="str">
        <f>IF(results!$O104&lt;&gt;"b","",IF(OR(Q104=S104,R104=S104),S104+0.0002,S104))</f>
        <v/>
      </c>
      <c r="K104" s="29" t="str">
        <f>IF(results!$O104&lt;&gt;"b","",IF(OR(Q104=T104,R104=T104,S104=T104),T104+0.0003,T104))</f>
        <v/>
      </c>
      <c r="L104" s="29" t="str">
        <f>IF(results!$O104&lt;&gt;"b","",U104*2)</f>
        <v/>
      </c>
      <c r="M104" s="38">
        <f t="shared" si="21"/>
        <v>0</v>
      </c>
      <c r="N104" s="4">
        <f t="shared" si="17"/>
        <v>1.0399999999999999E-5</v>
      </c>
      <c r="O104" s="4" t="str">
        <f>IF(results!$O104&lt;&gt;"b","",results!C104)</f>
        <v/>
      </c>
      <c r="P104" s="4">
        <f>IF(results!O104="A",1,IF(results!O104="B",2,IF(results!O104="C",3,99)))</f>
        <v>99</v>
      </c>
      <c r="Q104" s="28">
        <f>results!D104+results!E104</f>
        <v>0</v>
      </c>
      <c r="R104" s="28">
        <f>results!F104+results!G104</f>
        <v>0</v>
      </c>
      <c r="S104" s="28">
        <f>results!H104+results!I104</f>
        <v>0</v>
      </c>
      <c r="T104" s="28">
        <f>results!J104+results!K104</f>
        <v>0</v>
      </c>
      <c r="U104" s="28">
        <f>results!L104+results!M104</f>
        <v>0</v>
      </c>
      <c r="V104" s="10" t="e">
        <f t="shared" si="22"/>
        <v>#NUM!</v>
      </c>
    </row>
    <row r="105" spans="1:22" x14ac:dyDescent="0.35">
      <c r="A105" s="17">
        <v>99</v>
      </c>
      <c r="B105" s="19">
        <f t="shared" si="19"/>
        <v>29</v>
      </c>
      <c r="C105" s="19">
        <f t="shared" si="20"/>
        <v>67</v>
      </c>
      <c r="D105" s="14">
        <f t="shared" si="18"/>
        <v>12</v>
      </c>
      <c r="E105" s="14">
        <f t="shared" si="18"/>
        <v>12</v>
      </c>
      <c r="F105" s="2" t="str">
        <f>IF(results!O105&lt;&gt;"b","",results!B105)</f>
        <v/>
      </c>
      <c r="G105" s="2" t="str">
        <f>IF(results!$O105&lt;&gt;"b","",results!N105)</f>
        <v/>
      </c>
      <c r="H105" s="29" t="str">
        <f>IF(results!$O105&lt;&gt;"b","",Q105)</f>
        <v/>
      </c>
      <c r="I105" s="29" t="str">
        <f>IF(results!$O105&lt;&gt;"b","",IF(R105=Q105,R105+0.0001,R105))</f>
        <v/>
      </c>
      <c r="J105" s="29" t="str">
        <f>IF(results!$O105&lt;&gt;"b","",IF(OR(Q105=S105,R105=S105),S105+0.0002,S105))</f>
        <v/>
      </c>
      <c r="K105" s="29" t="str">
        <f>IF(results!$O105&lt;&gt;"b","",IF(OR(Q105=T105,R105=T105,S105=T105),T105+0.0003,T105))</f>
        <v/>
      </c>
      <c r="L105" s="29" t="str">
        <f>IF(results!$O105&lt;&gt;"b","",U105*2)</f>
        <v/>
      </c>
      <c r="M105" s="38">
        <f t="shared" si="21"/>
        <v>0</v>
      </c>
      <c r="N105" s="4">
        <f t="shared" si="17"/>
        <v>1.0499999999999999E-5</v>
      </c>
      <c r="O105" s="4" t="str">
        <f>IF(results!$O105&lt;&gt;"b","",results!C105)</f>
        <v/>
      </c>
      <c r="P105" s="4">
        <f>IF(results!O105="A",1,IF(results!O105="B",2,IF(results!O105="C",3,99)))</f>
        <v>99</v>
      </c>
      <c r="Q105" s="28">
        <f>results!D105+results!E105</f>
        <v>0</v>
      </c>
      <c r="R105" s="28">
        <f>results!F105+results!G105</f>
        <v>0</v>
      </c>
      <c r="S105" s="28">
        <f>results!H105+results!I105</f>
        <v>0</v>
      </c>
      <c r="T105" s="28">
        <f>results!J105+results!K105</f>
        <v>0</v>
      </c>
      <c r="U105" s="28">
        <f>results!L105+results!M105</f>
        <v>0</v>
      </c>
      <c r="V105" s="10" t="e">
        <f t="shared" si="22"/>
        <v>#NUM!</v>
      </c>
    </row>
    <row r="106" spans="1:22" x14ac:dyDescent="0.35">
      <c r="A106" s="17">
        <v>100</v>
      </c>
      <c r="B106" s="19">
        <f t="shared" si="19"/>
        <v>29</v>
      </c>
      <c r="C106" s="19">
        <f t="shared" si="20"/>
        <v>66</v>
      </c>
      <c r="D106" s="14">
        <f t="shared" si="18"/>
        <v>12</v>
      </c>
      <c r="E106" s="14">
        <f t="shared" si="18"/>
        <v>12</v>
      </c>
      <c r="F106" s="2" t="str">
        <f>IF(results!O106&lt;&gt;"b","",results!B106)</f>
        <v/>
      </c>
      <c r="G106" s="2" t="str">
        <f>IF(results!$O106&lt;&gt;"b","",results!N106)</f>
        <v/>
      </c>
      <c r="H106" s="29" t="str">
        <f>IF(results!$O106&lt;&gt;"b","",Q106)</f>
        <v/>
      </c>
      <c r="I106" s="29" t="str">
        <f>IF(results!$O106&lt;&gt;"b","",IF(R106=Q106,R106+0.0001,R106))</f>
        <v/>
      </c>
      <c r="J106" s="29" t="str">
        <f>IF(results!$O106&lt;&gt;"b","",IF(OR(Q106=S106,R106=S106),S106+0.0002,S106))</f>
        <v/>
      </c>
      <c r="K106" s="29" t="str">
        <f>IF(results!$O106&lt;&gt;"b","",IF(OR(Q106=T106,R106=T106,S106=T106),T106+0.0003,T106))</f>
        <v/>
      </c>
      <c r="L106" s="29" t="str">
        <f>IF(results!$O106&lt;&gt;"b","",U106*2)</f>
        <v/>
      </c>
      <c r="M106" s="38">
        <f t="shared" si="21"/>
        <v>0</v>
      </c>
      <c r="N106" s="4">
        <f t="shared" si="17"/>
        <v>1.06E-5</v>
      </c>
      <c r="O106" s="4" t="str">
        <f>IF(results!$O106&lt;&gt;"b","",results!C106)</f>
        <v/>
      </c>
      <c r="P106" s="4">
        <f>IF(results!O106="A",1,IF(results!O106="B",2,IF(results!O106="C",3,99)))</f>
        <v>99</v>
      </c>
      <c r="Q106" s="28">
        <f>results!D106+results!E106</f>
        <v>0</v>
      </c>
      <c r="R106" s="28">
        <f>results!F106+results!G106</f>
        <v>0</v>
      </c>
      <c r="S106" s="28">
        <f>results!H106+results!I106</f>
        <v>0</v>
      </c>
      <c r="T106" s="28">
        <f>results!J106+results!K106</f>
        <v>0</v>
      </c>
      <c r="U106" s="28">
        <f>results!L106+results!M106</f>
        <v>0</v>
      </c>
      <c r="V106" s="10" t="e">
        <f t="shared" si="22"/>
        <v>#NUM!</v>
      </c>
    </row>
    <row r="107" spans="1:22" x14ac:dyDescent="0.35">
      <c r="A107" s="17">
        <v>101</v>
      </c>
      <c r="B107" s="19">
        <f t="shared" si="19"/>
        <v>29</v>
      </c>
      <c r="C107" s="19">
        <f t="shared" si="20"/>
        <v>65</v>
      </c>
      <c r="D107" s="14">
        <f t="shared" ref="D107:E126" si="23">_xlfn.RANK.EQ($M107,$M$7:$M$160,0)</f>
        <v>12</v>
      </c>
      <c r="E107" s="14">
        <f t="shared" si="23"/>
        <v>12</v>
      </c>
      <c r="F107" s="2" t="str">
        <f>IF(results!O107&lt;&gt;"b","",results!B107)</f>
        <v/>
      </c>
      <c r="G107" s="2" t="str">
        <f>IF(results!$O107&lt;&gt;"b","",results!N107)</f>
        <v/>
      </c>
      <c r="H107" s="29" t="str">
        <f>IF(results!$O107&lt;&gt;"b","",Q107)</f>
        <v/>
      </c>
      <c r="I107" s="29" t="str">
        <f>IF(results!$O107&lt;&gt;"b","",IF(R107=Q107,R107+0.0001,R107))</f>
        <v/>
      </c>
      <c r="J107" s="29" t="str">
        <f>IF(results!$O107&lt;&gt;"b","",IF(OR(Q107=S107,R107=S107),S107+0.0002,S107))</f>
        <v/>
      </c>
      <c r="K107" s="29" t="str">
        <f>IF(results!$O107&lt;&gt;"b","",IF(OR(Q107=T107,R107=T107,S107=T107),T107+0.0003,T107))</f>
        <v/>
      </c>
      <c r="L107" s="29" t="str">
        <f>IF(results!$O107&lt;&gt;"b","",U107*2)</f>
        <v/>
      </c>
      <c r="M107" s="38">
        <f t="shared" si="21"/>
        <v>0</v>
      </c>
      <c r="N107" s="4">
        <f t="shared" si="17"/>
        <v>1.0699999999999999E-5</v>
      </c>
      <c r="O107" s="4" t="str">
        <f>IF(results!$O107&lt;&gt;"b","",results!C107)</f>
        <v/>
      </c>
      <c r="P107" s="4">
        <f>IF(results!O107="A",1,IF(results!O107="B",2,IF(results!O107="C",3,99)))</f>
        <v>99</v>
      </c>
      <c r="Q107" s="28">
        <f>results!D107+results!E107</f>
        <v>0</v>
      </c>
      <c r="R107" s="28">
        <f>results!F107+results!G107</f>
        <v>0</v>
      </c>
      <c r="S107" s="28">
        <f>results!H107+results!I107</f>
        <v>0</v>
      </c>
      <c r="T107" s="28">
        <f>results!J107+results!K107</f>
        <v>0</v>
      </c>
      <c r="U107" s="28">
        <f>results!L107+results!M107</f>
        <v>0</v>
      </c>
      <c r="V107" s="10" t="e">
        <f t="shared" si="22"/>
        <v>#NUM!</v>
      </c>
    </row>
    <row r="108" spans="1:22" x14ac:dyDescent="0.35">
      <c r="A108" s="17">
        <v>102</v>
      </c>
      <c r="B108" s="19">
        <f t="shared" si="19"/>
        <v>29</v>
      </c>
      <c r="C108" s="19">
        <f t="shared" si="20"/>
        <v>64</v>
      </c>
      <c r="D108" s="14">
        <f t="shared" si="23"/>
        <v>12</v>
      </c>
      <c r="E108" s="14">
        <f t="shared" si="23"/>
        <v>12</v>
      </c>
      <c r="F108" s="2" t="str">
        <f>IF(results!O108&lt;&gt;"b","",results!B108)</f>
        <v/>
      </c>
      <c r="G108" s="2" t="str">
        <f>IF(results!$O108&lt;&gt;"b","",results!N108)</f>
        <v/>
      </c>
      <c r="H108" s="29" t="str">
        <f>IF(results!$O108&lt;&gt;"b","",Q108)</f>
        <v/>
      </c>
      <c r="I108" s="29" t="str">
        <f>IF(results!$O108&lt;&gt;"b","",IF(R108=Q108,R108+0.0001,R108))</f>
        <v/>
      </c>
      <c r="J108" s="29" t="str">
        <f>IF(results!$O108&lt;&gt;"b","",IF(OR(Q108=S108,R108=S108),S108+0.0002,S108))</f>
        <v/>
      </c>
      <c r="K108" s="29" t="str">
        <f>IF(results!$O108&lt;&gt;"b","",IF(OR(Q108=T108,R108=T108,S108=T108),T108+0.0003,T108))</f>
        <v/>
      </c>
      <c r="L108" s="29" t="str">
        <f>IF(results!$O108&lt;&gt;"b","",U108*2)</f>
        <v/>
      </c>
      <c r="M108" s="38">
        <f t="shared" si="21"/>
        <v>0</v>
      </c>
      <c r="N108" s="4">
        <f t="shared" si="17"/>
        <v>1.08E-5</v>
      </c>
      <c r="O108" s="4" t="str">
        <f>IF(results!$O108&lt;&gt;"b","",results!C108)</f>
        <v/>
      </c>
      <c r="P108" s="4">
        <f>IF(results!O108="A",1,IF(results!O108="B",2,IF(results!O108="C",3,99)))</f>
        <v>99</v>
      </c>
      <c r="Q108" s="28">
        <f>results!D108+results!E108</f>
        <v>0</v>
      </c>
      <c r="R108" s="28">
        <f>results!F108+results!G108</f>
        <v>0</v>
      </c>
      <c r="S108" s="28">
        <f>results!H108+results!I108</f>
        <v>0</v>
      </c>
      <c r="T108" s="28">
        <f>results!J108+results!K108</f>
        <v>0</v>
      </c>
      <c r="U108" s="28">
        <f>results!L108+results!M108</f>
        <v>0</v>
      </c>
      <c r="V108" s="10" t="e">
        <f t="shared" si="22"/>
        <v>#NUM!</v>
      </c>
    </row>
    <row r="109" spans="1:22" x14ac:dyDescent="0.35">
      <c r="A109" s="17">
        <v>103</v>
      </c>
      <c r="B109" s="19">
        <f t="shared" si="19"/>
        <v>29</v>
      </c>
      <c r="C109" s="19">
        <f t="shared" si="20"/>
        <v>63</v>
      </c>
      <c r="D109" s="14">
        <f t="shared" si="23"/>
        <v>12</v>
      </c>
      <c r="E109" s="14">
        <f t="shared" si="23"/>
        <v>12</v>
      </c>
      <c r="F109" s="2" t="str">
        <f>IF(results!O109&lt;&gt;"b","",results!B109)</f>
        <v/>
      </c>
      <c r="G109" s="2" t="str">
        <f>IF(results!$O109&lt;&gt;"b","",results!N109)</f>
        <v/>
      </c>
      <c r="H109" s="29" t="str">
        <f>IF(results!$O109&lt;&gt;"b","",Q109)</f>
        <v/>
      </c>
      <c r="I109" s="29" t="str">
        <f>IF(results!$O109&lt;&gt;"b","",IF(R109=Q109,R109+0.0001,R109))</f>
        <v/>
      </c>
      <c r="J109" s="29" t="str">
        <f>IF(results!$O109&lt;&gt;"b","",IF(OR(Q109=S109,R109=S109),S109+0.0002,S109))</f>
        <v/>
      </c>
      <c r="K109" s="29" t="str">
        <f>IF(results!$O109&lt;&gt;"b","",IF(OR(Q109=T109,R109=T109,S109=T109),T109+0.0003,T109))</f>
        <v/>
      </c>
      <c r="L109" s="29" t="str">
        <f>IF(results!$O109&lt;&gt;"b","",U109*2)</f>
        <v/>
      </c>
      <c r="M109" s="38">
        <f t="shared" si="21"/>
        <v>0</v>
      </c>
      <c r="N109" s="4">
        <f t="shared" si="17"/>
        <v>1.0899999999999999E-5</v>
      </c>
      <c r="O109" s="4" t="str">
        <f>IF(results!$O109&lt;&gt;"b","",results!C109)</f>
        <v/>
      </c>
      <c r="P109" s="4">
        <f>IF(results!O109="A",1,IF(results!O109="B",2,IF(results!O109="C",3,99)))</f>
        <v>99</v>
      </c>
      <c r="Q109" s="28">
        <f>results!D109+results!E109</f>
        <v>0</v>
      </c>
      <c r="R109" s="28">
        <f>results!F109+results!G109</f>
        <v>0</v>
      </c>
      <c r="S109" s="28">
        <f>results!H109+results!I109</f>
        <v>0</v>
      </c>
      <c r="T109" s="28">
        <f>results!J109+results!K109</f>
        <v>0</v>
      </c>
      <c r="U109" s="28">
        <f>results!L109+results!M109</f>
        <v>0</v>
      </c>
      <c r="V109" s="10" t="e">
        <f t="shared" si="22"/>
        <v>#NUM!</v>
      </c>
    </row>
    <row r="110" spans="1:22" x14ac:dyDescent="0.35">
      <c r="A110" s="17">
        <v>104</v>
      </c>
      <c r="B110" s="19">
        <f t="shared" si="19"/>
        <v>29</v>
      </c>
      <c r="C110" s="19">
        <f t="shared" si="20"/>
        <v>62</v>
      </c>
      <c r="D110" s="14">
        <f t="shared" si="23"/>
        <v>12</v>
      </c>
      <c r="E110" s="14">
        <f t="shared" si="23"/>
        <v>12</v>
      </c>
      <c r="F110" s="2" t="str">
        <f>IF(results!O110&lt;&gt;"b","",results!B110)</f>
        <v/>
      </c>
      <c r="G110" s="2" t="str">
        <f>IF(results!$O110&lt;&gt;"b","",results!N110)</f>
        <v/>
      </c>
      <c r="H110" s="29" t="str">
        <f>IF(results!$O110&lt;&gt;"b","",Q110)</f>
        <v/>
      </c>
      <c r="I110" s="29" t="str">
        <f>IF(results!$O110&lt;&gt;"b","",IF(R110=Q110,R110+0.0001,R110))</f>
        <v/>
      </c>
      <c r="J110" s="29" t="str">
        <f>IF(results!$O110&lt;&gt;"b","",IF(OR(Q110=S110,R110=S110),S110+0.0002,S110))</f>
        <v/>
      </c>
      <c r="K110" s="29" t="str">
        <f>IF(results!$O110&lt;&gt;"b","",IF(OR(Q110=T110,R110=T110,S110=T110),T110+0.0003,T110))</f>
        <v/>
      </c>
      <c r="L110" s="29" t="str">
        <f>IF(results!$O110&lt;&gt;"b","",U110*2)</f>
        <v/>
      </c>
      <c r="M110" s="38">
        <f t="shared" si="21"/>
        <v>0</v>
      </c>
      <c r="N110" s="4">
        <f t="shared" si="17"/>
        <v>1.1E-5</v>
      </c>
      <c r="O110" s="4" t="str">
        <f>IF(results!$O110&lt;&gt;"b","",results!C110)</f>
        <v/>
      </c>
      <c r="P110" s="4">
        <f>IF(results!O110="A",1,IF(results!O110="B",2,IF(results!O110="C",3,99)))</f>
        <v>99</v>
      </c>
      <c r="Q110" s="28">
        <f>results!D110+results!E110</f>
        <v>0</v>
      </c>
      <c r="R110" s="28">
        <f>results!F110+results!G110</f>
        <v>0</v>
      </c>
      <c r="S110" s="28">
        <f>results!H110+results!I110</f>
        <v>0</v>
      </c>
      <c r="T110" s="28">
        <f>results!J110+results!K110</f>
        <v>0</v>
      </c>
      <c r="U110" s="28">
        <f>results!L110+results!M110</f>
        <v>0</v>
      </c>
      <c r="V110" s="10" t="e">
        <f t="shared" si="22"/>
        <v>#NUM!</v>
      </c>
    </row>
    <row r="111" spans="1:22" x14ac:dyDescent="0.35">
      <c r="A111" s="17">
        <v>105</v>
      </c>
      <c r="B111" s="19">
        <f t="shared" si="19"/>
        <v>29</v>
      </c>
      <c r="C111" s="19">
        <f t="shared" si="20"/>
        <v>61</v>
      </c>
      <c r="D111" s="14">
        <f t="shared" si="23"/>
        <v>12</v>
      </c>
      <c r="E111" s="14">
        <f t="shared" si="23"/>
        <v>12</v>
      </c>
      <c r="F111" s="2" t="str">
        <f>IF(results!O111&lt;&gt;"b","",results!B111)</f>
        <v/>
      </c>
      <c r="G111" s="2" t="str">
        <f>IF(results!$O111&lt;&gt;"b","",results!N111)</f>
        <v/>
      </c>
      <c r="H111" s="29" t="str">
        <f>IF(results!$O111&lt;&gt;"b","",Q111)</f>
        <v/>
      </c>
      <c r="I111" s="29" t="str">
        <f>IF(results!$O111&lt;&gt;"b","",IF(R111=Q111,R111+0.0001,R111))</f>
        <v/>
      </c>
      <c r="J111" s="29" t="str">
        <f>IF(results!$O111&lt;&gt;"b","",IF(OR(Q111=S111,R111=S111),S111+0.0002,S111))</f>
        <v/>
      </c>
      <c r="K111" s="29" t="str">
        <f>IF(results!$O111&lt;&gt;"b","",IF(OR(Q111=T111,R111=T111,S111=T111),T111+0.0003,T111))</f>
        <v/>
      </c>
      <c r="L111" s="29" t="str">
        <f>IF(results!$O111&lt;&gt;"b","",U111*2)</f>
        <v/>
      </c>
      <c r="M111" s="38">
        <f t="shared" si="21"/>
        <v>0</v>
      </c>
      <c r="N111" s="4">
        <f t="shared" si="17"/>
        <v>1.1099999999999999E-5</v>
      </c>
      <c r="O111" s="4" t="str">
        <f>IF(results!$O111&lt;&gt;"b","",results!C111)</f>
        <v/>
      </c>
      <c r="P111" s="4">
        <f>IF(results!O111="A",1,IF(results!O111="B",2,IF(results!O111="C",3,99)))</f>
        <v>99</v>
      </c>
      <c r="Q111" s="28">
        <f>results!D111+results!E111</f>
        <v>0</v>
      </c>
      <c r="R111" s="28">
        <f>results!F111+results!G111</f>
        <v>0</v>
      </c>
      <c r="S111" s="28">
        <f>results!H111+results!I111</f>
        <v>0</v>
      </c>
      <c r="T111" s="28">
        <f>results!J111+results!K111</f>
        <v>0</v>
      </c>
      <c r="U111" s="28">
        <f>results!L111+results!M111</f>
        <v>0</v>
      </c>
      <c r="V111" s="10" t="e">
        <f t="shared" si="22"/>
        <v>#NUM!</v>
      </c>
    </row>
    <row r="112" spans="1:22" x14ac:dyDescent="0.35">
      <c r="A112" s="17">
        <v>106</v>
      </c>
      <c r="B112" s="19">
        <f t="shared" si="19"/>
        <v>29</v>
      </c>
      <c r="C112" s="19">
        <f t="shared" si="20"/>
        <v>60</v>
      </c>
      <c r="D112" s="14">
        <f t="shared" si="23"/>
        <v>12</v>
      </c>
      <c r="E112" s="14">
        <f t="shared" si="23"/>
        <v>12</v>
      </c>
      <c r="F112" s="2" t="str">
        <f>IF(results!O112&lt;&gt;"b","",results!B112)</f>
        <v/>
      </c>
      <c r="G112" s="2" t="str">
        <f>IF(results!$O112&lt;&gt;"b","",results!N112)</f>
        <v/>
      </c>
      <c r="H112" s="29" t="str">
        <f>IF(results!$O112&lt;&gt;"b","",Q112)</f>
        <v/>
      </c>
      <c r="I112" s="29" t="str">
        <f>IF(results!$O112&lt;&gt;"b","",IF(R112=Q112,R112+0.0001,R112))</f>
        <v/>
      </c>
      <c r="J112" s="29" t="str">
        <f>IF(results!$O112&lt;&gt;"b","",IF(OR(Q112=S112,R112=S112),S112+0.0002,S112))</f>
        <v/>
      </c>
      <c r="K112" s="29" t="str">
        <f>IF(results!$O112&lt;&gt;"b","",IF(OR(Q112=T112,R112=T112,S112=T112),T112+0.0003,T112))</f>
        <v/>
      </c>
      <c r="L112" s="29" t="str">
        <f>IF(results!$O112&lt;&gt;"b","",U112*2)</f>
        <v/>
      </c>
      <c r="M112" s="38">
        <f t="shared" si="21"/>
        <v>0</v>
      </c>
      <c r="N112" s="4">
        <f t="shared" si="17"/>
        <v>1.1199999999999999E-5</v>
      </c>
      <c r="O112" s="4" t="str">
        <f>IF(results!$O112&lt;&gt;"b","",results!C112)</f>
        <v/>
      </c>
      <c r="P112" s="4">
        <f>IF(results!O112="A",1,IF(results!O112="B",2,IF(results!O112="C",3,99)))</f>
        <v>99</v>
      </c>
      <c r="Q112" s="28">
        <f>results!D112+results!E112</f>
        <v>0</v>
      </c>
      <c r="R112" s="28">
        <f>results!F112+results!G112</f>
        <v>0</v>
      </c>
      <c r="S112" s="28">
        <f>results!H112+results!I112</f>
        <v>0</v>
      </c>
      <c r="T112" s="28">
        <f>results!J112+results!K112</f>
        <v>0</v>
      </c>
      <c r="U112" s="28">
        <f>results!L112+results!M112</f>
        <v>0</v>
      </c>
      <c r="V112" s="10" t="e">
        <f t="shared" si="22"/>
        <v>#NUM!</v>
      </c>
    </row>
    <row r="113" spans="1:22" x14ac:dyDescent="0.35">
      <c r="A113" s="17">
        <v>107</v>
      </c>
      <c r="B113" s="19">
        <f t="shared" si="19"/>
        <v>29</v>
      </c>
      <c r="C113" s="19">
        <f t="shared" si="20"/>
        <v>59</v>
      </c>
      <c r="D113" s="14">
        <f t="shared" si="23"/>
        <v>12</v>
      </c>
      <c r="E113" s="14">
        <f t="shared" si="23"/>
        <v>12</v>
      </c>
      <c r="F113" s="2" t="str">
        <f>IF(results!O113&lt;&gt;"b","",results!B113)</f>
        <v/>
      </c>
      <c r="G113" s="2" t="str">
        <f>IF(results!$O113&lt;&gt;"b","",results!N113)</f>
        <v/>
      </c>
      <c r="H113" s="29" t="str">
        <f>IF(results!$O113&lt;&gt;"b","",Q113)</f>
        <v/>
      </c>
      <c r="I113" s="29" t="str">
        <f>IF(results!$O113&lt;&gt;"b","",IF(R113=Q113,R113+0.0001,R113))</f>
        <v/>
      </c>
      <c r="J113" s="29" t="str">
        <f>IF(results!$O113&lt;&gt;"b","",IF(OR(Q113=S113,R113=S113),S113+0.0002,S113))</f>
        <v/>
      </c>
      <c r="K113" s="29" t="str">
        <f>IF(results!$O113&lt;&gt;"b","",IF(OR(Q113=T113,R113=T113,S113=T113),T113+0.0003,T113))</f>
        <v/>
      </c>
      <c r="L113" s="29" t="str">
        <f>IF(results!$O113&lt;&gt;"b","",U113*2)</f>
        <v/>
      </c>
      <c r="M113" s="38">
        <f t="shared" si="21"/>
        <v>0</v>
      </c>
      <c r="N113" s="4">
        <f t="shared" si="17"/>
        <v>1.13E-5</v>
      </c>
      <c r="O113" s="4" t="str">
        <f>IF(results!$O113&lt;&gt;"b","",results!C113)</f>
        <v/>
      </c>
      <c r="P113" s="4">
        <f>IF(results!O113="A",1,IF(results!O113="B",2,IF(results!O113="C",3,99)))</f>
        <v>99</v>
      </c>
      <c r="Q113" s="28">
        <f>results!D113+results!E113</f>
        <v>0</v>
      </c>
      <c r="R113" s="28">
        <f>results!F113+results!G113</f>
        <v>0</v>
      </c>
      <c r="S113" s="28">
        <f>results!H113+results!I113</f>
        <v>0</v>
      </c>
      <c r="T113" s="28">
        <f>results!J113+results!K113</f>
        <v>0</v>
      </c>
      <c r="U113" s="28">
        <f>results!L113+results!M113</f>
        <v>0</v>
      </c>
      <c r="V113" s="10" t="e">
        <f t="shared" si="22"/>
        <v>#NUM!</v>
      </c>
    </row>
    <row r="114" spans="1:22" x14ac:dyDescent="0.35">
      <c r="A114" s="17">
        <v>108</v>
      </c>
      <c r="B114" s="19">
        <f t="shared" si="19"/>
        <v>29</v>
      </c>
      <c r="C114" s="19">
        <f t="shared" si="20"/>
        <v>58</v>
      </c>
      <c r="D114" s="14">
        <f t="shared" si="23"/>
        <v>12</v>
      </c>
      <c r="E114" s="14">
        <f t="shared" si="23"/>
        <v>12</v>
      </c>
      <c r="F114" s="2" t="str">
        <f>IF(results!O114&lt;&gt;"b","",results!B114)</f>
        <v/>
      </c>
      <c r="G114" s="2" t="str">
        <f>IF(results!$O114&lt;&gt;"b","",results!N114)</f>
        <v/>
      </c>
      <c r="H114" s="29" t="str">
        <f>IF(results!$O114&lt;&gt;"b","",Q114)</f>
        <v/>
      </c>
      <c r="I114" s="29" t="str">
        <f>IF(results!$O114&lt;&gt;"b","",IF(R114=Q114,R114+0.0001,R114))</f>
        <v/>
      </c>
      <c r="J114" s="29" t="str">
        <f>IF(results!$O114&lt;&gt;"b","",IF(OR(Q114=S114,R114=S114),S114+0.0002,S114))</f>
        <v/>
      </c>
      <c r="K114" s="29" t="str">
        <f>IF(results!$O114&lt;&gt;"b","",IF(OR(Q114=T114,R114=T114,S114=T114),T114+0.0003,T114))</f>
        <v/>
      </c>
      <c r="L114" s="29" t="str">
        <f>IF(results!$O114&lt;&gt;"b","",U114*2)</f>
        <v/>
      </c>
      <c r="M114" s="38">
        <f t="shared" si="21"/>
        <v>0</v>
      </c>
      <c r="N114" s="4">
        <f t="shared" si="17"/>
        <v>1.1399999999999999E-5</v>
      </c>
      <c r="O114" s="4" t="str">
        <f>IF(results!$O114&lt;&gt;"b","",results!C114)</f>
        <v/>
      </c>
      <c r="P114" s="4">
        <f>IF(results!O114="A",1,IF(results!O114="B",2,IF(results!O114="C",3,99)))</f>
        <v>99</v>
      </c>
      <c r="Q114" s="28">
        <f>results!D114+results!E114</f>
        <v>0</v>
      </c>
      <c r="R114" s="28">
        <f>results!F114+results!G114</f>
        <v>0</v>
      </c>
      <c r="S114" s="28">
        <f>results!H114+results!I114</f>
        <v>0</v>
      </c>
      <c r="T114" s="28">
        <f>results!J114+results!K114</f>
        <v>0</v>
      </c>
      <c r="U114" s="28">
        <f>results!L114+results!M114</f>
        <v>0</v>
      </c>
      <c r="V114" s="10" t="e">
        <f t="shared" si="22"/>
        <v>#NUM!</v>
      </c>
    </row>
    <row r="115" spans="1:22" x14ac:dyDescent="0.35">
      <c r="A115" s="17">
        <v>109</v>
      </c>
      <c r="B115" s="19">
        <f t="shared" si="19"/>
        <v>29</v>
      </c>
      <c r="C115" s="19">
        <f t="shared" si="20"/>
        <v>57</v>
      </c>
      <c r="D115" s="14">
        <f t="shared" si="23"/>
        <v>12</v>
      </c>
      <c r="E115" s="14">
        <f t="shared" si="23"/>
        <v>12</v>
      </c>
      <c r="F115" s="2" t="str">
        <f>IF(results!O115&lt;&gt;"b","",results!B115)</f>
        <v/>
      </c>
      <c r="G115" s="2" t="str">
        <f>IF(results!$O115&lt;&gt;"b","",results!N115)</f>
        <v/>
      </c>
      <c r="H115" s="29" t="str">
        <f>IF(results!$O115&lt;&gt;"b","",Q115)</f>
        <v/>
      </c>
      <c r="I115" s="29" t="str">
        <f>IF(results!$O115&lt;&gt;"b","",IF(R115=Q115,R115+0.0001,R115))</f>
        <v/>
      </c>
      <c r="J115" s="29" t="str">
        <f>IF(results!$O115&lt;&gt;"b","",IF(OR(Q115=S115,R115=S115),S115+0.0002,S115))</f>
        <v/>
      </c>
      <c r="K115" s="29" t="str">
        <f>IF(results!$O115&lt;&gt;"b","",IF(OR(Q115=T115,R115=T115,S115=T115),T115+0.0003,T115))</f>
        <v/>
      </c>
      <c r="L115" s="29" t="str">
        <f>IF(results!$O115&lt;&gt;"b","",U115*2)</f>
        <v/>
      </c>
      <c r="M115" s="38">
        <f t="shared" si="21"/>
        <v>0</v>
      </c>
      <c r="N115" s="4">
        <f t="shared" si="17"/>
        <v>1.15E-5</v>
      </c>
      <c r="O115" s="4" t="str">
        <f>IF(results!$O115&lt;&gt;"b","",results!C115)</f>
        <v/>
      </c>
      <c r="P115" s="4">
        <f>IF(results!O115="A",1,IF(results!O115="B",2,IF(results!O115="C",3,99)))</f>
        <v>99</v>
      </c>
      <c r="Q115" s="28">
        <f>results!D115+results!E115</f>
        <v>0</v>
      </c>
      <c r="R115" s="28">
        <f>results!F115+results!G115</f>
        <v>0</v>
      </c>
      <c r="S115" s="28">
        <f>results!H115+results!I115</f>
        <v>0</v>
      </c>
      <c r="T115" s="28">
        <f>results!J115+results!K115</f>
        <v>0</v>
      </c>
      <c r="U115" s="28">
        <f>results!L115+results!M115</f>
        <v>0</v>
      </c>
      <c r="V115" s="10" t="e">
        <f t="shared" si="22"/>
        <v>#NUM!</v>
      </c>
    </row>
    <row r="116" spans="1:22" x14ac:dyDescent="0.35">
      <c r="A116" s="17">
        <v>110</v>
      </c>
      <c r="B116" s="19">
        <f t="shared" si="19"/>
        <v>29</v>
      </c>
      <c r="C116" s="19">
        <f t="shared" si="20"/>
        <v>56</v>
      </c>
      <c r="D116" s="14">
        <f t="shared" si="23"/>
        <v>12</v>
      </c>
      <c r="E116" s="14">
        <f t="shared" si="23"/>
        <v>12</v>
      </c>
      <c r="F116" s="2" t="str">
        <f>IF(results!O116&lt;&gt;"b","",results!B116)</f>
        <v/>
      </c>
      <c r="G116" s="2" t="str">
        <f>IF(results!$O116&lt;&gt;"b","",results!N116)</f>
        <v/>
      </c>
      <c r="H116" s="29" t="str">
        <f>IF(results!$O116&lt;&gt;"b","",Q116)</f>
        <v/>
      </c>
      <c r="I116" s="29" t="str">
        <f>IF(results!$O116&lt;&gt;"b","",IF(R116=Q116,R116+0.0001,R116))</f>
        <v/>
      </c>
      <c r="J116" s="29" t="str">
        <f>IF(results!$O116&lt;&gt;"b","",IF(OR(Q116=S116,R116=S116),S116+0.0002,S116))</f>
        <v/>
      </c>
      <c r="K116" s="29" t="str">
        <f>IF(results!$O116&lt;&gt;"b","",IF(OR(Q116=T116,R116=T116,S116=T116),T116+0.0003,T116))</f>
        <v/>
      </c>
      <c r="L116" s="29" t="str">
        <f>IF(results!$O116&lt;&gt;"b","",U116*2)</f>
        <v/>
      </c>
      <c r="M116" s="38">
        <f t="shared" si="21"/>
        <v>0</v>
      </c>
      <c r="N116" s="4">
        <f t="shared" si="17"/>
        <v>1.1599999999999999E-5</v>
      </c>
      <c r="O116" s="4" t="str">
        <f>IF(results!$O116&lt;&gt;"b","",results!C116)</f>
        <v/>
      </c>
      <c r="P116" s="4">
        <f>IF(results!O116="A",1,IF(results!O116="B",2,IF(results!O116="C",3,99)))</f>
        <v>99</v>
      </c>
      <c r="Q116" s="28">
        <f>results!D116+results!E116</f>
        <v>0</v>
      </c>
      <c r="R116" s="28">
        <f>results!F116+results!G116</f>
        <v>0</v>
      </c>
      <c r="S116" s="28">
        <f>results!H116+results!I116</f>
        <v>0</v>
      </c>
      <c r="T116" s="28">
        <f>results!J116+results!K116</f>
        <v>0</v>
      </c>
      <c r="U116" s="28">
        <f>results!L116+results!M116</f>
        <v>0</v>
      </c>
      <c r="V116" s="10" t="e">
        <f t="shared" si="22"/>
        <v>#NUM!</v>
      </c>
    </row>
    <row r="117" spans="1:22" x14ac:dyDescent="0.35">
      <c r="A117" s="17">
        <v>111</v>
      </c>
      <c r="B117" s="19">
        <f t="shared" si="19"/>
        <v>29</v>
      </c>
      <c r="C117" s="19">
        <f t="shared" si="20"/>
        <v>55</v>
      </c>
      <c r="D117" s="14">
        <f t="shared" si="23"/>
        <v>12</v>
      </c>
      <c r="E117" s="14">
        <f t="shared" si="23"/>
        <v>12</v>
      </c>
      <c r="F117" s="2" t="str">
        <f>IF(results!O117&lt;&gt;"b","",results!B117)</f>
        <v/>
      </c>
      <c r="G117" s="2" t="str">
        <f>IF(results!$O117&lt;&gt;"b","",results!N117)</f>
        <v/>
      </c>
      <c r="H117" s="29" t="str">
        <f>IF(results!$O117&lt;&gt;"b","",Q117)</f>
        <v/>
      </c>
      <c r="I117" s="29" t="str">
        <f>IF(results!$O117&lt;&gt;"b","",IF(R117=Q117,R117+0.0001,R117))</f>
        <v/>
      </c>
      <c r="J117" s="29" t="str">
        <f>IF(results!$O117&lt;&gt;"b","",IF(OR(Q117=S117,R117=S117),S117+0.0002,S117))</f>
        <v/>
      </c>
      <c r="K117" s="29" t="str">
        <f>IF(results!$O117&lt;&gt;"b","",IF(OR(Q117=T117,R117=T117,S117=T117),T117+0.0003,T117))</f>
        <v/>
      </c>
      <c r="L117" s="29" t="str">
        <f>IF(results!$O117&lt;&gt;"b","",U117*2)</f>
        <v/>
      </c>
      <c r="M117" s="38">
        <f t="shared" si="21"/>
        <v>0</v>
      </c>
      <c r="N117" s="4">
        <f t="shared" si="17"/>
        <v>1.17E-5</v>
      </c>
      <c r="O117" s="4" t="str">
        <f>IF(results!$O117&lt;&gt;"b","",results!C117)</f>
        <v/>
      </c>
      <c r="P117" s="4">
        <f>IF(results!O117="A",1,IF(results!O117="B",2,IF(results!O117="C",3,99)))</f>
        <v>99</v>
      </c>
      <c r="Q117" s="28">
        <f>results!D117+results!E117</f>
        <v>0</v>
      </c>
      <c r="R117" s="28">
        <f>results!F117+results!G117</f>
        <v>0</v>
      </c>
      <c r="S117" s="28">
        <f>results!H117+results!I117</f>
        <v>0</v>
      </c>
      <c r="T117" s="28">
        <f>results!J117+results!K117</f>
        <v>0</v>
      </c>
      <c r="U117" s="28">
        <f>results!L117+results!M117</f>
        <v>0</v>
      </c>
      <c r="V117" s="10" t="e">
        <f t="shared" si="22"/>
        <v>#NUM!</v>
      </c>
    </row>
    <row r="118" spans="1:22" x14ac:dyDescent="0.35">
      <c r="A118" s="17">
        <v>112</v>
      </c>
      <c r="B118" s="19">
        <f t="shared" si="19"/>
        <v>29</v>
      </c>
      <c r="C118" s="19">
        <f t="shared" si="20"/>
        <v>54</v>
      </c>
      <c r="D118" s="14">
        <f t="shared" si="23"/>
        <v>12</v>
      </c>
      <c r="E118" s="14">
        <f t="shared" si="23"/>
        <v>12</v>
      </c>
      <c r="F118" s="2" t="str">
        <f>IF(results!O118&lt;&gt;"b","",results!B118)</f>
        <v/>
      </c>
      <c r="G118" s="2" t="str">
        <f>IF(results!$O118&lt;&gt;"b","",results!N118)</f>
        <v/>
      </c>
      <c r="H118" s="29" t="str">
        <f>IF(results!$O118&lt;&gt;"b","",Q118)</f>
        <v/>
      </c>
      <c r="I118" s="29" t="str">
        <f>IF(results!$O118&lt;&gt;"b","",IF(R118=Q118,R118+0.0001,R118))</f>
        <v/>
      </c>
      <c r="J118" s="29" t="str">
        <f>IF(results!$O118&lt;&gt;"b","",IF(OR(Q118=S118,R118=S118),S118+0.0002,S118))</f>
        <v/>
      </c>
      <c r="K118" s="29" t="str">
        <f>IF(results!$O118&lt;&gt;"b","",IF(OR(Q118=T118,R118=T118,S118=T118),T118+0.0003,T118))</f>
        <v/>
      </c>
      <c r="L118" s="29" t="str">
        <f>IF(results!$O118&lt;&gt;"b","",U118*2)</f>
        <v/>
      </c>
      <c r="M118" s="38">
        <f t="shared" si="21"/>
        <v>0</v>
      </c>
      <c r="N118" s="4">
        <f t="shared" si="17"/>
        <v>1.1799999999999999E-5</v>
      </c>
      <c r="O118" s="4" t="str">
        <f>IF(results!$O118&lt;&gt;"b","",results!C118)</f>
        <v/>
      </c>
      <c r="P118" s="4">
        <f>IF(results!O118="A",1,IF(results!O118="B",2,IF(results!O118="C",3,99)))</f>
        <v>99</v>
      </c>
      <c r="Q118" s="28">
        <f>results!D118+results!E118</f>
        <v>0</v>
      </c>
      <c r="R118" s="28">
        <f>results!F118+results!G118</f>
        <v>0</v>
      </c>
      <c r="S118" s="28">
        <f>results!H118+results!I118</f>
        <v>0</v>
      </c>
      <c r="T118" s="28">
        <f>results!J118+results!K118</f>
        <v>0</v>
      </c>
      <c r="U118" s="28">
        <f>results!L118+results!M118</f>
        <v>0</v>
      </c>
      <c r="V118" s="10" t="e">
        <f t="shared" si="22"/>
        <v>#NUM!</v>
      </c>
    </row>
    <row r="119" spans="1:22" x14ac:dyDescent="0.35">
      <c r="A119" s="17">
        <v>113</v>
      </c>
      <c r="B119" s="19">
        <f t="shared" si="19"/>
        <v>29</v>
      </c>
      <c r="C119" s="19">
        <f t="shared" si="20"/>
        <v>53</v>
      </c>
      <c r="D119" s="14">
        <f t="shared" si="23"/>
        <v>12</v>
      </c>
      <c r="E119" s="14">
        <f t="shared" si="23"/>
        <v>12</v>
      </c>
      <c r="F119" s="2" t="str">
        <f>IF(results!O119&lt;&gt;"b","",results!B119)</f>
        <v/>
      </c>
      <c r="G119" s="2" t="str">
        <f>IF(results!$O119&lt;&gt;"b","",results!N119)</f>
        <v/>
      </c>
      <c r="H119" s="29" t="str">
        <f>IF(results!$O119&lt;&gt;"b","",Q119)</f>
        <v/>
      </c>
      <c r="I119" s="29" t="str">
        <f>IF(results!$O119&lt;&gt;"b","",IF(R119=Q119,R119+0.0001,R119))</f>
        <v/>
      </c>
      <c r="J119" s="29" t="str">
        <f>IF(results!$O119&lt;&gt;"b","",IF(OR(Q119=S119,R119=S119),S119+0.0002,S119))</f>
        <v/>
      </c>
      <c r="K119" s="29" t="str">
        <f>IF(results!$O119&lt;&gt;"b","",IF(OR(Q119=T119,R119=T119,S119=T119),T119+0.0003,T119))</f>
        <v/>
      </c>
      <c r="L119" s="29" t="str">
        <f>IF(results!$O119&lt;&gt;"b","",U119*2)</f>
        <v/>
      </c>
      <c r="M119" s="38">
        <f t="shared" si="21"/>
        <v>0</v>
      </c>
      <c r="N119" s="4">
        <f t="shared" si="17"/>
        <v>1.19E-5</v>
      </c>
      <c r="O119" s="4" t="str">
        <f>IF(results!$O119&lt;&gt;"b","",results!C119)</f>
        <v/>
      </c>
      <c r="P119" s="4">
        <f>IF(results!O119="A",1,IF(results!O119="B",2,IF(results!O119="C",3,99)))</f>
        <v>99</v>
      </c>
      <c r="Q119" s="28">
        <f>results!D119+results!E119</f>
        <v>0</v>
      </c>
      <c r="R119" s="28">
        <f>results!F119+results!G119</f>
        <v>0</v>
      </c>
      <c r="S119" s="28">
        <f>results!H119+results!I119</f>
        <v>0</v>
      </c>
      <c r="T119" s="28">
        <f>results!J119+results!K119</f>
        <v>0</v>
      </c>
      <c r="U119" s="28">
        <f>results!L119+results!M119</f>
        <v>0</v>
      </c>
      <c r="V119" s="10" t="e">
        <f t="shared" si="22"/>
        <v>#NUM!</v>
      </c>
    </row>
    <row r="120" spans="1:22" x14ac:dyDescent="0.35">
      <c r="A120" s="17">
        <v>114</v>
      </c>
      <c r="B120" s="19">
        <f t="shared" si="19"/>
        <v>29</v>
      </c>
      <c r="C120" s="19">
        <f t="shared" si="20"/>
        <v>52</v>
      </c>
      <c r="D120" s="14">
        <f t="shared" si="23"/>
        <v>12</v>
      </c>
      <c r="E120" s="14">
        <f t="shared" si="23"/>
        <v>12</v>
      </c>
      <c r="F120" s="2" t="str">
        <f>IF(results!O120&lt;&gt;"b","",results!B120)</f>
        <v/>
      </c>
      <c r="G120" s="2" t="str">
        <f>IF(results!$O120&lt;&gt;"b","",results!N120)</f>
        <v/>
      </c>
      <c r="H120" s="29" t="str">
        <f>IF(results!$O120&lt;&gt;"b","",Q120)</f>
        <v/>
      </c>
      <c r="I120" s="29" t="str">
        <f>IF(results!$O120&lt;&gt;"b","",IF(R120=Q120,R120+0.0001,R120))</f>
        <v/>
      </c>
      <c r="J120" s="29" t="str">
        <f>IF(results!$O120&lt;&gt;"b","",IF(OR(Q120=S120,R120=S120),S120+0.0002,S120))</f>
        <v/>
      </c>
      <c r="K120" s="29" t="str">
        <f>IF(results!$O120&lt;&gt;"b","",IF(OR(Q120=T120,R120=T120,S120=T120),T120+0.0003,T120))</f>
        <v/>
      </c>
      <c r="L120" s="29" t="str">
        <f>IF(results!$O120&lt;&gt;"b","",U120*2)</f>
        <v/>
      </c>
      <c r="M120" s="38">
        <f t="shared" si="21"/>
        <v>0</v>
      </c>
      <c r="N120" s="4">
        <f t="shared" si="17"/>
        <v>1.2E-5</v>
      </c>
      <c r="O120" s="4" t="str">
        <f>IF(results!$O120&lt;&gt;"b","",results!C120)</f>
        <v/>
      </c>
      <c r="P120" s="4">
        <f>IF(results!O120="A",1,IF(results!O120="B",2,IF(results!O120="C",3,99)))</f>
        <v>99</v>
      </c>
      <c r="Q120" s="28">
        <f>results!D120+results!E120</f>
        <v>0</v>
      </c>
      <c r="R120" s="28">
        <f>results!F120+results!G120</f>
        <v>0</v>
      </c>
      <c r="S120" s="28">
        <f>results!H120+results!I120</f>
        <v>0</v>
      </c>
      <c r="T120" s="28">
        <f>results!J120+results!K120</f>
        <v>0</v>
      </c>
      <c r="U120" s="28">
        <f>results!L120+results!M120</f>
        <v>0</v>
      </c>
      <c r="V120" s="10" t="e">
        <f t="shared" si="22"/>
        <v>#NUM!</v>
      </c>
    </row>
    <row r="121" spans="1:22" x14ac:dyDescent="0.35">
      <c r="A121" s="17">
        <v>115</v>
      </c>
      <c r="B121" s="19">
        <f t="shared" si="19"/>
        <v>29</v>
      </c>
      <c r="C121" s="19">
        <f t="shared" si="20"/>
        <v>51</v>
      </c>
      <c r="D121" s="14">
        <f t="shared" si="23"/>
        <v>12</v>
      </c>
      <c r="E121" s="14">
        <f t="shared" si="23"/>
        <v>12</v>
      </c>
      <c r="F121" s="2" t="str">
        <f>IF(results!O121&lt;&gt;"b","",results!B121)</f>
        <v/>
      </c>
      <c r="G121" s="2" t="str">
        <f>IF(results!$O121&lt;&gt;"b","",results!N121)</f>
        <v/>
      </c>
      <c r="H121" s="29" t="str">
        <f>IF(results!$O121&lt;&gt;"b","",Q121)</f>
        <v/>
      </c>
      <c r="I121" s="29" t="str">
        <f>IF(results!$O121&lt;&gt;"b","",IF(R121=Q121,R121+0.0001,R121))</f>
        <v/>
      </c>
      <c r="J121" s="29" t="str">
        <f>IF(results!$O121&lt;&gt;"b","",IF(OR(Q121=S121,R121=S121),S121+0.0002,S121))</f>
        <v/>
      </c>
      <c r="K121" s="29" t="str">
        <f>IF(results!$O121&lt;&gt;"b","",IF(OR(Q121=T121,R121=T121,S121=T121),T121+0.0003,T121))</f>
        <v/>
      </c>
      <c r="L121" s="29" t="str">
        <f>IF(results!$O121&lt;&gt;"b","",U121*2)</f>
        <v/>
      </c>
      <c r="M121" s="38">
        <f t="shared" si="21"/>
        <v>0</v>
      </c>
      <c r="N121" s="4">
        <f t="shared" si="17"/>
        <v>1.2099999999999999E-5</v>
      </c>
      <c r="O121" s="4" t="str">
        <f>IF(results!$O121&lt;&gt;"b","",results!C121)</f>
        <v/>
      </c>
      <c r="P121" s="4">
        <f>IF(results!O121="A",1,IF(results!O121="B",2,IF(results!O121="C",3,99)))</f>
        <v>99</v>
      </c>
      <c r="Q121" s="28">
        <f>results!D121+results!E121</f>
        <v>0</v>
      </c>
      <c r="R121" s="28">
        <f>results!F121+results!G121</f>
        <v>0</v>
      </c>
      <c r="S121" s="28">
        <f>results!H121+results!I121</f>
        <v>0</v>
      </c>
      <c r="T121" s="28">
        <f>results!J121+results!K121</f>
        <v>0</v>
      </c>
      <c r="U121" s="28">
        <f>results!L121+results!M121</f>
        <v>0</v>
      </c>
      <c r="V121" s="10" t="e">
        <f t="shared" si="22"/>
        <v>#NUM!</v>
      </c>
    </row>
    <row r="122" spans="1:22" x14ac:dyDescent="0.35">
      <c r="A122" s="17">
        <v>116</v>
      </c>
      <c r="B122" s="19">
        <f t="shared" si="19"/>
        <v>29</v>
      </c>
      <c r="C122" s="19">
        <f t="shared" si="20"/>
        <v>50</v>
      </c>
      <c r="D122" s="14">
        <f t="shared" si="23"/>
        <v>12</v>
      </c>
      <c r="E122" s="14">
        <f t="shared" si="23"/>
        <v>12</v>
      </c>
      <c r="F122" s="2" t="str">
        <f>IF(results!O122&lt;&gt;"b","",results!B122)</f>
        <v/>
      </c>
      <c r="G122" s="2" t="str">
        <f>IF(results!$O122&lt;&gt;"b","",results!N122)</f>
        <v/>
      </c>
      <c r="H122" s="29" t="str">
        <f>IF(results!$O122&lt;&gt;"b","",Q122)</f>
        <v/>
      </c>
      <c r="I122" s="29" t="str">
        <f>IF(results!$O122&lt;&gt;"b","",IF(R122=Q122,R122+0.0001,R122))</f>
        <v/>
      </c>
      <c r="J122" s="29" t="str">
        <f>IF(results!$O122&lt;&gt;"b","",IF(OR(Q122=S122,R122=S122),S122+0.0002,S122))</f>
        <v/>
      </c>
      <c r="K122" s="29" t="str">
        <f>IF(results!$O122&lt;&gt;"b","",IF(OR(Q122=T122,R122=T122,S122=T122),T122+0.0003,T122))</f>
        <v/>
      </c>
      <c r="L122" s="29" t="str">
        <f>IF(results!$O122&lt;&gt;"b","",U122*2)</f>
        <v/>
      </c>
      <c r="M122" s="38">
        <f t="shared" si="21"/>
        <v>0</v>
      </c>
      <c r="N122" s="4">
        <f t="shared" si="17"/>
        <v>1.22E-5</v>
      </c>
      <c r="O122" s="4" t="str">
        <f>IF(results!$O122&lt;&gt;"b","",results!C122)</f>
        <v/>
      </c>
      <c r="P122" s="4">
        <f>IF(results!O122="A",1,IF(results!O122="B",2,IF(results!O122="C",3,99)))</f>
        <v>99</v>
      </c>
      <c r="Q122" s="28">
        <f>results!D122+results!E122</f>
        <v>0</v>
      </c>
      <c r="R122" s="28">
        <f>results!F122+results!G122</f>
        <v>0</v>
      </c>
      <c r="S122" s="28">
        <f>results!H122+results!I122</f>
        <v>0</v>
      </c>
      <c r="T122" s="28">
        <f>results!J122+results!K122</f>
        <v>0</v>
      </c>
      <c r="U122" s="28">
        <f>results!L122+results!M122</f>
        <v>0</v>
      </c>
      <c r="V122" s="10" t="e">
        <f t="shared" si="22"/>
        <v>#NUM!</v>
      </c>
    </row>
    <row r="123" spans="1:22" x14ac:dyDescent="0.35">
      <c r="A123" s="17">
        <v>117</v>
      </c>
      <c r="B123" s="19">
        <f t="shared" si="19"/>
        <v>29</v>
      </c>
      <c r="C123" s="19">
        <f t="shared" si="20"/>
        <v>49</v>
      </c>
      <c r="D123" s="14">
        <f t="shared" si="23"/>
        <v>12</v>
      </c>
      <c r="E123" s="14">
        <f t="shared" si="23"/>
        <v>12</v>
      </c>
      <c r="F123" s="2" t="str">
        <f>IF(results!O123&lt;&gt;"b","",results!B123)</f>
        <v/>
      </c>
      <c r="G123" s="2" t="str">
        <f>IF(results!$O123&lt;&gt;"b","",results!N123)</f>
        <v/>
      </c>
      <c r="H123" s="29" t="str">
        <f>IF(results!$O123&lt;&gt;"b","",Q123)</f>
        <v/>
      </c>
      <c r="I123" s="29" t="str">
        <f>IF(results!$O123&lt;&gt;"b","",IF(R123=Q123,R123+0.0001,R123))</f>
        <v/>
      </c>
      <c r="J123" s="29" t="str">
        <f>IF(results!$O123&lt;&gt;"b","",IF(OR(Q123=S123,R123=S123),S123+0.0002,S123))</f>
        <v/>
      </c>
      <c r="K123" s="29" t="str">
        <f>IF(results!$O123&lt;&gt;"b","",IF(OR(Q123=T123,R123=T123,S123=T123),T123+0.0003,T123))</f>
        <v/>
      </c>
      <c r="L123" s="29" t="str">
        <f>IF(results!$O123&lt;&gt;"b","",U123*2)</f>
        <v/>
      </c>
      <c r="M123" s="38">
        <f t="shared" si="21"/>
        <v>0</v>
      </c>
      <c r="N123" s="4">
        <f t="shared" si="17"/>
        <v>1.2299999999999999E-5</v>
      </c>
      <c r="O123" s="4" t="str">
        <f>IF(results!$O123&lt;&gt;"b","",results!C123)</f>
        <v/>
      </c>
      <c r="P123" s="4">
        <f>IF(results!O123="A",1,IF(results!O123="B",2,IF(results!O123="C",3,99)))</f>
        <v>99</v>
      </c>
      <c r="Q123" s="28">
        <f>results!D123+results!E123</f>
        <v>0</v>
      </c>
      <c r="R123" s="28">
        <f>results!F123+results!G123</f>
        <v>0</v>
      </c>
      <c r="S123" s="28">
        <f>results!H123+results!I123</f>
        <v>0</v>
      </c>
      <c r="T123" s="28">
        <f>results!J123+results!K123</f>
        <v>0</v>
      </c>
      <c r="U123" s="28">
        <f>results!L123+results!M123</f>
        <v>0</v>
      </c>
      <c r="V123" s="10" t="e">
        <f t="shared" si="22"/>
        <v>#NUM!</v>
      </c>
    </row>
    <row r="124" spans="1:22" x14ac:dyDescent="0.35">
      <c r="A124" s="17">
        <v>118</v>
      </c>
      <c r="B124" s="19">
        <f t="shared" si="19"/>
        <v>29</v>
      </c>
      <c r="C124" s="19">
        <f t="shared" si="20"/>
        <v>48</v>
      </c>
      <c r="D124" s="14">
        <f t="shared" si="23"/>
        <v>12</v>
      </c>
      <c r="E124" s="14">
        <f t="shared" si="23"/>
        <v>12</v>
      </c>
      <c r="F124" s="2" t="str">
        <f>IF(results!O124&lt;&gt;"b","",results!B124)</f>
        <v/>
      </c>
      <c r="G124" s="2" t="str">
        <f>IF(results!$O124&lt;&gt;"b","",results!N124)</f>
        <v/>
      </c>
      <c r="H124" s="29" t="str">
        <f>IF(results!$O124&lt;&gt;"b","",Q124)</f>
        <v/>
      </c>
      <c r="I124" s="29" t="str">
        <f>IF(results!$O124&lt;&gt;"b","",IF(R124=Q124,R124+0.0001,R124))</f>
        <v/>
      </c>
      <c r="J124" s="29" t="str">
        <f>IF(results!$O124&lt;&gt;"b","",IF(OR(Q124=S124,R124=S124),S124+0.0002,S124))</f>
        <v/>
      </c>
      <c r="K124" s="29" t="str">
        <f>IF(results!$O124&lt;&gt;"b","",IF(OR(Q124=T124,R124=T124,S124=T124),T124+0.0003,T124))</f>
        <v/>
      </c>
      <c r="L124" s="29" t="str">
        <f>IF(results!$O124&lt;&gt;"b","",U124*2)</f>
        <v/>
      </c>
      <c r="M124" s="38">
        <f t="shared" si="21"/>
        <v>0</v>
      </c>
      <c r="N124" s="4">
        <f t="shared" si="17"/>
        <v>1.24E-5</v>
      </c>
      <c r="O124" s="4" t="str">
        <f>IF(results!$O124&lt;&gt;"b","",results!C124)</f>
        <v/>
      </c>
      <c r="P124" s="4">
        <f>IF(results!O124="A",1,IF(results!O124="B",2,IF(results!O124="C",3,99)))</f>
        <v>99</v>
      </c>
      <c r="Q124" s="28">
        <f>results!D124+results!E124</f>
        <v>0</v>
      </c>
      <c r="R124" s="28">
        <f>results!F124+results!G124</f>
        <v>0</v>
      </c>
      <c r="S124" s="28">
        <f>results!H124+results!I124</f>
        <v>0</v>
      </c>
      <c r="T124" s="28">
        <f>results!J124+results!K124</f>
        <v>0</v>
      </c>
      <c r="U124" s="28">
        <f>results!L124+results!M124</f>
        <v>0</v>
      </c>
      <c r="V124" s="10" t="e">
        <f t="shared" si="22"/>
        <v>#NUM!</v>
      </c>
    </row>
    <row r="125" spans="1:22" x14ac:dyDescent="0.35">
      <c r="A125" s="17">
        <v>119</v>
      </c>
      <c r="B125" s="19">
        <f t="shared" si="19"/>
        <v>29</v>
      </c>
      <c r="C125" s="19">
        <f t="shared" si="20"/>
        <v>47</v>
      </c>
      <c r="D125" s="14">
        <f t="shared" si="23"/>
        <v>12</v>
      </c>
      <c r="E125" s="14">
        <f t="shared" si="23"/>
        <v>12</v>
      </c>
      <c r="F125" s="2" t="str">
        <f>IF(results!O125&lt;&gt;"b","",results!B125)</f>
        <v/>
      </c>
      <c r="G125" s="2" t="str">
        <f>IF(results!$O125&lt;&gt;"b","",results!N125)</f>
        <v/>
      </c>
      <c r="H125" s="29" t="str">
        <f>IF(results!$O125&lt;&gt;"b","",Q125)</f>
        <v/>
      </c>
      <c r="I125" s="29" t="str">
        <f>IF(results!$O125&lt;&gt;"b","",IF(R125=Q125,R125+0.0001,R125))</f>
        <v/>
      </c>
      <c r="J125" s="29" t="str">
        <f>IF(results!$O125&lt;&gt;"b","",IF(OR(Q125=S125,R125=S125),S125+0.0002,S125))</f>
        <v/>
      </c>
      <c r="K125" s="29" t="str">
        <f>IF(results!$O125&lt;&gt;"b","",IF(OR(Q125=T125,R125=T125,S125=T125),T125+0.0003,T125))</f>
        <v/>
      </c>
      <c r="L125" s="29" t="str">
        <f>IF(results!$O125&lt;&gt;"b","",U125*2)</f>
        <v/>
      </c>
      <c r="M125" s="38">
        <f t="shared" si="21"/>
        <v>0</v>
      </c>
      <c r="N125" s="4">
        <f t="shared" si="17"/>
        <v>1.2499999999999999E-5</v>
      </c>
      <c r="O125" s="4" t="str">
        <f>IF(results!$O125&lt;&gt;"b","",results!C125)</f>
        <v/>
      </c>
      <c r="P125" s="4">
        <f>IF(results!O125="A",1,IF(results!O125="B",2,IF(results!O125="C",3,99)))</f>
        <v>99</v>
      </c>
      <c r="Q125" s="28">
        <f>results!D125+results!E125</f>
        <v>0</v>
      </c>
      <c r="R125" s="28">
        <f>results!F125+results!G125</f>
        <v>0</v>
      </c>
      <c r="S125" s="28">
        <f>results!H125+results!I125</f>
        <v>0</v>
      </c>
      <c r="T125" s="28">
        <f>results!J125+results!K125</f>
        <v>0</v>
      </c>
      <c r="U125" s="28">
        <f>results!L125+results!M125</f>
        <v>0</v>
      </c>
      <c r="V125" s="10" t="e">
        <f t="shared" si="22"/>
        <v>#NUM!</v>
      </c>
    </row>
    <row r="126" spans="1:22" x14ac:dyDescent="0.35">
      <c r="A126" s="17">
        <v>120</v>
      </c>
      <c r="B126" s="19">
        <f t="shared" si="19"/>
        <v>29</v>
      </c>
      <c r="C126" s="19">
        <f t="shared" si="20"/>
        <v>46</v>
      </c>
      <c r="D126" s="14">
        <f t="shared" si="23"/>
        <v>12</v>
      </c>
      <c r="E126" s="14">
        <f t="shared" si="23"/>
        <v>12</v>
      </c>
      <c r="F126" s="2" t="str">
        <f>IF(results!O126&lt;&gt;"b","",results!B126)</f>
        <v/>
      </c>
      <c r="G126" s="2" t="str">
        <f>IF(results!$O126&lt;&gt;"b","",results!N126)</f>
        <v/>
      </c>
      <c r="H126" s="29" t="str">
        <f>IF(results!$O126&lt;&gt;"b","",Q126)</f>
        <v/>
      </c>
      <c r="I126" s="29" t="str">
        <f>IF(results!$O126&lt;&gt;"b","",IF(R126=Q126,R126+0.0001,R126))</f>
        <v/>
      </c>
      <c r="J126" s="29" t="str">
        <f>IF(results!$O126&lt;&gt;"b","",IF(OR(Q126=S126,R126=S126),S126+0.0002,S126))</f>
        <v/>
      </c>
      <c r="K126" s="29" t="str">
        <f>IF(results!$O126&lt;&gt;"b","",IF(OR(Q126=T126,R126=T126,S126=T126),T126+0.0003,T126))</f>
        <v/>
      </c>
      <c r="L126" s="29" t="str">
        <f>IF(results!$O126&lt;&gt;"b","",U126*2)</f>
        <v/>
      </c>
      <c r="M126" s="38">
        <f t="shared" si="21"/>
        <v>0</v>
      </c>
      <c r="N126" s="4">
        <f t="shared" si="17"/>
        <v>1.26E-5</v>
      </c>
      <c r="O126" s="4" t="str">
        <f>IF(results!$O126&lt;&gt;"b","",results!C126)</f>
        <v/>
      </c>
      <c r="P126" s="4">
        <f>IF(results!O126="A",1,IF(results!O126="B",2,IF(results!O126="C",3,99)))</f>
        <v>99</v>
      </c>
      <c r="Q126" s="28">
        <f>results!D126+results!E126</f>
        <v>0</v>
      </c>
      <c r="R126" s="28">
        <f>results!F126+results!G126</f>
        <v>0</v>
      </c>
      <c r="S126" s="28">
        <f>results!H126+results!I126</f>
        <v>0</v>
      </c>
      <c r="T126" s="28">
        <f>results!J126+results!K126</f>
        <v>0</v>
      </c>
      <c r="U126" s="28">
        <f>results!L126+results!M126</f>
        <v>0</v>
      </c>
      <c r="V126" s="10" t="e">
        <f t="shared" si="22"/>
        <v>#NUM!</v>
      </c>
    </row>
    <row r="127" spans="1:22" x14ac:dyDescent="0.35">
      <c r="A127" s="17">
        <v>121</v>
      </c>
      <c r="B127" s="19">
        <f t="shared" si="19"/>
        <v>29</v>
      </c>
      <c r="C127" s="19">
        <f t="shared" si="20"/>
        <v>45</v>
      </c>
      <c r="D127" s="14">
        <f t="shared" ref="D127:E146" si="24">_xlfn.RANK.EQ($M127,$M$7:$M$160,0)</f>
        <v>12</v>
      </c>
      <c r="E127" s="14">
        <f t="shared" si="24"/>
        <v>12</v>
      </c>
      <c r="F127" s="2" t="str">
        <f>IF(results!O127&lt;&gt;"b","",results!B127)</f>
        <v/>
      </c>
      <c r="G127" s="2" t="str">
        <f>IF(results!$O127&lt;&gt;"b","",results!N127)</f>
        <v/>
      </c>
      <c r="H127" s="29" t="str">
        <f>IF(results!$O127&lt;&gt;"b","",Q127)</f>
        <v/>
      </c>
      <c r="I127" s="29" t="str">
        <f>IF(results!$O127&lt;&gt;"b","",IF(R127=Q127,R127+0.0001,R127))</f>
        <v/>
      </c>
      <c r="J127" s="29" t="str">
        <f>IF(results!$O127&lt;&gt;"b","",IF(OR(Q127=S127,R127=S127),S127+0.0002,S127))</f>
        <v/>
      </c>
      <c r="K127" s="29" t="str">
        <f>IF(results!$O127&lt;&gt;"b","",IF(OR(Q127=T127,R127=T127,S127=T127),T127+0.0003,T127))</f>
        <v/>
      </c>
      <c r="L127" s="29" t="str">
        <f>IF(results!$O127&lt;&gt;"b","",U127*2)</f>
        <v/>
      </c>
      <c r="M127" s="38">
        <f t="shared" si="21"/>
        <v>0</v>
      </c>
      <c r="N127" s="4">
        <f t="shared" si="17"/>
        <v>1.2699999999999999E-5</v>
      </c>
      <c r="O127" s="4" t="str">
        <f>IF(results!$O127&lt;&gt;"b","",results!C127)</f>
        <v/>
      </c>
      <c r="P127" s="4">
        <f>IF(results!O127="A",1,IF(results!O127="B",2,IF(results!O127="C",3,99)))</f>
        <v>99</v>
      </c>
      <c r="Q127" s="28">
        <f>results!D127+results!E127</f>
        <v>0</v>
      </c>
      <c r="R127" s="28">
        <f>results!F127+results!G127</f>
        <v>0</v>
      </c>
      <c r="S127" s="28">
        <f>results!H127+results!I127</f>
        <v>0</v>
      </c>
      <c r="T127" s="28">
        <f>results!J127+results!K127</f>
        <v>0</v>
      </c>
      <c r="U127" s="28">
        <f>results!L127+results!M127</f>
        <v>0</v>
      </c>
      <c r="V127" s="10" t="e">
        <f t="shared" si="22"/>
        <v>#NUM!</v>
      </c>
    </row>
    <row r="128" spans="1:22" x14ac:dyDescent="0.35">
      <c r="A128" s="17">
        <v>122</v>
      </c>
      <c r="B128" s="19">
        <f t="shared" si="19"/>
        <v>29</v>
      </c>
      <c r="C128" s="19">
        <f t="shared" si="20"/>
        <v>44</v>
      </c>
      <c r="D128" s="14">
        <f t="shared" si="24"/>
        <v>12</v>
      </c>
      <c r="E128" s="14">
        <f t="shared" si="24"/>
        <v>12</v>
      </c>
      <c r="F128" s="2" t="str">
        <f>IF(results!O128&lt;&gt;"b","",results!B128)</f>
        <v/>
      </c>
      <c r="G128" s="2" t="str">
        <f>IF(results!$O128&lt;&gt;"b","",results!N128)</f>
        <v/>
      </c>
      <c r="H128" s="29" t="str">
        <f>IF(results!$O128&lt;&gt;"b","",Q128)</f>
        <v/>
      </c>
      <c r="I128" s="29" t="str">
        <f>IF(results!$O128&lt;&gt;"b","",IF(R128=Q128,R128+0.0001,R128))</f>
        <v/>
      </c>
      <c r="J128" s="29" t="str">
        <f>IF(results!$O128&lt;&gt;"b","",IF(OR(Q128=S128,R128=S128),S128+0.0002,S128))</f>
        <v/>
      </c>
      <c r="K128" s="29" t="str">
        <f>IF(results!$O128&lt;&gt;"b","",IF(OR(Q128=T128,R128=T128,S128=T128),T128+0.0003,T128))</f>
        <v/>
      </c>
      <c r="L128" s="29" t="str">
        <f>IF(results!$O128&lt;&gt;"b","",U128*2)</f>
        <v/>
      </c>
      <c r="M128" s="38">
        <f t="shared" si="21"/>
        <v>0</v>
      </c>
      <c r="N128" s="4">
        <f t="shared" si="17"/>
        <v>1.2799999999999999E-5</v>
      </c>
      <c r="O128" s="4" t="str">
        <f>IF(results!$O128&lt;&gt;"b","",results!C128)</f>
        <v/>
      </c>
      <c r="P128" s="4">
        <f>IF(results!O128="A",1,IF(results!O128="B",2,IF(results!O128="C",3,99)))</f>
        <v>99</v>
      </c>
      <c r="Q128" s="28">
        <f>results!D128+results!E128</f>
        <v>0</v>
      </c>
      <c r="R128" s="28">
        <f>results!F128+results!G128</f>
        <v>0</v>
      </c>
      <c r="S128" s="28">
        <f>results!H128+results!I128</f>
        <v>0</v>
      </c>
      <c r="T128" s="28">
        <f>results!J128+results!K128</f>
        <v>0</v>
      </c>
      <c r="U128" s="28">
        <f>results!L128+results!M128</f>
        <v>0</v>
      </c>
      <c r="V128" s="10" t="e">
        <f t="shared" si="22"/>
        <v>#NUM!</v>
      </c>
    </row>
    <row r="129" spans="1:22" x14ac:dyDescent="0.35">
      <c r="A129" s="17">
        <v>123</v>
      </c>
      <c r="B129" s="19">
        <f t="shared" si="19"/>
        <v>29</v>
      </c>
      <c r="C129" s="19">
        <f t="shared" si="20"/>
        <v>43</v>
      </c>
      <c r="D129" s="14">
        <f t="shared" si="24"/>
        <v>12</v>
      </c>
      <c r="E129" s="14">
        <f t="shared" si="24"/>
        <v>12</v>
      </c>
      <c r="F129" s="2" t="str">
        <f>IF(results!O129&lt;&gt;"b","",results!B129)</f>
        <v/>
      </c>
      <c r="G129" s="2" t="str">
        <f>IF(results!$O129&lt;&gt;"b","",results!N129)</f>
        <v/>
      </c>
      <c r="H129" s="29" t="str">
        <f>IF(results!$O129&lt;&gt;"b","",Q129)</f>
        <v/>
      </c>
      <c r="I129" s="29" t="str">
        <f>IF(results!$O129&lt;&gt;"b","",IF(R129=Q129,R129+0.0001,R129))</f>
        <v/>
      </c>
      <c r="J129" s="29" t="str">
        <f>IF(results!$O129&lt;&gt;"b","",IF(OR(Q129=S129,R129=S129),S129+0.0002,S129))</f>
        <v/>
      </c>
      <c r="K129" s="29" t="str">
        <f>IF(results!$O129&lt;&gt;"b","",IF(OR(Q129=T129,R129=T129,S129=T129),T129+0.0003,T129))</f>
        <v/>
      </c>
      <c r="L129" s="29" t="str">
        <f>IF(results!$O129&lt;&gt;"b","",U129*2)</f>
        <v/>
      </c>
      <c r="M129" s="38">
        <f t="shared" si="21"/>
        <v>0</v>
      </c>
      <c r="N129" s="4">
        <f t="shared" si="17"/>
        <v>1.29E-5</v>
      </c>
      <c r="O129" s="4" t="str">
        <f>IF(results!$O129&lt;&gt;"b","",results!C129)</f>
        <v/>
      </c>
      <c r="P129" s="4">
        <f>IF(results!O129="A",1,IF(results!O129="B",2,IF(results!O129="C",3,99)))</f>
        <v>99</v>
      </c>
      <c r="Q129" s="28">
        <f>results!D129+results!E129</f>
        <v>0</v>
      </c>
      <c r="R129" s="28">
        <f>results!F129+results!G129</f>
        <v>0</v>
      </c>
      <c r="S129" s="28">
        <f>results!H129+results!I129</f>
        <v>0</v>
      </c>
      <c r="T129" s="28">
        <f>results!J129+results!K129</f>
        <v>0</v>
      </c>
      <c r="U129" s="28">
        <f>results!L129+results!M129</f>
        <v>0</v>
      </c>
      <c r="V129" s="10" t="e">
        <f t="shared" si="22"/>
        <v>#NUM!</v>
      </c>
    </row>
    <row r="130" spans="1:22" x14ac:dyDescent="0.35">
      <c r="A130" s="17">
        <v>124</v>
      </c>
      <c r="B130" s="19">
        <f t="shared" si="19"/>
        <v>29</v>
      </c>
      <c r="C130" s="19">
        <f t="shared" si="20"/>
        <v>42</v>
      </c>
      <c r="D130" s="14">
        <f t="shared" si="24"/>
        <v>12</v>
      </c>
      <c r="E130" s="14">
        <f t="shared" si="24"/>
        <v>12</v>
      </c>
      <c r="F130" s="2" t="str">
        <f>IF(results!O130&lt;&gt;"b","",results!B130)</f>
        <v/>
      </c>
      <c r="G130" s="2" t="str">
        <f>IF(results!$O130&lt;&gt;"b","",results!N130)</f>
        <v/>
      </c>
      <c r="H130" s="29" t="str">
        <f>IF(results!$O130&lt;&gt;"b","",Q130)</f>
        <v/>
      </c>
      <c r="I130" s="29" t="str">
        <f>IF(results!$O130&lt;&gt;"b","",IF(R130=Q130,R130+0.0001,R130))</f>
        <v/>
      </c>
      <c r="J130" s="29" t="str">
        <f>IF(results!$O130&lt;&gt;"b","",IF(OR(Q130=S130,R130=S130),S130+0.0002,S130))</f>
        <v/>
      </c>
      <c r="K130" s="29" t="str">
        <f>IF(results!$O130&lt;&gt;"b","",IF(OR(Q130=T130,R130=T130,S130=T130),T130+0.0003,T130))</f>
        <v/>
      </c>
      <c r="L130" s="29" t="str">
        <f>IF(results!$O130&lt;&gt;"b","",U130*2)</f>
        <v/>
      </c>
      <c r="M130" s="38">
        <f t="shared" si="21"/>
        <v>0</v>
      </c>
      <c r="N130" s="4">
        <f t="shared" si="17"/>
        <v>1.2999999999999999E-5</v>
      </c>
      <c r="O130" s="4" t="str">
        <f>IF(results!$O130&lt;&gt;"b","",results!C130)</f>
        <v/>
      </c>
      <c r="P130" s="4">
        <f>IF(results!O130="A",1,IF(results!O130="B",2,IF(results!O130="C",3,99)))</f>
        <v>99</v>
      </c>
      <c r="Q130" s="28">
        <f>results!D130+results!E130</f>
        <v>0</v>
      </c>
      <c r="R130" s="28">
        <f>results!F130+results!G130</f>
        <v>0</v>
      </c>
      <c r="S130" s="28">
        <f>results!H130+results!I130</f>
        <v>0</v>
      </c>
      <c r="T130" s="28">
        <f>results!J130+results!K130</f>
        <v>0</v>
      </c>
      <c r="U130" s="28">
        <f>results!L130+results!M130</f>
        <v>0</v>
      </c>
      <c r="V130" s="10" t="e">
        <f t="shared" si="22"/>
        <v>#NUM!</v>
      </c>
    </row>
    <row r="131" spans="1:22" x14ac:dyDescent="0.35">
      <c r="A131" s="17">
        <v>125</v>
      </c>
      <c r="B131" s="19">
        <f t="shared" si="19"/>
        <v>29</v>
      </c>
      <c r="C131" s="19">
        <f t="shared" si="20"/>
        <v>41</v>
      </c>
      <c r="D131" s="14">
        <f t="shared" si="24"/>
        <v>12</v>
      </c>
      <c r="E131" s="14">
        <f t="shared" si="24"/>
        <v>12</v>
      </c>
      <c r="F131" s="2" t="str">
        <f>IF(results!O131&lt;&gt;"b","",results!B131)</f>
        <v/>
      </c>
      <c r="G131" s="2" t="str">
        <f>IF(results!$O131&lt;&gt;"b","",results!N131)</f>
        <v/>
      </c>
      <c r="H131" s="29" t="str">
        <f>IF(results!$O131&lt;&gt;"b","",Q131)</f>
        <v/>
      </c>
      <c r="I131" s="29" t="str">
        <f>IF(results!$O131&lt;&gt;"b","",IF(R131=Q131,R131+0.0001,R131))</f>
        <v/>
      </c>
      <c r="J131" s="29" t="str">
        <f>IF(results!$O131&lt;&gt;"b","",IF(OR(Q131=S131,R131=S131),S131+0.0002,S131))</f>
        <v/>
      </c>
      <c r="K131" s="29" t="str">
        <f>IF(results!$O131&lt;&gt;"b","",IF(OR(Q131=T131,R131=T131,S131=T131),T131+0.0003,T131))</f>
        <v/>
      </c>
      <c r="L131" s="29" t="str">
        <f>IF(results!$O131&lt;&gt;"b","",U131*2)</f>
        <v/>
      </c>
      <c r="M131" s="38">
        <f t="shared" si="21"/>
        <v>0</v>
      </c>
      <c r="N131" s="4">
        <f t="shared" si="17"/>
        <v>1.31E-5</v>
      </c>
      <c r="O131" s="4" t="str">
        <f>IF(results!$O131&lt;&gt;"b","",results!C131)</f>
        <v/>
      </c>
      <c r="P131" s="4">
        <f>IF(results!O131="A",1,IF(results!O131="B",2,IF(results!O131="C",3,99)))</f>
        <v>99</v>
      </c>
      <c r="Q131" s="28">
        <f>results!D131+results!E131</f>
        <v>0</v>
      </c>
      <c r="R131" s="28">
        <f>results!F131+results!G131</f>
        <v>0</v>
      </c>
      <c r="S131" s="28">
        <f>results!H131+results!I131</f>
        <v>0</v>
      </c>
      <c r="T131" s="28">
        <f>results!J131+results!K131</f>
        <v>0</v>
      </c>
      <c r="U131" s="28">
        <f>results!L131+results!M131</f>
        <v>0</v>
      </c>
      <c r="V131" s="10" t="e">
        <f t="shared" si="22"/>
        <v>#NUM!</v>
      </c>
    </row>
    <row r="132" spans="1:22" x14ac:dyDescent="0.35">
      <c r="A132" s="17">
        <v>126</v>
      </c>
      <c r="B132" s="19">
        <f t="shared" si="19"/>
        <v>29</v>
      </c>
      <c r="C132" s="19">
        <f t="shared" si="20"/>
        <v>40</v>
      </c>
      <c r="D132" s="14">
        <f t="shared" si="24"/>
        <v>12</v>
      </c>
      <c r="E132" s="14">
        <f t="shared" si="24"/>
        <v>12</v>
      </c>
      <c r="F132" s="2" t="str">
        <f>IF(results!O132&lt;&gt;"b","",results!B132)</f>
        <v/>
      </c>
      <c r="G132" s="2" t="str">
        <f>IF(results!$O132&lt;&gt;"b","",results!N132)</f>
        <v/>
      </c>
      <c r="H132" s="29" t="str">
        <f>IF(results!$O132&lt;&gt;"b","",Q132)</f>
        <v/>
      </c>
      <c r="I132" s="29" t="str">
        <f>IF(results!$O132&lt;&gt;"b","",IF(R132=Q132,R132+0.0001,R132))</f>
        <v/>
      </c>
      <c r="J132" s="29" t="str">
        <f>IF(results!$O132&lt;&gt;"b","",IF(OR(Q132=S132,R132=S132),S132+0.0002,S132))</f>
        <v/>
      </c>
      <c r="K132" s="29" t="str">
        <f>IF(results!$O132&lt;&gt;"b","",IF(OR(Q132=T132,R132=T132,S132=T132),T132+0.0003,T132))</f>
        <v/>
      </c>
      <c r="L132" s="29" t="str">
        <f>IF(results!$O132&lt;&gt;"b","",U132*2)</f>
        <v/>
      </c>
      <c r="M132" s="38">
        <f t="shared" si="21"/>
        <v>0</v>
      </c>
      <c r="N132" s="4">
        <f t="shared" si="17"/>
        <v>1.3199999999999999E-5</v>
      </c>
      <c r="O132" s="4" t="str">
        <f>IF(results!$O132&lt;&gt;"b","",results!C132)</f>
        <v/>
      </c>
      <c r="P132" s="4">
        <f>IF(results!O132="A",1,IF(results!O132="B",2,IF(results!O132="C",3,99)))</f>
        <v>99</v>
      </c>
      <c r="Q132" s="28">
        <f>results!D132+results!E132</f>
        <v>0</v>
      </c>
      <c r="R132" s="28">
        <f>results!F132+results!G132</f>
        <v>0</v>
      </c>
      <c r="S132" s="28">
        <f>results!H132+results!I132</f>
        <v>0</v>
      </c>
      <c r="T132" s="28">
        <f>results!J132+results!K132</f>
        <v>0</v>
      </c>
      <c r="U132" s="28">
        <f>results!L132+results!M132</f>
        <v>0</v>
      </c>
      <c r="V132" s="10" t="e">
        <f t="shared" si="22"/>
        <v>#NUM!</v>
      </c>
    </row>
    <row r="133" spans="1:22" x14ac:dyDescent="0.35">
      <c r="A133" s="17">
        <v>127</v>
      </c>
      <c r="B133" s="19">
        <f t="shared" si="19"/>
        <v>29</v>
      </c>
      <c r="C133" s="19">
        <f t="shared" si="20"/>
        <v>39</v>
      </c>
      <c r="D133" s="14">
        <f t="shared" si="24"/>
        <v>12</v>
      </c>
      <c r="E133" s="14">
        <f t="shared" si="24"/>
        <v>12</v>
      </c>
      <c r="F133" s="2" t="str">
        <f>IF(results!O133&lt;&gt;"b","",results!B133)</f>
        <v/>
      </c>
      <c r="G133" s="2" t="str">
        <f>IF(results!$O133&lt;&gt;"b","",results!N133)</f>
        <v/>
      </c>
      <c r="H133" s="29" t="str">
        <f>IF(results!$O133&lt;&gt;"b","",Q133)</f>
        <v/>
      </c>
      <c r="I133" s="29" t="str">
        <f>IF(results!$O133&lt;&gt;"b","",IF(R133=Q133,R133+0.0001,R133))</f>
        <v/>
      </c>
      <c r="J133" s="29" t="str">
        <f>IF(results!$O133&lt;&gt;"b","",IF(OR(Q133=S133,R133=S133),S133+0.0002,S133))</f>
        <v/>
      </c>
      <c r="K133" s="29" t="str">
        <f>IF(results!$O133&lt;&gt;"b","",IF(OR(Q133=T133,R133=T133,S133=T133),T133+0.0003,T133))</f>
        <v/>
      </c>
      <c r="L133" s="29" t="str">
        <f>IF(results!$O133&lt;&gt;"b","",U133*2)</f>
        <v/>
      </c>
      <c r="M133" s="38">
        <f t="shared" si="21"/>
        <v>0</v>
      </c>
      <c r="N133" s="4">
        <f t="shared" si="17"/>
        <v>1.33E-5</v>
      </c>
      <c r="O133" s="4" t="str">
        <f>IF(results!$O133&lt;&gt;"b","",results!C133)</f>
        <v/>
      </c>
      <c r="P133" s="4">
        <f>IF(results!O133="A",1,IF(results!O133="B",2,IF(results!O133="C",3,99)))</f>
        <v>99</v>
      </c>
      <c r="Q133" s="28">
        <f>results!D133+results!E133</f>
        <v>0</v>
      </c>
      <c r="R133" s="28">
        <f>results!F133+results!G133</f>
        <v>0</v>
      </c>
      <c r="S133" s="28">
        <f>results!H133+results!I133</f>
        <v>0</v>
      </c>
      <c r="T133" s="28">
        <f>results!J133+results!K133</f>
        <v>0</v>
      </c>
      <c r="U133" s="28">
        <f>results!L133+results!M133</f>
        <v>0</v>
      </c>
      <c r="V133" s="10" t="e">
        <f t="shared" si="22"/>
        <v>#NUM!</v>
      </c>
    </row>
    <row r="134" spans="1:22" x14ac:dyDescent="0.35">
      <c r="A134" s="17">
        <v>128</v>
      </c>
      <c r="B134" s="19">
        <f t="shared" si="19"/>
        <v>29</v>
      </c>
      <c r="C134" s="19">
        <f t="shared" si="20"/>
        <v>38</v>
      </c>
      <c r="D134" s="14">
        <f t="shared" si="24"/>
        <v>12</v>
      </c>
      <c r="E134" s="14">
        <f t="shared" si="24"/>
        <v>12</v>
      </c>
      <c r="F134" s="2" t="str">
        <f>IF(results!O134&lt;&gt;"b","",results!B134)</f>
        <v/>
      </c>
      <c r="G134" s="2" t="str">
        <f>IF(results!$O134&lt;&gt;"b","",results!N134)</f>
        <v/>
      </c>
      <c r="H134" s="29" t="str">
        <f>IF(results!$O134&lt;&gt;"b","",Q134)</f>
        <v/>
      </c>
      <c r="I134" s="29" t="str">
        <f>IF(results!$O134&lt;&gt;"b","",IF(R134=Q134,R134+0.0001,R134))</f>
        <v/>
      </c>
      <c r="J134" s="29" t="str">
        <f>IF(results!$O134&lt;&gt;"b","",IF(OR(Q134=S134,R134=S134),S134+0.0002,S134))</f>
        <v/>
      </c>
      <c r="K134" s="29" t="str">
        <f>IF(results!$O134&lt;&gt;"b","",IF(OR(Q134=T134,R134=T134,S134=T134),T134+0.0003,T134))</f>
        <v/>
      </c>
      <c r="L134" s="29" t="str">
        <f>IF(results!$O134&lt;&gt;"b","",U134*2)</f>
        <v/>
      </c>
      <c r="M134" s="38">
        <f t="shared" si="21"/>
        <v>0</v>
      </c>
      <c r="N134" s="4">
        <f t="shared" si="17"/>
        <v>1.3399999999999999E-5</v>
      </c>
      <c r="O134" s="4" t="str">
        <f>IF(results!$O134&lt;&gt;"b","",results!C134)</f>
        <v/>
      </c>
      <c r="P134" s="4">
        <f>IF(results!O134="A",1,IF(results!O134="B",2,IF(results!O134="C",3,99)))</f>
        <v>99</v>
      </c>
      <c r="Q134" s="28">
        <f>results!D134+results!E134</f>
        <v>0</v>
      </c>
      <c r="R134" s="28">
        <f>results!F134+results!G134</f>
        <v>0</v>
      </c>
      <c r="S134" s="28">
        <f>results!H134+results!I134</f>
        <v>0</v>
      </c>
      <c r="T134" s="28">
        <f>results!J134+results!K134</f>
        <v>0</v>
      </c>
      <c r="U134" s="28">
        <f>results!L134+results!M134</f>
        <v>0</v>
      </c>
      <c r="V134" s="10" t="e">
        <f t="shared" si="22"/>
        <v>#NUM!</v>
      </c>
    </row>
    <row r="135" spans="1:22" x14ac:dyDescent="0.35">
      <c r="A135" s="17">
        <v>129</v>
      </c>
      <c r="B135" s="19">
        <f t="shared" ref="B135:B160" si="25">RANK($P135,$P$7:$P$160,1)</f>
        <v>29</v>
      </c>
      <c r="C135" s="19">
        <f t="shared" ref="C135:C160" si="26">RANK($N135,$N$7:$N$160,0)</f>
        <v>37</v>
      </c>
      <c r="D135" s="14">
        <f t="shared" si="24"/>
        <v>12</v>
      </c>
      <c r="E135" s="14">
        <f t="shared" si="24"/>
        <v>12</v>
      </c>
      <c r="F135" s="2" t="str">
        <f>IF(results!O135&lt;&gt;"b","",results!B135)</f>
        <v/>
      </c>
      <c r="G135" s="2" t="str">
        <f>IF(results!$O135&lt;&gt;"b","",results!N135)</f>
        <v/>
      </c>
      <c r="H135" s="29" t="str">
        <f>IF(results!$O135&lt;&gt;"b","",Q135)</f>
        <v/>
      </c>
      <c r="I135" s="29" t="str">
        <f>IF(results!$O135&lt;&gt;"b","",IF(R135=Q135,R135+0.0001,R135))</f>
        <v/>
      </c>
      <c r="J135" s="29" t="str">
        <f>IF(results!$O135&lt;&gt;"b","",IF(OR(Q135=S135,R135=S135),S135+0.0002,S135))</f>
        <v/>
      </c>
      <c r="K135" s="29" t="str">
        <f>IF(results!$O135&lt;&gt;"b","",IF(OR(Q135=T135,R135=T135,S135=T135),T135+0.0003,T135))</f>
        <v/>
      </c>
      <c r="L135" s="29" t="str">
        <f>IF(results!$O135&lt;&gt;"b","",U135*2)</f>
        <v/>
      </c>
      <c r="M135" s="38">
        <f t="shared" ref="M135:M160" si="27">IF(F135&lt;&gt;"",(MAX(H135:L135)+LARGE(H135:L135,2)+LARGE(H135:L135,3)),0)</f>
        <v>0</v>
      </c>
      <c r="N135" s="4">
        <f t="shared" si="17"/>
        <v>1.3499999999999999E-5</v>
      </c>
      <c r="O135" s="4" t="str">
        <f>IF(results!$O135&lt;&gt;"b","",results!C135)</f>
        <v/>
      </c>
      <c r="P135" s="4">
        <f>IF(results!O135="A",1,IF(results!O135="B",2,IF(results!O135="C",3,99)))</f>
        <v>99</v>
      </c>
      <c r="Q135" s="28">
        <f>results!D135+results!E135</f>
        <v>0</v>
      </c>
      <c r="R135" s="28">
        <f>results!F135+results!G135</f>
        <v>0</v>
      </c>
      <c r="S135" s="28">
        <f>results!H135+results!I135</f>
        <v>0</v>
      </c>
      <c r="T135" s="28">
        <f>results!J135+results!K135</f>
        <v>0</v>
      </c>
      <c r="U135" s="28">
        <f>results!L135+results!M135</f>
        <v>0</v>
      </c>
      <c r="V135" s="10" t="e">
        <f t="shared" ref="V135:V160" si="28">LARGE(H135:L135,3)</f>
        <v>#NUM!</v>
      </c>
    </row>
    <row r="136" spans="1:22" x14ac:dyDescent="0.35">
      <c r="A136" s="17">
        <v>130</v>
      </c>
      <c r="B136" s="19">
        <f t="shared" si="25"/>
        <v>29</v>
      </c>
      <c r="C136" s="19">
        <f t="shared" si="26"/>
        <v>36</v>
      </c>
      <c r="D136" s="14">
        <f t="shared" si="24"/>
        <v>12</v>
      </c>
      <c r="E136" s="14">
        <f t="shared" si="24"/>
        <v>12</v>
      </c>
      <c r="F136" s="2" t="str">
        <f>IF(results!O136&lt;&gt;"b","",results!B136)</f>
        <v/>
      </c>
      <c r="G136" s="2" t="str">
        <f>IF(results!$O136&lt;&gt;"b","",results!N136)</f>
        <v/>
      </c>
      <c r="H136" s="29" t="str">
        <f>IF(results!$O136&lt;&gt;"b","",Q136)</f>
        <v/>
      </c>
      <c r="I136" s="29" t="str">
        <f>IF(results!$O136&lt;&gt;"b","",IF(R136=Q136,R136+0.0001,R136))</f>
        <v/>
      </c>
      <c r="J136" s="29" t="str">
        <f>IF(results!$O136&lt;&gt;"b","",IF(OR(Q136=S136,R136=S136),S136+0.0002,S136))</f>
        <v/>
      </c>
      <c r="K136" s="29" t="str">
        <f>IF(results!$O136&lt;&gt;"b","",IF(OR(Q136=T136,R136=T136,S136=T136),T136+0.0003,T136))</f>
        <v/>
      </c>
      <c r="L136" s="29" t="str">
        <f>IF(results!$O136&lt;&gt;"b","",U136*2)</f>
        <v/>
      </c>
      <c r="M136" s="38">
        <f t="shared" si="27"/>
        <v>0</v>
      </c>
      <c r="N136" s="4">
        <f t="shared" ref="N136:N160" si="29">M136+0.0000001*ROW()</f>
        <v>1.3599999999999999E-5</v>
      </c>
      <c r="O136" s="4" t="str">
        <f>IF(results!$O136&lt;&gt;"b","",results!C136)</f>
        <v/>
      </c>
      <c r="P136" s="4">
        <f>IF(results!O136="A",1,IF(results!O136="B",2,IF(results!O136="C",3,99)))</f>
        <v>99</v>
      </c>
      <c r="Q136" s="28">
        <f>results!D136+results!E136</f>
        <v>0</v>
      </c>
      <c r="R136" s="28">
        <f>results!F136+results!G136</f>
        <v>0</v>
      </c>
      <c r="S136" s="28">
        <f>results!H136+results!I136</f>
        <v>0</v>
      </c>
      <c r="T136" s="28">
        <f>results!J136+results!K136</f>
        <v>0</v>
      </c>
      <c r="U136" s="28">
        <f>results!L136+results!M136</f>
        <v>0</v>
      </c>
      <c r="V136" s="10" t="e">
        <f t="shared" si="28"/>
        <v>#NUM!</v>
      </c>
    </row>
    <row r="137" spans="1:22" x14ac:dyDescent="0.35">
      <c r="A137" s="17">
        <v>131</v>
      </c>
      <c r="B137" s="19">
        <f t="shared" si="25"/>
        <v>29</v>
      </c>
      <c r="C137" s="19">
        <f t="shared" si="26"/>
        <v>35</v>
      </c>
      <c r="D137" s="14">
        <f t="shared" si="24"/>
        <v>12</v>
      </c>
      <c r="E137" s="14">
        <f t="shared" si="24"/>
        <v>12</v>
      </c>
      <c r="F137" s="2" t="str">
        <f>IF(results!O137&lt;&gt;"b","",results!B137)</f>
        <v/>
      </c>
      <c r="G137" s="2" t="str">
        <f>IF(results!$O137&lt;&gt;"b","",results!N137)</f>
        <v/>
      </c>
      <c r="H137" s="29" t="str">
        <f>IF(results!$O137&lt;&gt;"b","",Q137)</f>
        <v/>
      </c>
      <c r="I137" s="29" t="str">
        <f>IF(results!$O137&lt;&gt;"b","",IF(R137=Q137,R137+0.0001,R137))</f>
        <v/>
      </c>
      <c r="J137" s="29" t="str">
        <f>IF(results!$O137&lt;&gt;"b","",IF(OR(Q137=S137,R137=S137),S137+0.0002,S137))</f>
        <v/>
      </c>
      <c r="K137" s="29" t="str">
        <f>IF(results!$O137&lt;&gt;"b","",IF(OR(Q137=T137,R137=T137,S137=T137),T137+0.0003,T137))</f>
        <v/>
      </c>
      <c r="L137" s="29" t="str">
        <f>IF(results!$O137&lt;&gt;"b","",U137*2)</f>
        <v/>
      </c>
      <c r="M137" s="38">
        <f t="shared" si="27"/>
        <v>0</v>
      </c>
      <c r="N137" s="4">
        <f t="shared" si="29"/>
        <v>1.3699999999999999E-5</v>
      </c>
      <c r="O137" s="4" t="str">
        <f>IF(results!$O137&lt;&gt;"b","",results!C137)</f>
        <v/>
      </c>
      <c r="P137" s="4">
        <f>IF(results!O137="A",1,IF(results!O137="B",2,IF(results!O137="C",3,99)))</f>
        <v>99</v>
      </c>
      <c r="Q137" s="28">
        <f>results!D137+results!E137</f>
        <v>0</v>
      </c>
      <c r="R137" s="28">
        <f>results!F137+results!G137</f>
        <v>0</v>
      </c>
      <c r="S137" s="28">
        <f>results!H137+results!I137</f>
        <v>0</v>
      </c>
      <c r="T137" s="28">
        <f>results!J137+results!K137</f>
        <v>0</v>
      </c>
      <c r="U137" s="28">
        <f>results!L137+results!M137</f>
        <v>0</v>
      </c>
      <c r="V137" s="10" t="e">
        <f t="shared" si="28"/>
        <v>#NUM!</v>
      </c>
    </row>
    <row r="138" spans="1:22" x14ac:dyDescent="0.35">
      <c r="A138" s="17">
        <v>132</v>
      </c>
      <c r="B138" s="19">
        <f t="shared" si="25"/>
        <v>29</v>
      </c>
      <c r="C138" s="19">
        <f t="shared" si="26"/>
        <v>34</v>
      </c>
      <c r="D138" s="14">
        <f t="shared" si="24"/>
        <v>12</v>
      </c>
      <c r="E138" s="14">
        <f t="shared" si="24"/>
        <v>12</v>
      </c>
      <c r="F138" s="2" t="str">
        <f>IF(results!O138&lt;&gt;"b","",results!B138)</f>
        <v/>
      </c>
      <c r="G138" s="2" t="str">
        <f>IF(results!$O138&lt;&gt;"b","",results!N138)</f>
        <v/>
      </c>
      <c r="H138" s="29" t="str">
        <f>IF(results!$O138&lt;&gt;"b","",Q138)</f>
        <v/>
      </c>
      <c r="I138" s="29" t="str">
        <f>IF(results!$O138&lt;&gt;"b","",IF(R138=Q138,R138+0.0001,R138))</f>
        <v/>
      </c>
      <c r="J138" s="29" t="str">
        <f>IF(results!$O138&lt;&gt;"b","",IF(OR(Q138=S138,R138=S138),S138+0.0002,S138))</f>
        <v/>
      </c>
      <c r="K138" s="29" t="str">
        <f>IF(results!$O138&lt;&gt;"b","",IF(OR(Q138=T138,R138=T138,S138=T138),T138+0.0003,T138))</f>
        <v/>
      </c>
      <c r="L138" s="29" t="str">
        <f>IF(results!$O138&lt;&gt;"b","",U138*2)</f>
        <v/>
      </c>
      <c r="M138" s="38">
        <f t="shared" si="27"/>
        <v>0</v>
      </c>
      <c r="N138" s="4">
        <f t="shared" si="29"/>
        <v>1.38E-5</v>
      </c>
      <c r="O138" s="4" t="str">
        <f>IF(results!$O138&lt;&gt;"b","",results!C138)</f>
        <v/>
      </c>
      <c r="P138" s="4">
        <f>IF(results!O138="A",1,IF(results!O138="B",2,IF(results!O138="C",3,99)))</f>
        <v>99</v>
      </c>
      <c r="Q138" s="28">
        <f>results!D138+results!E138</f>
        <v>0</v>
      </c>
      <c r="R138" s="28">
        <f>results!F138+results!G138</f>
        <v>0</v>
      </c>
      <c r="S138" s="28">
        <f>results!H138+results!I138</f>
        <v>0</v>
      </c>
      <c r="T138" s="28">
        <f>results!J138+results!K138</f>
        <v>0</v>
      </c>
      <c r="U138" s="28">
        <f>results!L138+results!M138</f>
        <v>0</v>
      </c>
      <c r="V138" s="10" t="e">
        <f t="shared" si="28"/>
        <v>#NUM!</v>
      </c>
    </row>
    <row r="139" spans="1:22" x14ac:dyDescent="0.35">
      <c r="A139" s="17">
        <v>133</v>
      </c>
      <c r="B139" s="19">
        <f t="shared" si="25"/>
        <v>29</v>
      </c>
      <c r="C139" s="19">
        <f t="shared" si="26"/>
        <v>33</v>
      </c>
      <c r="D139" s="14">
        <f t="shared" si="24"/>
        <v>12</v>
      </c>
      <c r="E139" s="14">
        <f t="shared" si="24"/>
        <v>12</v>
      </c>
      <c r="F139" s="2" t="str">
        <f>IF(results!O139&lt;&gt;"b","",results!B139)</f>
        <v/>
      </c>
      <c r="G139" s="2" t="str">
        <f>IF(results!$O139&lt;&gt;"b","",results!N139)</f>
        <v/>
      </c>
      <c r="H139" s="29" t="str">
        <f>IF(results!$O139&lt;&gt;"b","",Q139)</f>
        <v/>
      </c>
      <c r="I139" s="29" t="str">
        <f>IF(results!$O139&lt;&gt;"b","",IF(R139=Q139,R139+0.0001,R139))</f>
        <v/>
      </c>
      <c r="J139" s="29" t="str">
        <f>IF(results!$O139&lt;&gt;"b","",IF(OR(Q139=S139,R139=S139),S139+0.0002,S139))</f>
        <v/>
      </c>
      <c r="K139" s="29" t="str">
        <f>IF(results!$O139&lt;&gt;"b","",IF(OR(Q139=T139,R139=T139,S139=T139),T139+0.0003,T139))</f>
        <v/>
      </c>
      <c r="L139" s="29" t="str">
        <f>IF(results!$O139&lt;&gt;"b","",U139*2)</f>
        <v/>
      </c>
      <c r="M139" s="38">
        <f t="shared" si="27"/>
        <v>0</v>
      </c>
      <c r="N139" s="4">
        <f t="shared" si="29"/>
        <v>1.3899999999999999E-5</v>
      </c>
      <c r="O139" s="4" t="str">
        <f>IF(results!$O139&lt;&gt;"b","",results!C139)</f>
        <v/>
      </c>
      <c r="P139" s="4">
        <f>IF(results!O139="A",1,IF(results!O139="B",2,IF(results!O139="C",3,99)))</f>
        <v>99</v>
      </c>
      <c r="Q139" s="28">
        <f>results!D139+results!E139</f>
        <v>0</v>
      </c>
      <c r="R139" s="28">
        <f>results!F139+results!G139</f>
        <v>0</v>
      </c>
      <c r="S139" s="28">
        <f>results!H139+results!I139</f>
        <v>0</v>
      </c>
      <c r="T139" s="28">
        <f>results!J139+results!K139</f>
        <v>0</v>
      </c>
      <c r="U139" s="28">
        <f>results!L139+results!M139</f>
        <v>0</v>
      </c>
      <c r="V139" s="10" t="e">
        <f t="shared" si="28"/>
        <v>#NUM!</v>
      </c>
    </row>
    <row r="140" spans="1:22" x14ac:dyDescent="0.35">
      <c r="A140" s="17">
        <v>134</v>
      </c>
      <c r="B140" s="19">
        <f t="shared" si="25"/>
        <v>29</v>
      </c>
      <c r="C140" s="19">
        <f t="shared" si="26"/>
        <v>32</v>
      </c>
      <c r="D140" s="14">
        <f t="shared" si="24"/>
        <v>12</v>
      </c>
      <c r="E140" s="14">
        <f t="shared" si="24"/>
        <v>12</v>
      </c>
      <c r="F140" s="2" t="str">
        <f>IF(results!O140&lt;&gt;"b","",results!B140)</f>
        <v/>
      </c>
      <c r="G140" s="2" t="str">
        <f>IF(results!$O140&lt;&gt;"b","",results!N140)</f>
        <v/>
      </c>
      <c r="H140" s="29" t="str">
        <f>IF(results!$O140&lt;&gt;"b","",Q140)</f>
        <v/>
      </c>
      <c r="I140" s="29" t="str">
        <f>IF(results!$O140&lt;&gt;"b","",IF(R140=Q140,R140+0.0001,R140))</f>
        <v/>
      </c>
      <c r="J140" s="29" t="str">
        <f>IF(results!$O140&lt;&gt;"b","",IF(OR(Q140=S140,R140=S140),S140+0.0002,S140))</f>
        <v/>
      </c>
      <c r="K140" s="29" t="str">
        <f>IF(results!$O140&lt;&gt;"b","",IF(OR(Q140=T140,R140=T140,S140=T140),T140+0.0003,T140))</f>
        <v/>
      </c>
      <c r="L140" s="29" t="str">
        <f>IF(results!$O140&lt;&gt;"b","",U140*2)</f>
        <v/>
      </c>
      <c r="M140" s="38">
        <f t="shared" si="27"/>
        <v>0</v>
      </c>
      <c r="N140" s="4">
        <f t="shared" si="29"/>
        <v>1.4E-5</v>
      </c>
      <c r="O140" s="4" t="str">
        <f>IF(results!$O140&lt;&gt;"b","",results!C140)</f>
        <v/>
      </c>
      <c r="P140" s="4">
        <f>IF(results!O140="A",1,IF(results!O140="B",2,IF(results!O140="C",3,99)))</f>
        <v>99</v>
      </c>
      <c r="Q140" s="28">
        <f>results!D140+results!E140</f>
        <v>0</v>
      </c>
      <c r="R140" s="28">
        <f>results!F140+results!G140</f>
        <v>0</v>
      </c>
      <c r="S140" s="28">
        <f>results!H140+results!I140</f>
        <v>0</v>
      </c>
      <c r="T140" s="28">
        <f>results!J140+results!K140</f>
        <v>0</v>
      </c>
      <c r="U140" s="28">
        <f>results!L140+results!M140</f>
        <v>0</v>
      </c>
      <c r="V140" s="10" t="e">
        <f t="shared" si="28"/>
        <v>#NUM!</v>
      </c>
    </row>
    <row r="141" spans="1:22" x14ac:dyDescent="0.35">
      <c r="A141" s="17">
        <v>135</v>
      </c>
      <c r="B141" s="19">
        <f t="shared" si="25"/>
        <v>29</v>
      </c>
      <c r="C141" s="19">
        <f t="shared" si="26"/>
        <v>31</v>
      </c>
      <c r="D141" s="14">
        <f t="shared" si="24"/>
        <v>12</v>
      </c>
      <c r="E141" s="14">
        <f t="shared" si="24"/>
        <v>12</v>
      </c>
      <c r="F141" s="2" t="str">
        <f>IF(results!O141&lt;&gt;"b","",results!B141)</f>
        <v/>
      </c>
      <c r="G141" s="2" t="str">
        <f>IF(results!$O141&lt;&gt;"b","",results!N141)</f>
        <v/>
      </c>
      <c r="H141" s="29" t="str">
        <f>IF(results!$O141&lt;&gt;"b","",Q141)</f>
        <v/>
      </c>
      <c r="I141" s="29" t="str">
        <f>IF(results!$O141&lt;&gt;"b","",IF(R141=Q141,R141+0.0001,R141))</f>
        <v/>
      </c>
      <c r="J141" s="29" t="str">
        <f>IF(results!$O141&lt;&gt;"b","",IF(OR(Q141=S141,R141=S141),S141+0.0002,S141))</f>
        <v/>
      </c>
      <c r="K141" s="29" t="str">
        <f>IF(results!$O141&lt;&gt;"b","",IF(OR(Q141=T141,R141=T141,S141=T141),T141+0.0003,T141))</f>
        <v/>
      </c>
      <c r="L141" s="29" t="str">
        <f>IF(results!$O141&lt;&gt;"b","",U141*2)</f>
        <v/>
      </c>
      <c r="M141" s="38">
        <f t="shared" si="27"/>
        <v>0</v>
      </c>
      <c r="N141" s="4">
        <f t="shared" si="29"/>
        <v>1.4099999999999999E-5</v>
      </c>
      <c r="O141" s="4" t="str">
        <f>IF(results!$O141&lt;&gt;"b","",results!C141)</f>
        <v/>
      </c>
      <c r="P141" s="4">
        <f>IF(results!O141="A",1,IF(results!O141="B",2,IF(results!O141="C",3,99)))</f>
        <v>99</v>
      </c>
      <c r="Q141" s="28">
        <f>results!D141+results!E141</f>
        <v>0</v>
      </c>
      <c r="R141" s="28">
        <f>results!F141+results!G141</f>
        <v>0</v>
      </c>
      <c r="S141" s="28">
        <f>results!H141+results!I141</f>
        <v>0</v>
      </c>
      <c r="T141" s="28">
        <f>results!J141+results!K141</f>
        <v>0</v>
      </c>
      <c r="U141" s="28">
        <f>results!L141+results!M141</f>
        <v>0</v>
      </c>
      <c r="V141" s="10" t="e">
        <f t="shared" si="28"/>
        <v>#NUM!</v>
      </c>
    </row>
    <row r="142" spans="1:22" x14ac:dyDescent="0.35">
      <c r="A142" s="17">
        <v>136</v>
      </c>
      <c r="B142" s="19">
        <f t="shared" si="25"/>
        <v>29</v>
      </c>
      <c r="C142" s="19">
        <f t="shared" si="26"/>
        <v>30</v>
      </c>
      <c r="D142" s="14">
        <f t="shared" si="24"/>
        <v>12</v>
      </c>
      <c r="E142" s="14">
        <f t="shared" si="24"/>
        <v>12</v>
      </c>
      <c r="F142" s="2" t="str">
        <f>IF(results!O142&lt;&gt;"b","",results!B142)</f>
        <v/>
      </c>
      <c r="G142" s="2" t="str">
        <f>IF(results!$O142&lt;&gt;"b","",results!N142)</f>
        <v/>
      </c>
      <c r="H142" s="29" t="str">
        <f>IF(results!$O142&lt;&gt;"b","",Q142)</f>
        <v/>
      </c>
      <c r="I142" s="29" t="str">
        <f>IF(results!$O142&lt;&gt;"b","",IF(R142=Q142,R142+0.0001,R142))</f>
        <v/>
      </c>
      <c r="J142" s="29" t="str">
        <f>IF(results!$O142&lt;&gt;"b","",IF(OR(Q142=S142,R142=S142),S142+0.0002,S142))</f>
        <v/>
      </c>
      <c r="K142" s="29" t="str">
        <f>IF(results!$O142&lt;&gt;"b","",IF(OR(Q142=T142,R142=T142,S142=T142),T142+0.0003,T142))</f>
        <v/>
      </c>
      <c r="L142" s="29" t="str">
        <f>IF(results!$O142&lt;&gt;"b","",U142*2)</f>
        <v/>
      </c>
      <c r="M142" s="38">
        <f t="shared" si="27"/>
        <v>0</v>
      </c>
      <c r="N142" s="4">
        <f t="shared" si="29"/>
        <v>1.42E-5</v>
      </c>
      <c r="O142" s="4" t="str">
        <f>IF(results!$O142&lt;&gt;"b","",results!C142)</f>
        <v/>
      </c>
      <c r="P142" s="4">
        <f>IF(results!O142="A",1,IF(results!O142="B",2,IF(results!O142="C",3,99)))</f>
        <v>99</v>
      </c>
      <c r="Q142" s="28">
        <f>results!D142+results!E142</f>
        <v>0</v>
      </c>
      <c r="R142" s="28">
        <f>results!F142+results!G142</f>
        <v>0</v>
      </c>
      <c r="S142" s="28">
        <f>results!H142+results!I142</f>
        <v>0</v>
      </c>
      <c r="T142" s="28">
        <f>results!J142+results!K142</f>
        <v>0</v>
      </c>
      <c r="U142" s="28">
        <f>results!L142+results!M142</f>
        <v>0</v>
      </c>
      <c r="V142" s="10" t="e">
        <f t="shared" si="28"/>
        <v>#NUM!</v>
      </c>
    </row>
    <row r="143" spans="1:22" x14ac:dyDescent="0.35">
      <c r="A143" s="17">
        <v>137</v>
      </c>
      <c r="B143" s="19">
        <f t="shared" si="25"/>
        <v>29</v>
      </c>
      <c r="C143" s="19">
        <f t="shared" si="26"/>
        <v>29</v>
      </c>
      <c r="D143" s="14">
        <f t="shared" si="24"/>
        <v>12</v>
      </c>
      <c r="E143" s="14">
        <f t="shared" si="24"/>
        <v>12</v>
      </c>
      <c r="F143" s="2" t="str">
        <f>IF(results!O143&lt;&gt;"b","",results!B143)</f>
        <v/>
      </c>
      <c r="G143" s="2" t="str">
        <f>IF(results!$O143&lt;&gt;"b","",results!N143)</f>
        <v/>
      </c>
      <c r="H143" s="29" t="str">
        <f>IF(results!$O143&lt;&gt;"b","",Q143)</f>
        <v/>
      </c>
      <c r="I143" s="29" t="str">
        <f>IF(results!$O143&lt;&gt;"b","",IF(R143=Q143,R143+0.0001,R143))</f>
        <v/>
      </c>
      <c r="J143" s="29" t="str">
        <f>IF(results!$O143&lt;&gt;"b","",IF(OR(Q143=S143,R143=S143),S143+0.0002,S143))</f>
        <v/>
      </c>
      <c r="K143" s="29" t="str">
        <f>IF(results!$O143&lt;&gt;"b","",IF(OR(Q143=T143,R143=T143,S143=T143),T143+0.0003,T143))</f>
        <v/>
      </c>
      <c r="L143" s="29" t="str">
        <f>IF(results!$O143&lt;&gt;"b","",U143*2)</f>
        <v/>
      </c>
      <c r="M143" s="38">
        <f t="shared" si="27"/>
        <v>0</v>
      </c>
      <c r="N143" s="4">
        <f t="shared" si="29"/>
        <v>1.4299999999999999E-5</v>
      </c>
      <c r="O143" s="4" t="str">
        <f>IF(results!$O143&lt;&gt;"b","",results!C143)</f>
        <v/>
      </c>
      <c r="P143" s="4">
        <f>IF(results!O143="A",1,IF(results!O143="B",2,IF(results!O143="C",3,99)))</f>
        <v>99</v>
      </c>
      <c r="Q143" s="28">
        <f>results!D143+results!E143</f>
        <v>0</v>
      </c>
      <c r="R143" s="28">
        <f>results!F143+results!G143</f>
        <v>0</v>
      </c>
      <c r="S143" s="28">
        <f>results!H143+results!I143</f>
        <v>0</v>
      </c>
      <c r="T143" s="28">
        <f>results!J143+results!K143</f>
        <v>0</v>
      </c>
      <c r="U143" s="28">
        <f>results!L143+results!M143</f>
        <v>0</v>
      </c>
      <c r="V143" s="10" t="e">
        <f t="shared" si="28"/>
        <v>#NUM!</v>
      </c>
    </row>
    <row r="144" spans="1:22" x14ac:dyDescent="0.35">
      <c r="A144" s="17">
        <v>138</v>
      </c>
      <c r="B144" s="19">
        <f t="shared" si="25"/>
        <v>29</v>
      </c>
      <c r="C144" s="19">
        <f t="shared" si="26"/>
        <v>28</v>
      </c>
      <c r="D144" s="14">
        <f t="shared" si="24"/>
        <v>12</v>
      </c>
      <c r="E144" s="14">
        <f t="shared" si="24"/>
        <v>12</v>
      </c>
      <c r="F144" s="2" t="str">
        <f>IF(results!O144&lt;&gt;"b","",results!B144)</f>
        <v/>
      </c>
      <c r="G144" s="2" t="str">
        <f>IF(results!$O144&lt;&gt;"b","",results!N144)</f>
        <v/>
      </c>
      <c r="H144" s="29" t="str">
        <f>IF(results!$O144&lt;&gt;"b","",Q144)</f>
        <v/>
      </c>
      <c r="I144" s="29" t="str">
        <f>IF(results!$O144&lt;&gt;"b","",IF(R144=Q144,R144+0.0001,R144))</f>
        <v/>
      </c>
      <c r="J144" s="29" t="str">
        <f>IF(results!$O144&lt;&gt;"b","",IF(OR(Q144=S144,R144=S144),S144+0.0002,S144))</f>
        <v/>
      </c>
      <c r="K144" s="29" t="str">
        <f>IF(results!$O144&lt;&gt;"b","",IF(OR(Q144=T144,R144=T144,S144=T144),T144+0.0003,T144))</f>
        <v/>
      </c>
      <c r="L144" s="29" t="str">
        <f>IF(results!$O144&lt;&gt;"b","",U144*2)</f>
        <v/>
      </c>
      <c r="M144" s="38">
        <f t="shared" si="27"/>
        <v>0</v>
      </c>
      <c r="N144" s="4">
        <f t="shared" si="29"/>
        <v>1.4399999999999999E-5</v>
      </c>
      <c r="O144" s="4" t="str">
        <f>IF(results!$O144&lt;&gt;"b","",results!C144)</f>
        <v/>
      </c>
      <c r="P144" s="4">
        <f>IF(results!O144="A",1,IF(results!O144="B",2,IF(results!O144="C",3,99)))</f>
        <v>99</v>
      </c>
      <c r="Q144" s="28">
        <f>results!D144+results!E144</f>
        <v>0</v>
      </c>
      <c r="R144" s="28">
        <f>results!F144+results!G144</f>
        <v>0</v>
      </c>
      <c r="S144" s="28">
        <f>results!H144+results!I144</f>
        <v>0</v>
      </c>
      <c r="T144" s="28">
        <f>results!J144+results!K144</f>
        <v>0</v>
      </c>
      <c r="U144" s="28">
        <f>results!L144+results!M144</f>
        <v>0</v>
      </c>
      <c r="V144" s="10" t="e">
        <f t="shared" si="28"/>
        <v>#NUM!</v>
      </c>
    </row>
    <row r="145" spans="1:22" x14ac:dyDescent="0.35">
      <c r="A145" s="17">
        <v>139</v>
      </c>
      <c r="B145" s="19">
        <f t="shared" si="25"/>
        <v>29</v>
      </c>
      <c r="C145" s="19">
        <f t="shared" si="26"/>
        <v>27</v>
      </c>
      <c r="D145" s="14">
        <f t="shared" si="24"/>
        <v>12</v>
      </c>
      <c r="E145" s="14">
        <f t="shared" si="24"/>
        <v>12</v>
      </c>
      <c r="F145" s="2" t="str">
        <f>IF(results!O145&lt;&gt;"b","",results!B145)</f>
        <v/>
      </c>
      <c r="G145" s="2" t="str">
        <f>IF(results!$O145&lt;&gt;"b","",results!N145)</f>
        <v/>
      </c>
      <c r="H145" s="29" t="str">
        <f>IF(results!$O145&lt;&gt;"b","",Q145)</f>
        <v/>
      </c>
      <c r="I145" s="29" t="str">
        <f>IF(results!$O145&lt;&gt;"b","",IF(R145=Q145,R145+0.0001,R145))</f>
        <v/>
      </c>
      <c r="J145" s="29" t="str">
        <f>IF(results!$O145&lt;&gt;"b","",IF(OR(Q145=S145,R145=S145),S145+0.0002,S145))</f>
        <v/>
      </c>
      <c r="K145" s="29" t="str">
        <f>IF(results!$O145&lt;&gt;"b","",IF(OR(Q145=T145,R145=T145,S145=T145),T145+0.0003,T145))</f>
        <v/>
      </c>
      <c r="L145" s="29" t="str">
        <f>IF(results!$O145&lt;&gt;"b","",U145*2)</f>
        <v/>
      </c>
      <c r="M145" s="38">
        <f t="shared" si="27"/>
        <v>0</v>
      </c>
      <c r="N145" s="4">
        <f t="shared" si="29"/>
        <v>1.45E-5</v>
      </c>
      <c r="O145" s="4" t="str">
        <f>IF(results!$O145&lt;&gt;"b","",results!C145)</f>
        <v/>
      </c>
      <c r="P145" s="4">
        <f>IF(results!O145="A",1,IF(results!O145="B",2,IF(results!O145="C",3,99)))</f>
        <v>99</v>
      </c>
      <c r="Q145" s="28">
        <f>results!D145+results!E145</f>
        <v>0</v>
      </c>
      <c r="R145" s="28">
        <f>results!F145+results!G145</f>
        <v>0</v>
      </c>
      <c r="S145" s="28">
        <f>results!H145+results!I145</f>
        <v>0</v>
      </c>
      <c r="T145" s="28">
        <f>results!J145+results!K145</f>
        <v>0</v>
      </c>
      <c r="U145" s="28">
        <f>results!L145+results!M145</f>
        <v>0</v>
      </c>
      <c r="V145" s="10" t="e">
        <f t="shared" si="28"/>
        <v>#NUM!</v>
      </c>
    </row>
    <row r="146" spans="1:22" x14ac:dyDescent="0.35">
      <c r="A146" s="17">
        <v>140</v>
      </c>
      <c r="B146" s="19">
        <f t="shared" si="25"/>
        <v>29</v>
      </c>
      <c r="C146" s="19">
        <f t="shared" si="26"/>
        <v>26</v>
      </c>
      <c r="D146" s="14">
        <f t="shared" si="24"/>
        <v>12</v>
      </c>
      <c r="E146" s="14">
        <f t="shared" si="24"/>
        <v>12</v>
      </c>
      <c r="F146" s="2" t="str">
        <f>IF(results!O146&lt;&gt;"b","",results!B146)</f>
        <v/>
      </c>
      <c r="G146" s="2" t="str">
        <f>IF(results!$O146&lt;&gt;"b","",results!N146)</f>
        <v/>
      </c>
      <c r="H146" s="29" t="str">
        <f>IF(results!$O146&lt;&gt;"b","",Q146)</f>
        <v/>
      </c>
      <c r="I146" s="29" t="str">
        <f>IF(results!$O146&lt;&gt;"b","",IF(R146=Q146,R146+0.0001,R146))</f>
        <v/>
      </c>
      <c r="J146" s="29" t="str">
        <f>IF(results!$O146&lt;&gt;"b","",IF(OR(Q146=S146,R146=S146),S146+0.0002,S146))</f>
        <v/>
      </c>
      <c r="K146" s="29" t="str">
        <f>IF(results!$O146&lt;&gt;"b","",IF(OR(Q146=T146,R146=T146,S146=T146),T146+0.0003,T146))</f>
        <v/>
      </c>
      <c r="L146" s="29" t="str">
        <f>IF(results!$O146&lt;&gt;"b","",U146*2)</f>
        <v/>
      </c>
      <c r="M146" s="38">
        <f t="shared" si="27"/>
        <v>0</v>
      </c>
      <c r="N146" s="4">
        <f t="shared" si="29"/>
        <v>1.4599999999999999E-5</v>
      </c>
      <c r="O146" s="4" t="str">
        <f>IF(results!$O146&lt;&gt;"b","",results!C146)</f>
        <v/>
      </c>
      <c r="P146" s="4">
        <f>IF(results!O146="A",1,IF(results!O146="B",2,IF(results!O146="C",3,99)))</f>
        <v>99</v>
      </c>
      <c r="Q146" s="28">
        <f>results!D146+results!E146</f>
        <v>0</v>
      </c>
      <c r="R146" s="28">
        <f>results!F146+results!G146</f>
        <v>0</v>
      </c>
      <c r="S146" s="28">
        <f>results!H146+results!I146</f>
        <v>0</v>
      </c>
      <c r="T146" s="28">
        <f>results!J146+results!K146</f>
        <v>0</v>
      </c>
      <c r="U146" s="28">
        <f>results!L146+results!M146</f>
        <v>0</v>
      </c>
      <c r="V146" s="10" t="e">
        <f t="shared" si="28"/>
        <v>#NUM!</v>
      </c>
    </row>
    <row r="147" spans="1:22" x14ac:dyDescent="0.35">
      <c r="A147" s="17">
        <v>141</v>
      </c>
      <c r="B147" s="19">
        <f t="shared" si="25"/>
        <v>29</v>
      </c>
      <c r="C147" s="19">
        <f t="shared" si="26"/>
        <v>25</v>
      </c>
      <c r="D147" s="14">
        <f t="shared" ref="D147:E155" si="30">_xlfn.RANK.EQ($M147,$M$7:$M$160,0)</f>
        <v>12</v>
      </c>
      <c r="E147" s="14">
        <f t="shared" si="30"/>
        <v>12</v>
      </c>
      <c r="F147" s="2" t="str">
        <f>IF(results!O147&lt;&gt;"b","",results!B147)</f>
        <v/>
      </c>
      <c r="G147" s="2" t="str">
        <f>IF(results!$O147&lt;&gt;"b","",results!N147)</f>
        <v/>
      </c>
      <c r="H147" s="29" t="str">
        <f>IF(results!$O147&lt;&gt;"b","",Q147)</f>
        <v/>
      </c>
      <c r="I147" s="29" t="str">
        <f>IF(results!$O147&lt;&gt;"b","",IF(R147=Q147,R147+0.0001,R147))</f>
        <v/>
      </c>
      <c r="J147" s="29" t="str">
        <f>IF(results!$O147&lt;&gt;"b","",IF(OR(Q147=S147,R147=S147),S147+0.0002,S147))</f>
        <v/>
      </c>
      <c r="K147" s="29" t="str">
        <f>IF(results!$O147&lt;&gt;"b","",IF(OR(Q147=T147,R147=T147,S147=T147),T147+0.0003,T147))</f>
        <v/>
      </c>
      <c r="L147" s="29" t="str">
        <f>IF(results!$O147&lt;&gt;"b","",U147*2)</f>
        <v/>
      </c>
      <c r="M147" s="38">
        <f t="shared" si="27"/>
        <v>0</v>
      </c>
      <c r="N147" s="4">
        <f t="shared" si="29"/>
        <v>1.47E-5</v>
      </c>
      <c r="O147" s="4" t="str">
        <f>IF(results!$O147&lt;&gt;"b","",results!C147)</f>
        <v/>
      </c>
      <c r="P147" s="4">
        <f>IF(results!O147="A",1,IF(results!O147="B",2,IF(results!O147="C",3,99)))</f>
        <v>99</v>
      </c>
      <c r="Q147" s="28">
        <f>results!D147+results!E147</f>
        <v>0</v>
      </c>
      <c r="R147" s="28">
        <f>results!F147+results!G147</f>
        <v>0</v>
      </c>
      <c r="S147" s="28">
        <f>results!H147+results!I147</f>
        <v>0</v>
      </c>
      <c r="T147" s="28">
        <f>results!J147+results!K147</f>
        <v>0</v>
      </c>
      <c r="U147" s="28">
        <f>results!L147+results!M147</f>
        <v>0</v>
      </c>
      <c r="V147" s="10" t="e">
        <f t="shared" si="28"/>
        <v>#NUM!</v>
      </c>
    </row>
    <row r="148" spans="1:22" x14ac:dyDescent="0.35">
      <c r="A148" s="17">
        <v>142</v>
      </c>
      <c r="B148" s="19">
        <f t="shared" si="25"/>
        <v>29</v>
      </c>
      <c r="C148" s="19">
        <f t="shared" si="26"/>
        <v>24</v>
      </c>
      <c r="D148" s="14">
        <f t="shared" si="30"/>
        <v>12</v>
      </c>
      <c r="E148" s="14">
        <f t="shared" si="30"/>
        <v>12</v>
      </c>
      <c r="F148" s="2" t="str">
        <f>IF(results!O148&lt;&gt;"b","",results!B148)</f>
        <v/>
      </c>
      <c r="G148" s="2" t="str">
        <f>IF(results!$O148&lt;&gt;"b","",results!N148)</f>
        <v/>
      </c>
      <c r="H148" s="29" t="str">
        <f>IF(results!$O148&lt;&gt;"b","",Q148)</f>
        <v/>
      </c>
      <c r="I148" s="29" t="str">
        <f>IF(results!$O148&lt;&gt;"b","",IF(R148=Q148,R148+0.0001,R148))</f>
        <v/>
      </c>
      <c r="J148" s="29" t="str">
        <f>IF(results!$O148&lt;&gt;"b","",IF(OR(Q148=S148,R148=S148),S148+0.0002,S148))</f>
        <v/>
      </c>
      <c r="K148" s="29" t="str">
        <f>IF(results!$O148&lt;&gt;"b","",IF(OR(Q148=T148,R148=T148,S148=T148),T148+0.0003,T148))</f>
        <v/>
      </c>
      <c r="L148" s="29" t="str">
        <f>IF(results!$O148&lt;&gt;"b","",U148*2)</f>
        <v/>
      </c>
      <c r="M148" s="38">
        <f t="shared" si="27"/>
        <v>0</v>
      </c>
      <c r="N148" s="4">
        <f t="shared" si="29"/>
        <v>1.4799999999999999E-5</v>
      </c>
      <c r="O148" s="4" t="str">
        <f>IF(results!$O148&lt;&gt;"b","",results!C148)</f>
        <v/>
      </c>
      <c r="P148" s="4">
        <f>IF(results!O148="A",1,IF(results!O148="B",2,IF(results!O148="C",3,99)))</f>
        <v>99</v>
      </c>
      <c r="Q148" s="28">
        <f>results!D148+results!E148</f>
        <v>0</v>
      </c>
      <c r="R148" s="28">
        <f>results!F148+results!G148</f>
        <v>0</v>
      </c>
      <c r="S148" s="28">
        <f>results!H148+results!I148</f>
        <v>0</v>
      </c>
      <c r="T148" s="28">
        <f>results!J148+results!K148</f>
        <v>0</v>
      </c>
      <c r="U148" s="28">
        <f>results!L148+results!M148</f>
        <v>0</v>
      </c>
      <c r="V148" s="10" t="e">
        <f t="shared" si="28"/>
        <v>#NUM!</v>
      </c>
    </row>
    <row r="149" spans="1:22" x14ac:dyDescent="0.35">
      <c r="A149" s="17">
        <v>143</v>
      </c>
      <c r="B149" s="19">
        <f t="shared" si="25"/>
        <v>29</v>
      </c>
      <c r="C149" s="19">
        <f t="shared" si="26"/>
        <v>23</v>
      </c>
      <c r="D149" s="14">
        <f t="shared" si="30"/>
        <v>12</v>
      </c>
      <c r="E149" s="14">
        <f t="shared" si="30"/>
        <v>12</v>
      </c>
      <c r="F149" s="2" t="str">
        <f>IF(results!O149&lt;&gt;"b","",results!B149)</f>
        <v/>
      </c>
      <c r="G149" s="2" t="str">
        <f>IF(results!$O149&lt;&gt;"b","",results!N149)</f>
        <v/>
      </c>
      <c r="H149" s="29" t="str">
        <f>IF(results!$O149&lt;&gt;"b","",Q149)</f>
        <v/>
      </c>
      <c r="I149" s="29" t="str">
        <f>IF(results!$O149&lt;&gt;"b","",IF(R149=Q149,R149+0.0001,R149))</f>
        <v/>
      </c>
      <c r="J149" s="29" t="str">
        <f>IF(results!$O149&lt;&gt;"b","",IF(OR(Q149=S149,R149=S149),S149+0.0002,S149))</f>
        <v/>
      </c>
      <c r="K149" s="29" t="str">
        <f>IF(results!$O149&lt;&gt;"b","",IF(OR(Q149=T149,R149=T149,S149=T149),T149+0.0003,T149))</f>
        <v/>
      </c>
      <c r="L149" s="29" t="str">
        <f>IF(results!$O149&lt;&gt;"b","",U149*2)</f>
        <v/>
      </c>
      <c r="M149" s="38">
        <f t="shared" si="27"/>
        <v>0</v>
      </c>
      <c r="N149" s="4">
        <f t="shared" si="29"/>
        <v>1.49E-5</v>
      </c>
      <c r="O149" s="4" t="str">
        <f>IF(results!$O149&lt;&gt;"b","",results!C149)</f>
        <v/>
      </c>
      <c r="P149" s="4">
        <f>IF(results!O149="A",1,IF(results!O149="B",2,IF(results!O149="C",3,99)))</f>
        <v>99</v>
      </c>
      <c r="Q149" s="28">
        <f>results!D149+results!E149</f>
        <v>0</v>
      </c>
      <c r="R149" s="28">
        <f>results!F149+results!G149</f>
        <v>0</v>
      </c>
      <c r="S149" s="28">
        <f>results!H149+results!I149</f>
        <v>0</v>
      </c>
      <c r="T149" s="28">
        <f>results!J149+results!K149</f>
        <v>0</v>
      </c>
      <c r="U149" s="28">
        <f>results!L149+results!M149</f>
        <v>0</v>
      </c>
      <c r="V149" s="10" t="e">
        <f t="shared" si="28"/>
        <v>#NUM!</v>
      </c>
    </row>
    <row r="150" spans="1:22" x14ac:dyDescent="0.35">
      <c r="A150" s="17">
        <v>144</v>
      </c>
      <c r="B150" s="19">
        <f t="shared" si="25"/>
        <v>29</v>
      </c>
      <c r="C150" s="19">
        <f t="shared" si="26"/>
        <v>22</v>
      </c>
      <c r="D150" s="14">
        <f t="shared" si="30"/>
        <v>12</v>
      </c>
      <c r="E150" s="14">
        <f t="shared" si="30"/>
        <v>12</v>
      </c>
      <c r="F150" s="2" t="str">
        <f>IF(results!O150&lt;&gt;"b","",results!B150)</f>
        <v/>
      </c>
      <c r="G150" s="2" t="str">
        <f>IF(results!$O150&lt;&gt;"b","",results!N150)</f>
        <v/>
      </c>
      <c r="H150" s="29" t="str">
        <f>IF(results!$O150&lt;&gt;"b","",Q150)</f>
        <v/>
      </c>
      <c r="I150" s="29" t="str">
        <f>IF(results!$O150&lt;&gt;"b","",IF(R150=Q150,R150+0.0001,R150))</f>
        <v/>
      </c>
      <c r="J150" s="29" t="str">
        <f>IF(results!$O150&lt;&gt;"b","",IF(OR(Q150=S150,R150=S150),S150+0.0002,S150))</f>
        <v/>
      </c>
      <c r="K150" s="29" t="str">
        <f>IF(results!$O150&lt;&gt;"b","",IF(OR(Q150=T150,R150=T150,S150=T150),T150+0.0003,T150))</f>
        <v/>
      </c>
      <c r="L150" s="29" t="str">
        <f>IF(results!$O150&lt;&gt;"b","",U150*2)</f>
        <v/>
      </c>
      <c r="M150" s="38">
        <f t="shared" si="27"/>
        <v>0</v>
      </c>
      <c r="N150" s="4">
        <f t="shared" si="29"/>
        <v>1.4999999999999999E-5</v>
      </c>
      <c r="O150" s="4" t="str">
        <f>IF(results!$O150&lt;&gt;"b","",results!C150)</f>
        <v/>
      </c>
      <c r="P150" s="4">
        <f>IF(results!O150="A",1,IF(results!O150="B",2,IF(results!O150="C",3,99)))</f>
        <v>99</v>
      </c>
      <c r="Q150" s="28">
        <f>results!D150+results!E150</f>
        <v>0</v>
      </c>
      <c r="R150" s="28">
        <f>results!F150+results!G150</f>
        <v>0</v>
      </c>
      <c r="S150" s="28">
        <f>results!H150+results!I150</f>
        <v>0</v>
      </c>
      <c r="T150" s="28">
        <f>results!J150+results!K150</f>
        <v>0</v>
      </c>
      <c r="U150" s="28">
        <f>results!L150+results!M150</f>
        <v>0</v>
      </c>
      <c r="V150" s="10" t="e">
        <f t="shared" si="28"/>
        <v>#NUM!</v>
      </c>
    </row>
    <row r="151" spans="1:22" x14ac:dyDescent="0.35">
      <c r="A151" s="17">
        <v>145</v>
      </c>
      <c r="B151" s="19">
        <f t="shared" si="25"/>
        <v>29</v>
      </c>
      <c r="C151" s="19">
        <f t="shared" si="26"/>
        <v>21</v>
      </c>
      <c r="D151" s="14">
        <f t="shared" si="30"/>
        <v>12</v>
      </c>
      <c r="E151" s="14">
        <f t="shared" si="30"/>
        <v>12</v>
      </c>
      <c r="F151" s="2" t="str">
        <f>IF(results!O151&lt;&gt;"b","",results!B151)</f>
        <v/>
      </c>
      <c r="G151" s="2" t="str">
        <f>IF(results!$O151&lt;&gt;"b","",results!N151)</f>
        <v/>
      </c>
      <c r="H151" s="29" t="str">
        <f>IF(results!$O151&lt;&gt;"b","",Q151)</f>
        <v/>
      </c>
      <c r="I151" s="29" t="str">
        <f>IF(results!$O151&lt;&gt;"b","",IF(R151=Q151,R151+0.0001,R151))</f>
        <v/>
      </c>
      <c r="J151" s="29" t="str">
        <f>IF(results!$O151&lt;&gt;"b","",IF(OR(Q151=S151,R151=S151),S151+0.0002,S151))</f>
        <v/>
      </c>
      <c r="K151" s="29" t="str">
        <f>IF(results!$O151&lt;&gt;"b","",IF(OR(Q151=T151,R151=T151,S151=T151),T151+0.0003,T151))</f>
        <v/>
      </c>
      <c r="L151" s="29" t="str">
        <f>IF(results!$O151&lt;&gt;"b","",U151*2)</f>
        <v/>
      </c>
      <c r="M151" s="38">
        <f t="shared" si="27"/>
        <v>0</v>
      </c>
      <c r="N151" s="4">
        <f t="shared" si="29"/>
        <v>1.5099999999999999E-5</v>
      </c>
      <c r="O151" s="4" t="str">
        <f>IF(results!$O151&lt;&gt;"b","",results!C151)</f>
        <v/>
      </c>
      <c r="P151" s="4">
        <f>IF(results!O151="A",1,IF(results!O151="B",2,IF(results!O151="C",3,99)))</f>
        <v>99</v>
      </c>
      <c r="Q151" s="28">
        <f>results!D151+results!E151</f>
        <v>0</v>
      </c>
      <c r="R151" s="28">
        <f>results!F151+results!G151</f>
        <v>0</v>
      </c>
      <c r="S151" s="28">
        <f>results!H151+results!I151</f>
        <v>0</v>
      </c>
      <c r="T151" s="28">
        <f>results!J151+results!K151</f>
        <v>0</v>
      </c>
      <c r="U151" s="28">
        <f>results!L151+results!M151</f>
        <v>0</v>
      </c>
      <c r="V151" s="10" t="e">
        <f t="shared" si="28"/>
        <v>#NUM!</v>
      </c>
    </row>
    <row r="152" spans="1:22" x14ac:dyDescent="0.35">
      <c r="A152" s="17">
        <v>146</v>
      </c>
      <c r="B152" s="19">
        <f t="shared" si="25"/>
        <v>29</v>
      </c>
      <c r="C152" s="19">
        <f t="shared" si="26"/>
        <v>20</v>
      </c>
      <c r="D152" s="14">
        <f t="shared" si="30"/>
        <v>12</v>
      </c>
      <c r="E152" s="14">
        <f t="shared" si="30"/>
        <v>12</v>
      </c>
      <c r="F152" s="2" t="str">
        <f>IF(results!O152&lt;&gt;"b","",results!B152)</f>
        <v/>
      </c>
      <c r="G152" s="2" t="str">
        <f>IF(results!$O152&lt;&gt;"b","",results!N152)</f>
        <v/>
      </c>
      <c r="H152" s="29" t="str">
        <f>IF(results!$O152&lt;&gt;"b","",Q152)</f>
        <v/>
      </c>
      <c r="I152" s="29" t="str">
        <f>IF(results!$O152&lt;&gt;"b","",IF(R152=Q152,R152+0.0001,R152))</f>
        <v/>
      </c>
      <c r="J152" s="29" t="str">
        <f>IF(results!$O152&lt;&gt;"b","",IF(OR(Q152=S152,R152=S152),S152+0.0002,S152))</f>
        <v/>
      </c>
      <c r="K152" s="29" t="str">
        <f>IF(results!$O152&lt;&gt;"b","",IF(OR(Q152=T152,R152=T152,S152=T152),T152+0.0003,T152))</f>
        <v/>
      </c>
      <c r="L152" s="29" t="str">
        <f>IF(results!$O152&lt;&gt;"b","",U152*2)</f>
        <v/>
      </c>
      <c r="M152" s="38">
        <f t="shared" si="27"/>
        <v>0</v>
      </c>
      <c r="N152" s="4">
        <f t="shared" si="29"/>
        <v>1.52E-5</v>
      </c>
      <c r="O152" s="4" t="str">
        <f>IF(results!$O152&lt;&gt;"b","",results!C152)</f>
        <v/>
      </c>
      <c r="P152" s="4">
        <f>IF(results!O152="A",1,IF(results!O152="B",2,IF(results!O152="C",3,99)))</f>
        <v>99</v>
      </c>
      <c r="Q152" s="28">
        <f>results!D152+results!E152</f>
        <v>0</v>
      </c>
      <c r="R152" s="28">
        <f>results!F152+results!G152</f>
        <v>0</v>
      </c>
      <c r="S152" s="28">
        <f>results!H152+results!I152</f>
        <v>0</v>
      </c>
      <c r="T152" s="28">
        <f>results!J152+results!K152</f>
        <v>0</v>
      </c>
      <c r="U152" s="28">
        <f>results!L152+results!M152</f>
        <v>0</v>
      </c>
      <c r="V152" s="10" t="e">
        <f t="shared" si="28"/>
        <v>#NUM!</v>
      </c>
    </row>
    <row r="153" spans="1:22" x14ac:dyDescent="0.35">
      <c r="A153" s="17">
        <v>147</v>
      </c>
      <c r="B153" s="19">
        <f t="shared" si="25"/>
        <v>29</v>
      </c>
      <c r="C153" s="19">
        <f t="shared" si="26"/>
        <v>19</v>
      </c>
      <c r="D153" s="14">
        <f t="shared" si="30"/>
        <v>12</v>
      </c>
      <c r="E153" s="14">
        <f t="shared" si="30"/>
        <v>12</v>
      </c>
      <c r="F153" s="2" t="str">
        <f>IF(results!O153&lt;&gt;"b","",results!B153)</f>
        <v/>
      </c>
      <c r="G153" s="2" t="str">
        <f>IF(results!$O153&lt;&gt;"b","",results!N153)</f>
        <v/>
      </c>
      <c r="H153" s="29" t="str">
        <f>IF(results!$O153&lt;&gt;"b","",Q153)</f>
        <v/>
      </c>
      <c r="I153" s="29" t="str">
        <f>IF(results!$O153&lt;&gt;"b","",IF(R153=Q153,R153+0.0001,R153))</f>
        <v/>
      </c>
      <c r="J153" s="29" t="str">
        <f>IF(results!$O153&lt;&gt;"b","",IF(OR(Q153=S153,R153=S153),S153+0.0002,S153))</f>
        <v/>
      </c>
      <c r="K153" s="29" t="str">
        <f>IF(results!$O153&lt;&gt;"b","",IF(OR(Q153=T153,R153=T153,S153=T153),T153+0.0003,T153))</f>
        <v/>
      </c>
      <c r="L153" s="29" t="str">
        <f>IF(results!$O153&lt;&gt;"b","",U153*2)</f>
        <v/>
      </c>
      <c r="M153" s="38">
        <f t="shared" si="27"/>
        <v>0</v>
      </c>
      <c r="N153" s="4">
        <f t="shared" si="29"/>
        <v>1.5299999999999999E-5</v>
      </c>
      <c r="O153" s="4" t="str">
        <f>IF(results!$O153&lt;&gt;"b","",results!C153)</f>
        <v/>
      </c>
      <c r="P153" s="4">
        <f>IF(results!O153="A",1,IF(results!O153="B",2,IF(results!O153="C",3,99)))</f>
        <v>99</v>
      </c>
      <c r="Q153" s="28">
        <f>results!D153+results!E153</f>
        <v>0</v>
      </c>
      <c r="R153" s="28">
        <f>results!F153+results!G153</f>
        <v>0</v>
      </c>
      <c r="S153" s="28">
        <f>results!H153+results!I153</f>
        <v>0</v>
      </c>
      <c r="T153" s="28">
        <f>results!J153+results!K153</f>
        <v>0</v>
      </c>
      <c r="U153" s="28">
        <f>results!L153+results!M153</f>
        <v>0</v>
      </c>
      <c r="V153" s="10" t="e">
        <f t="shared" si="28"/>
        <v>#NUM!</v>
      </c>
    </row>
    <row r="154" spans="1:22" x14ac:dyDescent="0.35">
      <c r="A154" s="17">
        <v>148</v>
      </c>
      <c r="B154" s="19">
        <f t="shared" si="25"/>
        <v>29</v>
      </c>
      <c r="C154" s="19">
        <f t="shared" si="26"/>
        <v>18</v>
      </c>
      <c r="D154" s="14">
        <f t="shared" si="30"/>
        <v>12</v>
      </c>
      <c r="E154" s="14">
        <f t="shared" si="30"/>
        <v>12</v>
      </c>
      <c r="F154" s="2" t="str">
        <f>IF(results!O154&lt;&gt;"b","",results!B154)</f>
        <v/>
      </c>
      <c r="G154" s="2" t="str">
        <f>IF(results!$O154&lt;&gt;"b","",results!N154)</f>
        <v/>
      </c>
      <c r="H154" s="29" t="str">
        <f>IF(results!$O154&lt;&gt;"b","",Q154)</f>
        <v/>
      </c>
      <c r="I154" s="29" t="str">
        <f>IF(results!$O154&lt;&gt;"b","",IF(R154=Q154,R154+0.0001,R154))</f>
        <v/>
      </c>
      <c r="J154" s="29" t="str">
        <f>IF(results!$O154&lt;&gt;"b","",IF(OR(Q154=S154,R154=S154),S154+0.0002,S154))</f>
        <v/>
      </c>
      <c r="K154" s="29" t="str">
        <f>IF(results!$O154&lt;&gt;"b","",IF(OR(Q154=T154,R154=T154,S154=T154),T154+0.0003,T154))</f>
        <v/>
      </c>
      <c r="L154" s="29" t="str">
        <f>IF(results!$O154&lt;&gt;"b","",U154*2)</f>
        <v/>
      </c>
      <c r="M154" s="38">
        <f t="shared" si="27"/>
        <v>0</v>
      </c>
      <c r="N154" s="4">
        <f t="shared" si="29"/>
        <v>1.5399999999999998E-5</v>
      </c>
      <c r="O154" s="4" t="str">
        <f>IF(results!$O154&lt;&gt;"b","",results!C154)</f>
        <v/>
      </c>
      <c r="P154" s="4">
        <f>IF(results!O154="A",1,IF(results!O154="B",2,IF(results!O154="C",3,99)))</f>
        <v>99</v>
      </c>
      <c r="Q154" s="28">
        <f>results!D154+results!E154</f>
        <v>0</v>
      </c>
      <c r="R154" s="28">
        <f>results!F154+results!G154</f>
        <v>0</v>
      </c>
      <c r="S154" s="28">
        <f>results!H154+results!I154</f>
        <v>0</v>
      </c>
      <c r="T154" s="28">
        <f>results!J154+results!K154</f>
        <v>0</v>
      </c>
      <c r="U154" s="28">
        <f>results!L154+results!M154</f>
        <v>0</v>
      </c>
      <c r="V154" s="10" t="e">
        <f t="shared" si="28"/>
        <v>#NUM!</v>
      </c>
    </row>
    <row r="155" spans="1:22" x14ac:dyDescent="0.35">
      <c r="A155" s="17">
        <v>149</v>
      </c>
      <c r="B155" s="19">
        <f t="shared" si="25"/>
        <v>29</v>
      </c>
      <c r="C155" s="19">
        <f t="shared" si="26"/>
        <v>17</v>
      </c>
      <c r="D155" s="14">
        <f t="shared" si="30"/>
        <v>12</v>
      </c>
      <c r="E155" s="14">
        <f t="shared" si="30"/>
        <v>12</v>
      </c>
      <c r="F155" s="2" t="str">
        <f>IF(results!O155&lt;&gt;"b","",results!B155)</f>
        <v/>
      </c>
      <c r="G155" s="2" t="str">
        <f>IF(results!$O155&lt;&gt;"b","",results!N155)</f>
        <v/>
      </c>
      <c r="H155" s="29" t="str">
        <f>IF(results!$O155&lt;&gt;"b","",Q155)</f>
        <v/>
      </c>
      <c r="I155" s="29" t="str">
        <f>IF(results!$O155&lt;&gt;"b","",IF(R155=Q155,R155+0.0001,R155))</f>
        <v/>
      </c>
      <c r="J155" s="29" t="str">
        <f>IF(results!$O155&lt;&gt;"b","",IF(OR(Q155=S155,R155=S155),S155+0.0002,S155))</f>
        <v/>
      </c>
      <c r="K155" s="29" t="str">
        <f>IF(results!$O155&lt;&gt;"b","",IF(OR(Q155=T155,R155=T155,S155=T155),T155+0.0003,T155))</f>
        <v/>
      </c>
      <c r="L155" s="29" t="str">
        <f>IF(results!$O155&lt;&gt;"b","",U155*2)</f>
        <v/>
      </c>
      <c r="M155" s="38">
        <f t="shared" si="27"/>
        <v>0</v>
      </c>
      <c r="N155" s="4">
        <f t="shared" si="29"/>
        <v>1.5500000000000001E-5</v>
      </c>
      <c r="O155" s="4" t="str">
        <f>IF(results!$O155&lt;&gt;"b","",results!C155)</f>
        <v/>
      </c>
      <c r="P155" s="4">
        <f>IF(results!O155="A",1,IF(results!O155="B",2,IF(results!O155="C",3,99)))</f>
        <v>99</v>
      </c>
      <c r="Q155" s="28">
        <f>results!D155+results!E155</f>
        <v>0</v>
      </c>
      <c r="R155" s="28">
        <f>results!F155+results!G155</f>
        <v>0</v>
      </c>
      <c r="S155" s="28">
        <f>results!H155+results!I155</f>
        <v>0</v>
      </c>
      <c r="T155" s="28">
        <f>results!J155+results!K155</f>
        <v>0</v>
      </c>
      <c r="U155" s="28">
        <f>results!L155+results!M155</f>
        <v>0</v>
      </c>
      <c r="V155" s="10" t="e">
        <f t="shared" si="28"/>
        <v>#NUM!</v>
      </c>
    </row>
    <row r="156" spans="1:22" x14ac:dyDescent="0.35">
      <c r="A156" s="17">
        <v>150</v>
      </c>
      <c r="B156" s="19">
        <f t="shared" si="25"/>
        <v>29</v>
      </c>
      <c r="C156" s="19">
        <f t="shared" si="26"/>
        <v>16</v>
      </c>
      <c r="D156" s="14">
        <f t="shared" ref="D156:E160" si="31">_xlfn.RANK.EQ($M156,$M$7:$M$160,0)</f>
        <v>12</v>
      </c>
      <c r="E156" s="14">
        <f t="shared" si="31"/>
        <v>12</v>
      </c>
      <c r="F156" s="2" t="str">
        <f>IF(results!O156&lt;&gt;"b","",results!B156)</f>
        <v/>
      </c>
      <c r="G156" s="2" t="str">
        <f>IF(results!$O156&lt;&gt;"b","",results!N156)</f>
        <v/>
      </c>
      <c r="H156" s="29" t="str">
        <f>IF(results!$O156&lt;&gt;"b","",Q156)</f>
        <v/>
      </c>
      <c r="I156" s="29" t="str">
        <f>IF(results!$O156&lt;&gt;"b","",IF(R156=Q156,R156+0.0001,R156))</f>
        <v/>
      </c>
      <c r="J156" s="29" t="str">
        <f>IF(results!$O156&lt;&gt;"b","",IF(OR(Q156=S156,R156=S156),S156+0.0002,S156))</f>
        <v/>
      </c>
      <c r="K156" s="29" t="str">
        <f>IF(results!$O156&lt;&gt;"b","",IF(OR(Q156=T156,R156=T156,S156=T156),T156+0.0003,T156))</f>
        <v/>
      </c>
      <c r="L156" s="29" t="str">
        <f>IF(results!$O156&lt;&gt;"b","",U156*2)</f>
        <v/>
      </c>
      <c r="M156" s="38">
        <f t="shared" si="27"/>
        <v>0</v>
      </c>
      <c r="N156" s="4">
        <f t="shared" si="29"/>
        <v>1.56E-5</v>
      </c>
      <c r="O156" s="4" t="str">
        <f>IF(results!$O156&lt;&gt;"b","",results!C156)</f>
        <v/>
      </c>
      <c r="P156" s="4">
        <f>IF(results!O156="A",1,IF(results!O156="B",2,IF(results!O156="C",3,99)))</f>
        <v>99</v>
      </c>
      <c r="Q156" s="28">
        <f>results!D156+results!E156</f>
        <v>0</v>
      </c>
      <c r="R156" s="28">
        <f>results!F156+results!G156</f>
        <v>0</v>
      </c>
      <c r="S156" s="28">
        <f>results!H156+results!I156</f>
        <v>0</v>
      </c>
      <c r="T156" s="28">
        <f>results!J156+results!K156</f>
        <v>0</v>
      </c>
      <c r="U156" s="28">
        <f>results!L156+results!M156</f>
        <v>0</v>
      </c>
      <c r="V156" s="10" t="e">
        <f t="shared" si="28"/>
        <v>#NUM!</v>
      </c>
    </row>
    <row r="157" spans="1:22" x14ac:dyDescent="0.35">
      <c r="A157" s="17">
        <v>151</v>
      </c>
      <c r="B157" s="19">
        <f t="shared" si="25"/>
        <v>29</v>
      </c>
      <c r="C157" s="19">
        <f t="shared" si="26"/>
        <v>15</v>
      </c>
      <c r="D157" s="14">
        <f t="shared" si="31"/>
        <v>12</v>
      </c>
      <c r="E157" s="14">
        <f t="shared" si="31"/>
        <v>12</v>
      </c>
      <c r="F157" s="2" t="str">
        <f>IF(results!O157&lt;&gt;"b","",results!B157)</f>
        <v/>
      </c>
      <c r="G157" s="2" t="str">
        <f>IF(results!$O157&lt;&gt;"b","",results!N157)</f>
        <v/>
      </c>
      <c r="H157" s="29" t="str">
        <f>IF(results!$O157&lt;&gt;"b","",Q157)</f>
        <v/>
      </c>
      <c r="I157" s="29" t="str">
        <f>IF(results!$O157&lt;&gt;"b","",IF(R157=Q157,R157+0.0001,R157))</f>
        <v/>
      </c>
      <c r="J157" s="29" t="str">
        <f>IF(results!$O157&lt;&gt;"b","",IF(OR(Q157=S157,R157=S157),S157+0.0002,S157))</f>
        <v/>
      </c>
      <c r="K157" s="29" t="str">
        <f>IF(results!$O157&lt;&gt;"b","",IF(OR(Q157=T157,R157=T157,S157=T157),T157+0.0003,T157))</f>
        <v/>
      </c>
      <c r="L157" s="29" t="str">
        <f>IF(results!$O157&lt;&gt;"b","",U157*2)</f>
        <v/>
      </c>
      <c r="M157" s="38">
        <f t="shared" si="27"/>
        <v>0</v>
      </c>
      <c r="N157" s="4">
        <f t="shared" si="29"/>
        <v>1.5699999999999999E-5</v>
      </c>
      <c r="O157" s="4" t="str">
        <f>IF(results!$O157&lt;&gt;"b","",results!C157)</f>
        <v/>
      </c>
      <c r="P157" s="4">
        <f>IF(results!O157="A",1,IF(results!O157="B",2,IF(results!O157="C",3,99)))</f>
        <v>99</v>
      </c>
      <c r="Q157" s="28">
        <f>results!D157+results!E157</f>
        <v>0</v>
      </c>
      <c r="R157" s="28">
        <f>results!F157+results!G157</f>
        <v>0</v>
      </c>
      <c r="S157" s="28">
        <f>results!H157+results!I157</f>
        <v>0</v>
      </c>
      <c r="T157" s="28">
        <f>results!J157+results!K157</f>
        <v>0</v>
      </c>
      <c r="U157" s="28">
        <f>results!L157+results!M157</f>
        <v>0</v>
      </c>
      <c r="V157" s="10" t="e">
        <f t="shared" si="28"/>
        <v>#NUM!</v>
      </c>
    </row>
    <row r="158" spans="1:22" x14ac:dyDescent="0.35">
      <c r="A158" s="17">
        <v>152</v>
      </c>
      <c r="B158" s="19">
        <f t="shared" si="25"/>
        <v>29</v>
      </c>
      <c r="C158" s="19">
        <f t="shared" si="26"/>
        <v>14</v>
      </c>
      <c r="D158" s="14">
        <f t="shared" si="31"/>
        <v>12</v>
      </c>
      <c r="E158" s="14">
        <f t="shared" si="31"/>
        <v>12</v>
      </c>
      <c r="F158" s="2" t="str">
        <f>IF(results!O158&lt;&gt;"b","",results!B158)</f>
        <v/>
      </c>
      <c r="G158" s="2" t="str">
        <f>IF(results!$O158&lt;&gt;"b","",results!N158)</f>
        <v/>
      </c>
      <c r="H158" s="29" t="str">
        <f>IF(results!$O158&lt;&gt;"b","",Q158)</f>
        <v/>
      </c>
      <c r="I158" s="29" t="str">
        <f>IF(results!$O158&lt;&gt;"b","",IF(R158=Q158,R158+0.0001,R158))</f>
        <v/>
      </c>
      <c r="J158" s="29" t="str">
        <f>IF(results!$O158&lt;&gt;"b","",IF(OR(Q158=S158,R158=S158),S158+0.0002,S158))</f>
        <v/>
      </c>
      <c r="K158" s="29" t="str">
        <f>IF(results!$O158&lt;&gt;"b","",IF(OR(Q158=T158,R158=T158,S158=T158),T158+0.0003,T158))</f>
        <v/>
      </c>
      <c r="L158" s="29" t="str">
        <f>IF(results!$O158&lt;&gt;"b","",U158*2)</f>
        <v/>
      </c>
      <c r="M158" s="38">
        <f t="shared" si="27"/>
        <v>0</v>
      </c>
      <c r="N158" s="4">
        <f t="shared" si="29"/>
        <v>1.5799999999999998E-5</v>
      </c>
      <c r="O158" s="4" t="str">
        <f>IF(results!$O158&lt;&gt;"b","",results!C158)</f>
        <v/>
      </c>
      <c r="P158" s="4">
        <f>IF(results!O158="A",1,IF(results!O158="B",2,IF(results!O158="C",3,99)))</f>
        <v>99</v>
      </c>
      <c r="Q158" s="28">
        <f>results!D158+results!E158</f>
        <v>0</v>
      </c>
      <c r="R158" s="28">
        <f>results!F158+results!G158</f>
        <v>0</v>
      </c>
      <c r="S158" s="28">
        <f>results!H158+results!I158</f>
        <v>0</v>
      </c>
      <c r="T158" s="28">
        <f>results!J158+results!K158</f>
        <v>0</v>
      </c>
      <c r="U158" s="28">
        <f>results!L158+results!M158</f>
        <v>0</v>
      </c>
      <c r="V158" s="10" t="e">
        <f t="shared" si="28"/>
        <v>#NUM!</v>
      </c>
    </row>
    <row r="159" spans="1:22" x14ac:dyDescent="0.35">
      <c r="A159" s="17">
        <v>153</v>
      </c>
      <c r="B159" s="19">
        <f t="shared" si="25"/>
        <v>29</v>
      </c>
      <c r="C159" s="19">
        <f t="shared" si="26"/>
        <v>13</v>
      </c>
      <c r="D159" s="14">
        <f t="shared" si="31"/>
        <v>12</v>
      </c>
      <c r="E159" s="14">
        <f t="shared" si="31"/>
        <v>12</v>
      </c>
      <c r="F159" s="2" t="str">
        <f>IF(results!O159&lt;&gt;"b","",results!B159)</f>
        <v/>
      </c>
      <c r="G159" s="2" t="str">
        <f>IF(results!$O159&lt;&gt;"b","",results!N159)</f>
        <v/>
      </c>
      <c r="H159" s="29" t="str">
        <f>IF(results!$O159&lt;&gt;"b","",Q159)</f>
        <v/>
      </c>
      <c r="I159" s="29" t="str">
        <f>IF(results!$O159&lt;&gt;"b","",IF(R159=Q159,R159+0.0001,R159))</f>
        <v/>
      </c>
      <c r="J159" s="29" t="str">
        <f>IF(results!$O159&lt;&gt;"b","",IF(OR(Q159=S159,R159=S159),S159+0.0002,S159))</f>
        <v/>
      </c>
      <c r="K159" s="29" t="str">
        <f>IF(results!$O159&lt;&gt;"b","",IF(OR(Q159=T159,R159=T159,S159=T159),T159+0.0003,T159))</f>
        <v/>
      </c>
      <c r="L159" s="29" t="str">
        <f>IF(results!$O159&lt;&gt;"b","",U159*2)</f>
        <v/>
      </c>
      <c r="M159" s="38">
        <f t="shared" si="27"/>
        <v>0</v>
      </c>
      <c r="N159" s="4">
        <f t="shared" si="29"/>
        <v>1.59E-5</v>
      </c>
      <c r="O159" s="4" t="str">
        <f>IF(results!$O159&lt;&gt;"b","",results!C159)</f>
        <v/>
      </c>
      <c r="P159" s="4">
        <f>IF(results!O159="A",1,IF(results!O159="B",2,IF(results!O159="C",3,99)))</f>
        <v>99</v>
      </c>
      <c r="Q159" s="28">
        <f>results!D159+results!E159</f>
        <v>0</v>
      </c>
      <c r="R159" s="28">
        <f>results!F159+results!G159</f>
        <v>0</v>
      </c>
      <c r="S159" s="28">
        <f>results!H159+results!I159</f>
        <v>0</v>
      </c>
      <c r="T159" s="28">
        <f>results!J159+results!K159</f>
        <v>0</v>
      </c>
      <c r="U159" s="28">
        <f>results!L159+results!M159</f>
        <v>0</v>
      </c>
      <c r="V159" s="10" t="e">
        <f t="shared" si="28"/>
        <v>#NUM!</v>
      </c>
    </row>
    <row r="160" spans="1:22" x14ac:dyDescent="0.35">
      <c r="A160" s="17">
        <v>154</v>
      </c>
      <c r="B160" s="19">
        <f t="shared" si="25"/>
        <v>29</v>
      </c>
      <c r="C160" s="19">
        <f t="shared" si="26"/>
        <v>12</v>
      </c>
      <c r="D160" s="14">
        <f t="shared" si="31"/>
        <v>12</v>
      </c>
      <c r="E160" s="14">
        <f t="shared" si="31"/>
        <v>12</v>
      </c>
      <c r="F160" s="2" t="str">
        <f>IF(results!O160&lt;&gt;"b","",results!B160)</f>
        <v/>
      </c>
      <c r="G160" s="2" t="str">
        <f>IF(results!$O160&lt;&gt;"b","",results!N160)</f>
        <v/>
      </c>
      <c r="H160" s="29" t="str">
        <f>IF(results!$O160&lt;&gt;"b","",Q160)</f>
        <v/>
      </c>
      <c r="I160" s="29" t="str">
        <f>IF(results!$O160&lt;&gt;"b","",IF(R160=Q160,R160+0.0001,R160))</f>
        <v/>
      </c>
      <c r="J160" s="29" t="str">
        <f>IF(results!$O160&lt;&gt;"b","",IF(OR(Q160=S160,R160=S160),S160+0.0002,S160))</f>
        <v/>
      </c>
      <c r="K160" s="29" t="str">
        <f>IF(results!$O160&lt;&gt;"b","",IF(OR(Q160=T160,R160=T160,S160=T160),T160+0.0003,T160))</f>
        <v/>
      </c>
      <c r="L160" s="29" t="str">
        <f>IF(results!$O160&lt;&gt;"b","",U160*2)</f>
        <v/>
      </c>
      <c r="M160" s="38">
        <f t="shared" si="27"/>
        <v>0</v>
      </c>
      <c r="N160" s="4">
        <f t="shared" si="29"/>
        <v>1.5999999999999999E-5</v>
      </c>
      <c r="O160" s="4" t="str">
        <f>IF(results!$O160&lt;&gt;"b","",results!C160)</f>
        <v/>
      </c>
      <c r="P160" s="4">
        <f>IF(results!O160="A",1,IF(results!O160="B",2,IF(results!O160="C",3,99)))</f>
        <v>99</v>
      </c>
      <c r="Q160" s="28">
        <f>results!D160+results!E160</f>
        <v>0</v>
      </c>
      <c r="R160" s="28">
        <f>results!F160+results!G160</f>
        <v>0</v>
      </c>
      <c r="S160" s="28">
        <f>results!H160+results!I160</f>
        <v>0</v>
      </c>
      <c r="T160" s="28">
        <f>results!J160+results!K160</f>
        <v>0</v>
      </c>
      <c r="U160" s="28">
        <f>results!L160+results!M160</f>
        <v>0</v>
      </c>
      <c r="V160" s="10" t="e">
        <f t="shared" si="28"/>
        <v>#NUM!</v>
      </c>
    </row>
    <row r="161" spans="1:1" x14ac:dyDescent="0.35">
      <c r="A161" s="17">
        <v>155</v>
      </c>
    </row>
  </sheetData>
  <sheetProtection algorithmName="SHA-512" hashValue="vxVHPPGos56P/Chh8yl5TshVEArKYVNjO1Ug6IqV/dsgrOQ0+6fZQBaPgRr0bHCgGQAMNIvsAxtV9fr68yU49A==" saltValue="Id6uSDSsfMxLz4tIB6rBPA==" spinCount="100000" sheet="1" objects="1" scenarios="1"/>
  <mergeCells count="14">
    <mergeCell ref="H4:L4"/>
    <mergeCell ref="M5:M6"/>
    <mergeCell ref="N5:N6"/>
    <mergeCell ref="O5:O6"/>
    <mergeCell ref="H5:H6"/>
    <mergeCell ref="I5:I6"/>
    <mergeCell ref="J5:J6"/>
    <mergeCell ref="K5:K6"/>
    <mergeCell ref="L5:L6"/>
    <mergeCell ref="B5:B6"/>
    <mergeCell ref="C5:C6"/>
    <mergeCell ref="D5:D6"/>
    <mergeCell ref="F5:F6"/>
    <mergeCell ref="G5:G6"/>
  </mergeCells>
  <conditionalFormatting sqref="F7:G175">
    <cfRule type="cellIs" dxfId="13" priority="155" operator="equal">
      <formula>0</formula>
    </cfRule>
  </conditionalFormatting>
  <conditionalFormatting sqref="G7:G160">
    <cfRule type="dataBar" priority="156">
      <dataBar>
        <cfvo type="num" val="0"/>
        <cfvo type="max"/>
        <color theme="6" tint="-0.249977111117893"/>
      </dataBar>
      <extLst>
        <ext xmlns:x14="http://schemas.microsoft.com/office/spreadsheetml/2009/9/main" uri="{B025F937-C7B1-47D3-B67F-A62EFF666E3E}">
          <x14:id>{BAEF6D85-ADE6-42EA-9D42-1AF3A7ADE5DC}</x14:id>
        </ext>
      </extLst>
    </cfRule>
  </conditionalFormatting>
  <conditionalFormatting sqref="G161:G175">
    <cfRule type="dataBar" priority="1393">
      <dataBar>
        <cfvo type="num" val="0"/>
        <cfvo type="max"/>
        <color theme="6" tint="-0.249977111117893"/>
      </dataBar>
      <extLst>
        <ext xmlns:x14="http://schemas.microsoft.com/office/spreadsheetml/2009/9/main" uri="{B025F937-C7B1-47D3-B67F-A62EFF666E3E}">
          <x14:id>{DD2AE464-1410-4821-BB9A-2A6DE7F98DF3}</x14:id>
        </ext>
      </extLst>
    </cfRule>
  </conditionalFormatting>
  <conditionalFormatting sqref="M7:M160">
    <cfRule type="cellIs" dxfId="12" priority="213" operator="equal">
      <formula>200</formula>
    </cfRule>
  </conditionalFormatting>
  <conditionalFormatting sqref="M8:M175">
    <cfRule type="cellIs" dxfId="11" priority="216" operator="equal">
      <formula>0</formula>
    </cfRule>
  </conditionalFormatting>
  <conditionalFormatting sqref="M7:P160">
    <cfRule type="cellIs" dxfId="10" priority="124" operator="equal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AEF6D85-ADE6-42EA-9D42-1AF3A7ADE5DC}">
            <x14:dataBar minLength="0" maxLength="100" negativeBarColorSameAsPositive="1" axisPosition="none">
              <x14:cfvo type="num">
                <xm:f>0</xm:f>
              </x14:cfvo>
              <x14:cfvo type="max"/>
            </x14:dataBar>
          </x14:cfRule>
          <xm:sqref>G7:G160</xm:sqref>
        </x14:conditionalFormatting>
        <x14:conditionalFormatting xmlns:xm="http://schemas.microsoft.com/office/excel/2006/main">
          <x14:cfRule type="dataBar" id="{DD2AE464-1410-4821-BB9A-2A6DE7F98DF3}">
            <x14:dataBar minLength="0" maxLength="100" negativeBarColorSameAsPositive="1" axisPosition="none">
              <x14:cfvo type="num">
                <xm:f>0</xm:f>
              </x14:cfvo>
              <x14:cfvo type="max"/>
            </x14:dataBar>
          </x14:cfRule>
          <xm:sqref>G161:G175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tabColor rgb="FF00B0F0"/>
  </sheetPr>
  <dimension ref="A1:U166"/>
  <sheetViews>
    <sheetView tabSelected="1" zoomScale="90" zoomScaleNormal="90" workbookViewId="0">
      <pane ySplit="6" topLeftCell="A7" activePane="bottomLeft" state="frozen"/>
      <selection pane="bottomLeft" activeCell="B35" sqref="B35"/>
    </sheetView>
  </sheetViews>
  <sheetFormatPr defaultColWidth="9.1796875" defaultRowHeight="14.5" x14ac:dyDescent="0.35"/>
  <cols>
    <col min="1" max="1" width="4.81640625" style="6" customWidth="1"/>
    <col min="2" max="2" width="36" customWidth="1"/>
    <col min="3" max="3" width="6" style="16" customWidth="1"/>
    <col min="4" max="13" width="5.81640625" customWidth="1"/>
    <col min="14" max="14" width="6.1796875" style="34" hidden="1" customWidth="1"/>
    <col min="15" max="15" width="6.54296875" style="1" customWidth="1"/>
    <col min="16" max="16" width="8.81640625" style="8"/>
    <col min="17" max="21" width="8.7265625" style="8"/>
  </cols>
  <sheetData>
    <row r="1" spans="1:15" ht="15" thickBot="1" x14ac:dyDescent="0.4">
      <c r="B1" s="22">
        <f>SUM(E4,G4,I4,K4,M4)</f>
        <v>28</v>
      </c>
    </row>
    <row r="2" spans="1:15" ht="33.5" thickBot="1" x14ac:dyDescent="0.95">
      <c r="B2" s="41" t="str">
        <f>scoreA!F2</f>
        <v>Swing to Zala Springs 2026</v>
      </c>
      <c r="C2" s="48"/>
      <c r="D2" s="44"/>
      <c r="E2" s="42"/>
      <c r="F2" s="42"/>
      <c r="G2" s="42"/>
      <c r="H2" s="42"/>
      <c r="I2" s="42"/>
      <c r="J2" s="42"/>
      <c r="K2" s="42"/>
      <c r="L2" s="42"/>
      <c r="M2" s="43"/>
      <c r="O2"/>
    </row>
    <row r="3" spans="1:15" ht="6.65" customHeight="1" x14ac:dyDescent="0.35">
      <c r="B3" s="22">
        <f>COUNTA(B7:B166)-COUNT(B7:B166)</f>
        <v>28</v>
      </c>
    </row>
    <row r="4" spans="1:15" ht="21.75" customHeight="1" x14ac:dyDescent="0.5">
      <c r="B4" s="23" t="str">
        <f>B3&amp;" players  /  "&amp;B1&amp;" games"</f>
        <v>28 players  /  28 games</v>
      </c>
      <c r="C4" s="47" t="s">
        <v>32</v>
      </c>
      <c r="D4" s="24" t="s">
        <v>17</v>
      </c>
      <c r="E4" s="25">
        <f>COUNT(E7:E166)</f>
        <v>28</v>
      </c>
      <c r="F4" s="24" t="s">
        <v>18</v>
      </c>
      <c r="G4" s="25">
        <f>COUNT(G7:G166)</f>
        <v>0</v>
      </c>
      <c r="H4" s="24" t="s">
        <v>19</v>
      </c>
      <c r="I4" s="25">
        <f>COUNT(I7:I166)</f>
        <v>0</v>
      </c>
      <c r="J4" s="24" t="s">
        <v>20</v>
      </c>
      <c r="K4" s="25">
        <f>COUNT(K7:K166)</f>
        <v>0</v>
      </c>
      <c r="L4" s="24" t="s">
        <v>21</v>
      </c>
      <c r="M4" s="25">
        <f>COUNT(M7:M166)</f>
        <v>0</v>
      </c>
      <c r="O4" s="11"/>
    </row>
    <row r="5" spans="1:15" ht="15" customHeight="1" x14ac:dyDescent="0.35">
      <c r="B5" s="59" t="s">
        <v>0</v>
      </c>
      <c r="C5" s="55" t="s">
        <v>28</v>
      </c>
      <c r="D5" s="60">
        <v>1</v>
      </c>
      <c r="E5" s="61"/>
      <c r="F5" s="60">
        <v>2</v>
      </c>
      <c r="G5" s="61"/>
      <c r="H5" s="60">
        <v>3</v>
      </c>
      <c r="I5" s="61"/>
      <c r="J5" s="60">
        <v>4</v>
      </c>
      <c r="K5" s="61"/>
      <c r="L5" s="60">
        <v>5</v>
      </c>
      <c r="M5" s="61"/>
      <c r="N5" s="35" t="s">
        <v>5</v>
      </c>
      <c r="O5" s="57" t="s">
        <v>16</v>
      </c>
    </row>
    <row r="6" spans="1:15" ht="14.5" customHeight="1" x14ac:dyDescent="0.35">
      <c r="A6" s="6" t="s">
        <v>4</v>
      </c>
      <c r="B6" s="59"/>
      <c r="C6" s="56"/>
      <c r="D6" s="20" t="s">
        <v>1</v>
      </c>
      <c r="E6" s="20" t="s">
        <v>13</v>
      </c>
      <c r="F6" s="20" t="s">
        <v>1</v>
      </c>
      <c r="G6" s="20" t="s">
        <v>13</v>
      </c>
      <c r="H6" s="20" t="s">
        <v>1</v>
      </c>
      <c r="I6" s="20" t="s">
        <v>13</v>
      </c>
      <c r="J6" s="20" t="s">
        <v>1</v>
      </c>
      <c r="K6" s="20" t="s">
        <v>13</v>
      </c>
      <c r="L6" s="20" t="s">
        <v>1</v>
      </c>
      <c r="M6" s="20" t="s">
        <v>13</v>
      </c>
      <c r="N6" s="35"/>
      <c r="O6" s="58"/>
    </row>
    <row r="7" spans="1:15" x14ac:dyDescent="0.35">
      <c r="A7" s="6">
        <v>1</v>
      </c>
      <c r="B7" s="2" t="s">
        <v>45</v>
      </c>
      <c r="C7" s="85">
        <v>28.9</v>
      </c>
      <c r="D7" s="86">
        <v>5</v>
      </c>
      <c r="E7" s="86">
        <v>23</v>
      </c>
      <c r="F7" s="52"/>
      <c r="G7" s="52"/>
      <c r="H7" s="51"/>
      <c r="I7" s="51"/>
      <c r="J7" s="52"/>
      <c r="K7" s="52"/>
      <c r="L7" s="51"/>
      <c r="M7" s="51"/>
      <c r="N7" s="34">
        <f>COUNTIF(D7:M7,"&gt;-1")/2</f>
        <v>1</v>
      </c>
      <c r="O7" s="3" t="str">
        <f>IF(C7&lt;&gt;"",IF(C7&gt;20.1,"B","A"),"")</f>
        <v>B</v>
      </c>
    </row>
    <row r="8" spans="1:15" x14ac:dyDescent="0.35">
      <c r="A8" s="6">
        <v>2</v>
      </c>
      <c r="B8" s="2" t="s">
        <v>41</v>
      </c>
      <c r="C8" s="85">
        <v>18.8</v>
      </c>
      <c r="D8" s="86">
        <v>19</v>
      </c>
      <c r="E8" s="86">
        <v>34</v>
      </c>
      <c r="F8" s="52"/>
      <c r="G8" s="52"/>
      <c r="H8" s="51"/>
      <c r="I8" s="51"/>
      <c r="J8" s="52"/>
      <c r="K8" s="52"/>
      <c r="L8" s="51"/>
      <c r="M8" s="51"/>
      <c r="N8" s="34">
        <f>COUNTIF(D8:M8,"&gt;-1")/2</f>
        <v>1</v>
      </c>
      <c r="O8" s="3" t="str">
        <f>IF(C8&lt;&gt;"",IF(C8&gt;20.1,"B","A"),"")</f>
        <v>A</v>
      </c>
    </row>
    <row r="9" spans="1:15" x14ac:dyDescent="0.35">
      <c r="A9" s="6">
        <v>3</v>
      </c>
      <c r="B9" s="2" t="s">
        <v>51</v>
      </c>
      <c r="C9" s="85">
        <v>13.5</v>
      </c>
      <c r="D9" s="86">
        <v>23</v>
      </c>
      <c r="E9" s="86">
        <v>36</v>
      </c>
      <c r="F9" s="52"/>
      <c r="G9" s="52"/>
      <c r="H9" s="51"/>
      <c r="I9" s="51"/>
      <c r="J9" s="52"/>
      <c r="K9" s="52"/>
      <c r="L9" s="51"/>
      <c r="M9" s="51"/>
      <c r="N9" s="34">
        <f>COUNTIF(D9:M9,"&gt;-1")/2</f>
        <v>1</v>
      </c>
      <c r="O9" s="3" t="str">
        <f>IF(C9&lt;&gt;"",IF(C9&gt;20.1,"B","A"),"")</f>
        <v>A</v>
      </c>
    </row>
    <row r="10" spans="1:15" x14ac:dyDescent="0.35">
      <c r="A10" s="6">
        <v>4</v>
      </c>
      <c r="B10" s="2" t="s">
        <v>54</v>
      </c>
      <c r="C10" s="85">
        <v>16.7</v>
      </c>
      <c r="D10" s="86">
        <v>9</v>
      </c>
      <c r="E10" s="86">
        <v>17</v>
      </c>
      <c r="F10" s="52"/>
      <c r="G10" s="52"/>
      <c r="H10" s="51"/>
      <c r="I10" s="51"/>
      <c r="J10" s="52"/>
      <c r="K10" s="52"/>
      <c r="L10" s="51"/>
      <c r="M10" s="51"/>
      <c r="N10" s="34">
        <f>COUNTIF(D10:M10,"&gt;-1")/2</f>
        <v>1</v>
      </c>
      <c r="O10" s="3" t="str">
        <f>IF(C10&lt;&gt;"",IF(C10&gt;20.1,"B","A"),"")</f>
        <v>A</v>
      </c>
    </row>
    <row r="11" spans="1:15" x14ac:dyDescent="0.35">
      <c r="A11" s="6">
        <v>5</v>
      </c>
      <c r="B11" s="2" t="s">
        <v>52</v>
      </c>
      <c r="C11" s="85">
        <v>11</v>
      </c>
      <c r="D11" s="86">
        <v>23</v>
      </c>
      <c r="E11" s="86">
        <v>32</v>
      </c>
      <c r="F11" s="52"/>
      <c r="G11" s="52"/>
      <c r="H11" s="51"/>
      <c r="I11" s="51"/>
      <c r="J11" s="52"/>
      <c r="K11" s="52"/>
      <c r="L11" s="51"/>
      <c r="M11" s="51"/>
      <c r="N11" s="34">
        <f>COUNTIF(D11:M11,"&gt;-1")/2</f>
        <v>1</v>
      </c>
      <c r="O11" s="3" t="str">
        <f>IF(C11&lt;&gt;"",IF(C11&gt;20.1,"B","A"),"")</f>
        <v>A</v>
      </c>
    </row>
    <row r="12" spans="1:15" x14ac:dyDescent="0.35">
      <c r="A12" s="6">
        <v>6</v>
      </c>
      <c r="B12" s="2" t="s">
        <v>40</v>
      </c>
      <c r="C12" s="85">
        <v>12</v>
      </c>
      <c r="D12" s="86">
        <v>22</v>
      </c>
      <c r="E12" s="86">
        <v>32</v>
      </c>
      <c r="F12" s="52"/>
      <c r="G12" s="52"/>
      <c r="H12" s="51"/>
      <c r="I12" s="51"/>
      <c r="J12" s="52"/>
      <c r="K12" s="52"/>
      <c r="L12" s="51"/>
      <c r="M12" s="51"/>
      <c r="N12" s="34">
        <f>COUNTIF(D12:M12,"&gt;-1")/2</f>
        <v>1</v>
      </c>
      <c r="O12" s="3" t="str">
        <f>IF(C12&lt;&gt;"",IF(C12&gt;20.1,"B","A"),"")</f>
        <v>A</v>
      </c>
    </row>
    <row r="13" spans="1:15" x14ac:dyDescent="0.35">
      <c r="A13" s="6">
        <v>7</v>
      </c>
      <c r="B13" s="2" t="s">
        <v>48</v>
      </c>
      <c r="C13" s="85">
        <v>19.7</v>
      </c>
      <c r="D13" s="86">
        <v>15</v>
      </c>
      <c r="E13" s="86">
        <v>31</v>
      </c>
      <c r="F13" s="52"/>
      <c r="G13" s="52"/>
      <c r="H13" s="51"/>
      <c r="I13" s="51"/>
      <c r="J13" s="52"/>
      <c r="K13" s="52"/>
      <c r="L13" s="51"/>
      <c r="M13" s="51"/>
      <c r="N13" s="34">
        <f>COUNTIF(D13:M13,"&gt;-1")/2</f>
        <v>1</v>
      </c>
      <c r="O13" s="3" t="str">
        <f>IF(C13&lt;&gt;"",IF(C13&gt;20.1,"B","A"),"")</f>
        <v>A</v>
      </c>
    </row>
    <row r="14" spans="1:15" x14ac:dyDescent="0.35">
      <c r="A14" s="6">
        <v>8</v>
      </c>
      <c r="B14" s="2" t="s">
        <v>60</v>
      </c>
      <c r="C14" s="85">
        <v>19.600000000000001</v>
      </c>
      <c r="D14" s="86">
        <v>11</v>
      </c>
      <c r="E14" s="86">
        <v>26</v>
      </c>
      <c r="F14" s="52"/>
      <c r="G14" s="52"/>
      <c r="H14" s="51"/>
      <c r="I14" s="51"/>
      <c r="J14" s="52"/>
      <c r="K14" s="52"/>
      <c r="L14" s="51"/>
      <c r="M14" s="51"/>
      <c r="N14" s="34">
        <f>COUNTIF(D14:M14,"&gt;-1")/2</f>
        <v>1</v>
      </c>
      <c r="O14" s="3" t="str">
        <f>IF(C14&lt;&gt;"",IF(C14&gt;20.1,"B","A"),"")</f>
        <v>A</v>
      </c>
    </row>
    <row r="15" spans="1:15" x14ac:dyDescent="0.35">
      <c r="A15" s="6">
        <v>9</v>
      </c>
      <c r="B15" s="2" t="s">
        <v>50</v>
      </c>
      <c r="C15" s="85">
        <v>18.899999999999999</v>
      </c>
      <c r="D15" s="86">
        <v>4</v>
      </c>
      <c r="E15" s="86">
        <v>17</v>
      </c>
      <c r="F15" s="52"/>
      <c r="G15" s="52"/>
      <c r="H15" s="51"/>
      <c r="I15" s="51"/>
      <c r="J15" s="52"/>
      <c r="K15" s="52"/>
      <c r="L15" s="51"/>
      <c r="M15" s="51"/>
      <c r="N15" s="34">
        <f>COUNTIF(D15:M15,"&gt;-1")/2</f>
        <v>1</v>
      </c>
      <c r="O15" s="3" t="str">
        <f>IF(C15&lt;&gt;"",IF(C15&gt;20.1,"B","A"),"")</f>
        <v>A</v>
      </c>
    </row>
    <row r="16" spans="1:15" x14ac:dyDescent="0.35">
      <c r="A16" s="6">
        <v>10</v>
      </c>
      <c r="B16" s="2" t="s">
        <v>58</v>
      </c>
      <c r="C16" s="85">
        <v>16.8</v>
      </c>
      <c r="D16" s="86">
        <v>9</v>
      </c>
      <c r="E16" s="86">
        <v>19</v>
      </c>
      <c r="F16" s="52"/>
      <c r="G16" s="52"/>
      <c r="H16" s="51"/>
      <c r="I16" s="51"/>
      <c r="J16" s="52"/>
      <c r="K16" s="52"/>
      <c r="L16" s="51"/>
      <c r="M16" s="51"/>
      <c r="N16" s="34">
        <f>COUNTIF(D16:M16,"&gt;-1")/2</f>
        <v>1</v>
      </c>
      <c r="O16" s="3" t="str">
        <f>IF(C16&lt;&gt;"",IF(C16&gt;20.1,"B","A"),"")</f>
        <v>A</v>
      </c>
    </row>
    <row r="17" spans="1:15" x14ac:dyDescent="0.35">
      <c r="A17" s="6">
        <v>11</v>
      </c>
      <c r="B17" s="2" t="s">
        <v>63</v>
      </c>
      <c r="C17" s="85">
        <v>28</v>
      </c>
      <c r="D17" s="86">
        <v>8</v>
      </c>
      <c r="E17" s="86">
        <v>28</v>
      </c>
      <c r="F17" s="52"/>
      <c r="G17" s="52"/>
      <c r="H17" s="51"/>
      <c r="I17" s="51"/>
      <c r="J17" s="52"/>
      <c r="K17" s="52"/>
      <c r="L17" s="51"/>
      <c r="M17" s="51"/>
      <c r="N17" s="34">
        <f>COUNTIF(D17:M17,"&gt;-1")/2</f>
        <v>1</v>
      </c>
      <c r="O17" s="3" t="str">
        <f>IF(C17&lt;&gt;"",IF(C17&gt;20.1,"B","A"),"")</f>
        <v>B</v>
      </c>
    </row>
    <row r="18" spans="1:15" x14ac:dyDescent="0.35">
      <c r="A18" s="6">
        <v>12</v>
      </c>
      <c r="B18" s="2" t="s">
        <v>38</v>
      </c>
      <c r="C18" s="85">
        <v>15.9</v>
      </c>
      <c r="D18" s="86">
        <v>19</v>
      </c>
      <c r="E18" s="86">
        <v>32</v>
      </c>
      <c r="F18" s="52"/>
      <c r="G18" s="52"/>
      <c r="H18" s="51"/>
      <c r="I18" s="51"/>
      <c r="J18" s="52"/>
      <c r="K18" s="52"/>
      <c r="L18" s="51"/>
      <c r="M18" s="51"/>
      <c r="N18" s="34">
        <f>COUNTIF(D18:M18,"&gt;-1")/2</f>
        <v>1</v>
      </c>
      <c r="O18" s="3" t="str">
        <f>IF(C18&lt;&gt;"",IF(C18&gt;20.1,"B","A"),"")</f>
        <v>A</v>
      </c>
    </row>
    <row r="19" spans="1:15" x14ac:dyDescent="0.35">
      <c r="A19" s="6">
        <v>13</v>
      </c>
      <c r="B19" s="2" t="s">
        <v>61</v>
      </c>
      <c r="C19" s="85">
        <v>12</v>
      </c>
      <c r="D19" s="86">
        <v>16</v>
      </c>
      <c r="E19" s="86">
        <v>24</v>
      </c>
      <c r="F19" s="52"/>
      <c r="G19" s="52"/>
      <c r="H19" s="51"/>
      <c r="I19" s="51"/>
      <c r="J19" s="52"/>
      <c r="K19" s="52"/>
      <c r="L19" s="51"/>
      <c r="M19" s="51"/>
      <c r="N19" s="34">
        <f>COUNTIF(D19:M19,"&gt;-1")/2</f>
        <v>1</v>
      </c>
      <c r="O19" s="3" t="str">
        <f>IF(C19&lt;&gt;"",IF(C19&gt;20.1,"B","A"),"")</f>
        <v>A</v>
      </c>
    </row>
    <row r="20" spans="1:15" x14ac:dyDescent="0.35">
      <c r="A20" s="6">
        <v>14</v>
      </c>
      <c r="B20" s="2" t="s">
        <v>53</v>
      </c>
      <c r="C20" s="85">
        <v>26.5</v>
      </c>
      <c r="D20" s="86">
        <v>7</v>
      </c>
      <c r="E20" s="86">
        <v>26</v>
      </c>
      <c r="F20" s="52"/>
      <c r="G20" s="52"/>
      <c r="H20" s="51"/>
      <c r="I20" s="51"/>
      <c r="J20" s="52"/>
      <c r="K20" s="52"/>
      <c r="L20" s="51"/>
      <c r="M20" s="51"/>
      <c r="N20" s="34">
        <f>COUNTIF(D20:M20,"&gt;-1")/2</f>
        <v>1</v>
      </c>
      <c r="O20" s="3" t="str">
        <f>IF(C20&lt;&gt;"",IF(C20&gt;20.1,"B","A"),"")</f>
        <v>B</v>
      </c>
    </row>
    <row r="21" spans="1:15" x14ac:dyDescent="0.35">
      <c r="A21" s="6">
        <v>15</v>
      </c>
      <c r="B21" s="2" t="s">
        <v>47</v>
      </c>
      <c r="C21" s="85">
        <v>20.7</v>
      </c>
      <c r="D21" s="86">
        <v>18</v>
      </c>
      <c r="E21" s="86">
        <v>35</v>
      </c>
      <c r="F21" s="52"/>
      <c r="G21" s="52"/>
      <c r="H21" s="51"/>
      <c r="I21" s="51"/>
      <c r="J21" s="52"/>
      <c r="K21" s="52"/>
      <c r="L21" s="51"/>
      <c r="M21" s="51"/>
      <c r="N21" s="34">
        <f>COUNTIF(D21:M21,"&gt;-1")/2</f>
        <v>1</v>
      </c>
      <c r="O21" s="3" t="str">
        <f>IF(C21&lt;&gt;"",IF(C21&gt;20.1,"B","A"),"")</f>
        <v>B</v>
      </c>
    </row>
    <row r="22" spans="1:15" x14ac:dyDescent="0.35">
      <c r="A22" s="6">
        <v>16</v>
      </c>
      <c r="B22" s="2" t="s">
        <v>36</v>
      </c>
      <c r="C22" s="85">
        <v>21.2</v>
      </c>
      <c r="D22" s="86">
        <v>18</v>
      </c>
      <c r="E22" s="86">
        <v>38</v>
      </c>
      <c r="F22" s="52"/>
      <c r="G22" s="52"/>
      <c r="H22" s="51"/>
      <c r="I22" s="51"/>
      <c r="J22" s="52"/>
      <c r="K22" s="52"/>
      <c r="L22" s="51"/>
      <c r="M22" s="51"/>
      <c r="N22" s="34">
        <f>COUNTIF(D22:M22,"&gt;-1")/2</f>
        <v>1</v>
      </c>
      <c r="O22" s="3" t="str">
        <f>IF(C22&lt;&gt;"",IF(C22&gt;20.1,"B","A"),"")</f>
        <v>B</v>
      </c>
    </row>
    <row r="23" spans="1:15" x14ac:dyDescent="0.35">
      <c r="A23" s="6">
        <v>17</v>
      </c>
      <c r="B23" s="2" t="s">
        <v>55</v>
      </c>
      <c r="C23" s="85">
        <v>17.3</v>
      </c>
      <c r="D23" s="86">
        <v>16</v>
      </c>
      <c r="E23" s="86">
        <v>32</v>
      </c>
      <c r="F23" s="52"/>
      <c r="G23" s="52"/>
      <c r="H23" s="51"/>
      <c r="I23" s="51"/>
      <c r="J23" s="52"/>
      <c r="K23" s="52"/>
      <c r="L23" s="51"/>
      <c r="M23" s="51"/>
      <c r="N23" s="34">
        <f>COUNTIF(D23:M23,"&gt;-1")/2</f>
        <v>1</v>
      </c>
      <c r="O23" s="3" t="str">
        <f>IF(C23&lt;&gt;"",IF(C23&gt;20.1,"B","A"),"")</f>
        <v>A</v>
      </c>
    </row>
    <row r="24" spans="1:15" x14ac:dyDescent="0.35">
      <c r="A24" s="6">
        <v>18</v>
      </c>
      <c r="B24" s="2" t="s">
        <v>43</v>
      </c>
      <c r="C24" s="85">
        <v>8.3000000000000007</v>
      </c>
      <c r="D24" s="86">
        <v>17</v>
      </c>
      <c r="E24" s="86">
        <v>23</v>
      </c>
      <c r="F24" s="52"/>
      <c r="G24" s="52"/>
      <c r="H24" s="51"/>
      <c r="I24" s="51"/>
      <c r="J24" s="52"/>
      <c r="K24" s="52"/>
      <c r="L24" s="51"/>
      <c r="M24" s="51"/>
      <c r="N24" s="34">
        <f>COUNTIF(D24:M24,"&gt;-1")/2</f>
        <v>1</v>
      </c>
      <c r="O24" s="3" t="str">
        <f>IF(C24&lt;&gt;"",IF(C24&gt;20.1,"B","A"),"")</f>
        <v>A</v>
      </c>
    </row>
    <row r="25" spans="1:15" x14ac:dyDescent="0.35">
      <c r="A25" s="6">
        <v>19</v>
      </c>
      <c r="B25" s="2" t="s">
        <v>42</v>
      </c>
      <c r="C25" s="85">
        <v>5.3</v>
      </c>
      <c r="D25" s="86">
        <v>32</v>
      </c>
      <c r="E25" s="86">
        <v>37</v>
      </c>
      <c r="F25" s="52"/>
      <c r="G25" s="52"/>
      <c r="H25" s="51"/>
      <c r="I25" s="51"/>
      <c r="J25" s="52"/>
      <c r="K25" s="52"/>
      <c r="L25" s="51"/>
      <c r="M25" s="51"/>
      <c r="N25" s="34">
        <f>COUNTIF(D25:M25,"&gt;-1")/2</f>
        <v>1</v>
      </c>
      <c r="O25" s="3" t="str">
        <f>IF(C25&lt;&gt;"",IF(C25&gt;20.1,"B","A"),"")</f>
        <v>A</v>
      </c>
    </row>
    <row r="26" spans="1:15" x14ac:dyDescent="0.35">
      <c r="A26" s="6">
        <v>20</v>
      </c>
      <c r="B26" s="2" t="s">
        <v>44</v>
      </c>
      <c r="C26" s="85">
        <v>11.2</v>
      </c>
      <c r="D26" s="86">
        <v>23</v>
      </c>
      <c r="E26" s="86">
        <v>33</v>
      </c>
      <c r="F26" s="52"/>
      <c r="G26" s="52"/>
      <c r="H26" s="51"/>
      <c r="I26" s="51"/>
      <c r="J26" s="52"/>
      <c r="K26" s="52"/>
      <c r="L26" s="51"/>
      <c r="M26" s="51"/>
      <c r="N26" s="34">
        <f>COUNTIF(D26:M26,"&gt;-1")/2</f>
        <v>1</v>
      </c>
      <c r="O26" s="3" t="str">
        <f>IF(C26&lt;&gt;"",IF(C26&gt;20.1,"B","A"),"")</f>
        <v>A</v>
      </c>
    </row>
    <row r="27" spans="1:15" x14ac:dyDescent="0.35">
      <c r="A27" s="6">
        <v>21</v>
      </c>
      <c r="B27" s="2" t="s">
        <v>57</v>
      </c>
      <c r="C27" s="85">
        <v>18.5</v>
      </c>
      <c r="D27" s="86">
        <v>13</v>
      </c>
      <c r="E27" s="86">
        <v>28</v>
      </c>
      <c r="F27" s="52"/>
      <c r="G27" s="52"/>
      <c r="H27" s="51"/>
      <c r="I27" s="51"/>
      <c r="J27" s="52"/>
      <c r="K27" s="52"/>
      <c r="L27" s="51"/>
      <c r="M27" s="51"/>
      <c r="N27" s="34">
        <f>COUNTIF(D27:M27,"&gt;-1")/2</f>
        <v>1</v>
      </c>
      <c r="O27" s="3" t="str">
        <f>IF(C27&lt;&gt;"",IF(C27&gt;20.1,"B","A"),"")</f>
        <v>A</v>
      </c>
    </row>
    <row r="28" spans="1:15" x14ac:dyDescent="0.35">
      <c r="A28" s="6">
        <v>22</v>
      </c>
      <c r="B28" s="2" t="s">
        <v>62</v>
      </c>
      <c r="C28" s="85">
        <v>5.2</v>
      </c>
      <c r="D28" s="86">
        <v>24</v>
      </c>
      <c r="E28" s="86">
        <v>28</v>
      </c>
      <c r="F28" s="52"/>
      <c r="G28" s="52"/>
      <c r="H28" s="51"/>
      <c r="I28" s="51"/>
      <c r="J28" s="52"/>
      <c r="K28" s="52"/>
      <c r="L28" s="51"/>
      <c r="M28" s="51"/>
      <c r="N28" s="34">
        <f>COUNTIF(D28:M28,"&gt;-1")/2</f>
        <v>1</v>
      </c>
      <c r="O28" s="3" t="str">
        <f>IF(C28&lt;&gt;"",IF(C28&gt;20.1,"B","A"),"")</f>
        <v>A</v>
      </c>
    </row>
    <row r="29" spans="1:15" x14ac:dyDescent="0.35">
      <c r="A29" s="6">
        <v>23</v>
      </c>
      <c r="B29" s="2" t="s">
        <v>49</v>
      </c>
      <c r="C29" s="85">
        <v>44.6</v>
      </c>
      <c r="D29" s="86">
        <v>4</v>
      </c>
      <c r="E29" s="86">
        <v>33</v>
      </c>
      <c r="F29" s="52"/>
      <c r="G29" s="52"/>
      <c r="H29" s="51"/>
      <c r="I29" s="51"/>
      <c r="J29" s="52"/>
      <c r="K29" s="52"/>
      <c r="L29" s="51"/>
      <c r="M29" s="51"/>
      <c r="N29" s="34">
        <f>COUNTIF(D29:M29,"&gt;-1")/2</f>
        <v>1</v>
      </c>
      <c r="O29" s="3" t="str">
        <f>IF(C29&lt;&gt;"",IF(C29&gt;20.1,"B","A"),"")</f>
        <v>B</v>
      </c>
    </row>
    <row r="30" spans="1:15" x14ac:dyDescent="0.35">
      <c r="A30" s="6">
        <v>24</v>
      </c>
      <c r="B30" s="2" t="s">
        <v>56</v>
      </c>
      <c r="C30" s="85">
        <v>28.4</v>
      </c>
      <c r="D30" s="86">
        <v>12</v>
      </c>
      <c r="E30" s="86">
        <v>30</v>
      </c>
      <c r="F30" s="52"/>
      <c r="G30" s="52"/>
      <c r="H30" s="51"/>
      <c r="I30" s="51"/>
      <c r="J30" s="52"/>
      <c r="K30" s="52"/>
      <c r="L30" s="51"/>
      <c r="M30" s="51"/>
      <c r="N30" s="34">
        <f>COUNTIF(D30:M30,"&gt;-1")/2</f>
        <v>1</v>
      </c>
      <c r="O30" s="3" t="str">
        <f>IF(C30&lt;&gt;"",IF(C30&gt;20.1,"B","A"),"")</f>
        <v>B</v>
      </c>
    </row>
    <row r="31" spans="1:15" x14ac:dyDescent="0.35">
      <c r="A31" s="6">
        <v>25</v>
      </c>
      <c r="B31" s="2" t="s">
        <v>59</v>
      </c>
      <c r="C31" s="85">
        <v>27.5</v>
      </c>
      <c r="D31" s="86">
        <v>16</v>
      </c>
      <c r="E31" s="86">
        <v>37</v>
      </c>
      <c r="F31" s="52"/>
      <c r="G31" s="52"/>
      <c r="H31" s="51"/>
      <c r="I31" s="51"/>
      <c r="J31" s="52"/>
      <c r="K31" s="52"/>
      <c r="L31" s="51"/>
      <c r="M31" s="51"/>
      <c r="N31" s="34">
        <f>COUNTIF(D31:M31,"&gt;-1")/2</f>
        <v>1</v>
      </c>
      <c r="O31" s="3" t="str">
        <f>IF(C31&lt;&gt;"",IF(C31&gt;20.1,"B","A"),"")</f>
        <v>B</v>
      </c>
    </row>
    <row r="32" spans="1:15" x14ac:dyDescent="0.35">
      <c r="A32" s="6">
        <v>26</v>
      </c>
      <c r="B32" s="2" t="s">
        <v>39</v>
      </c>
      <c r="C32" s="85">
        <v>24.5</v>
      </c>
      <c r="D32" s="86">
        <v>4</v>
      </c>
      <c r="E32" s="86">
        <v>15</v>
      </c>
      <c r="F32" s="52"/>
      <c r="G32" s="52"/>
      <c r="H32" s="51"/>
      <c r="I32" s="51"/>
      <c r="J32" s="52"/>
      <c r="K32" s="52"/>
      <c r="L32" s="51"/>
      <c r="M32" s="51"/>
      <c r="N32" s="34">
        <f>COUNTIF(D32:M32,"&gt;-1")/2</f>
        <v>1</v>
      </c>
      <c r="O32" s="3" t="str">
        <f>IF(C32&lt;&gt;"",IF(C32&gt;20.1,"B","A"),"")</f>
        <v>B</v>
      </c>
    </row>
    <row r="33" spans="1:15" x14ac:dyDescent="0.35">
      <c r="A33" s="6">
        <v>27</v>
      </c>
      <c r="B33" s="2" t="s">
        <v>46</v>
      </c>
      <c r="C33" s="85">
        <v>21.9</v>
      </c>
      <c r="D33" s="86">
        <v>13</v>
      </c>
      <c r="E33" s="86">
        <v>31</v>
      </c>
      <c r="F33" s="52"/>
      <c r="G33" s="52"/>
      <c r="H33" s="51"/>
      <c r="I33" s="51"/>
      <c r="J33" s="52"/>
      <c r="K33" s="52"/>
      <c r="L33" s="51"/>
      <c r="M33" s="51"/>
      <c r="N33" s="34">
        <f>COUNTIF(D33:M33,"&gt;-1")/2</f>
        <v>1</v>
      </c>
      <c r="O33" s="3" t="str">
        <f>IF(C33&lt;&gt;"",IF(C33&gt;20.1,"B","A"),"")</f>
        <v>B</v>
      </c>
    </row>
    <row r="34" spans="1:15" x14ac:dyDescent="0.35">
      <c r="A34" s="6">
        <v>28</v>
      </c>
      <c r="B34" s="2" t="s">
        <v>37</v>
      </c>
      <c r="C34" s="85">
        <v>31.5</v>
      </c>
      <c r="D34" s="86">
        <v>7</v>
      </c>
      <c r="E34" s="86">
        <v>32</v>
      </c>
      <c r="F34" s="52"/>
      <c r="G34" s="52"/>
      <c r="H34" s="51"/>
      <c r="I34" s="51"/>
      <c r="J34" s="52"/>
      <c r="K34" s="52"/>
      <c r="L34" s="51"/>
      <c r="M34" s="51"/>
      <c r="N34" s="34">
        <f>COUNTIF(D34:M34,"&gt;-1")/2</f>
        <v>1</v>
      </c>
      <c r="O34" s="3" t="str">
        <f>IF(C34&lt;&gt;"",IF(C34&gt;20.1,"B","A"),"")</f>
        <v>B</v>
      </c>
    </row>
    <row r="35" spans="1:15" x14ac:dyDescent="0.35">
      <c r="A35" s="6">
        <v>29</v>
      </c>
      <c r="B35" s="49"/>
      <c r="C35" s="50"/>
      <c r="D35" s="51"/>
      <c r="E35" s="51"/>
      <c r="F35" s="52"/>
      <c r="G35" s="52"/>
      <c r="H35" s="51"/>
      <c r="I35" s="51"/>
      <c r="J35" s="52"/>
      <c r="K35" s="52"/>
      <c r="L35" s="51"/>
      <c r="M35" s="51"/>
      <c r="N35" s="34">
        <f t="shared" ref="N7:N38" si="0">COUNTIF(D35:M35,"&gt;-1")/2</f>
        <v>0</v>
      </c>
      <c r="O35" s="3" t="str">
        <f t="shared" ref="O7:O38" si="1">IF(C35&lt;&gt;"",IF(C35&gt;20.1,"B","A"),"")</f>
        <v/>
      </c>
    </row>
    <row r="36" spans="1:15" x14ac:dyDescent="0.35">
      <c r="A36" s="6">
        <v>30</v>
      </c>
      <c r="B36" s="49"/>
      <c r="C36" s="50"/>
      <c r="D36" s="51"/>
      <c r="E36" s="51"/>
      <c r="F36" s="52"/>
      <c r="G36" s="52"/>
      <c r="H36" s="51"/>
      <c r="I36" s="51"/>
      <c r="J36" s="52"/>
      <c r="K36" s="52"/>
      <c r="L36" s="51"/>
      <c r="M36" s="51"/>
      <c r="N36" s="34">
        <f t="shared" si="0"/>
        <v>0</v>
      </c>
      <c r="O36" s="3" t="str">
        <f t="shared" si="1"/>
        <v/>
      </c>
    </row>
    <row r="37" spans="1:15" x14ac:dyDescent="0.35">
      <c r="A37" s="6">
        <v>31</v>
      </c>
      <c r="B37" s="49"/>
      <c r="C37" s="50"/>
      <c r="D37" s="51"/>
      <c r="E37" s="51"/>
      <c r="F37" s="52"/>
      <c r="G37" s="52"/>
      <c r="H37" s="51"/>
      <c r="I37" s="51"/>
      <c r="J37" s="52"/>
      <c r="K37" s="52"/>
      <c r="L37" s="51"/>
      <c r="M37" s="51"/>
      <c r="N37" s="34">
        <f t="shared" si="0"/>
        <v>0</v>
      </c>
      <c r="O37" s="3" t="str">
        <f t="shared" si="1"/>
        <v/>
      </c>
    </row>
    <row r="38" spans="1:15" x14ac:dyDescent="0.35">
      <c r="A38" s="6">
        <v>32</v>
      </c>
      <c r="B38" s="49"/>
      <c r="C38" s="50"/>
      <c r="D38" s="51"/>
      <c r="E38" s="51"/>
      <c r="F38" s="52"/>
      <c r="G38" s="52"/>
      <c r="H38" s="51"/>
      <c r="I38" s="51"/>
      <c r="J38" s="52"/>
      <c r="K38" s="52"/>
      <c r="L38" s="51"/>
      <c r="M38" s="51"/>
      <c r="N38" s="34">
        <f t="shared" si="0"/>
        <v>0</v>
      </c>
      <c r="O38" s="3" t="str">
        <f t="shared" si="1"/>
        <v/>
      </c>
    </row>
    <row r="39" spans="1:15" x14ac:dyDescent="0.35">
      <c r="A39" s="6">
        <v>33</v>
      </c>
      <c r="B39" s="49"/>
      <c r="C39" s="50"/>
      <c r="D39" s="51"/>
      <c r="E39" s="51"/>
      <c r="F39" s="52"/>
      <c r="G39" s="52"/>
      <c r="H39" s="51"/>
      <c r="I39" s="51"/>
      <c r="J39" s="52"/>
      <c r="K39" s="52"/>
      <c r="L39" s="51"/>
      <c r="M39" s="51"/>
      <c r="N39" s="34">
        <f t="shared" ref="N39:N70" si="2">COUNTIF(D39:M39,"&gt;-1")/2</f>
        <v>0</v>
      </c>
      <c r="O39" s="3" t="str">
        <f t="shared" ref="O39:O70" si="3">IF(C39&lt;&gt;"",IF(C39&gt;20.1,"B","A"),"")</f>
        <v/>
      </c>
    </row>
    <row r="40" spans="1:15" x14ac:dyDescent="0.35">
      <c r="A40" s="6">
        <v>34</v>
      </c>
      <c r="B40" s="49"/>
      <c r="C40" s="50"/>
      <c r="D40" s="51"/>
      <c r="E40" s="51"/>
      <c r="F40" s="52"/>
      <c r="G40" s="52"/>
      <c r="H40" s="51"/>
      <c r="I40" s="51"/>
      <c r="J40" s="52"/>
      <c r="K40" s="52"/>
      <c r="L40" s="51"/>
      <c r="M40" s="51"/>
      <c r="N40" s="34">
        <f t="shared" si="2"/>
        <v>0</v>
      </c>
      <c r="O40" s="3" t="str">
        <f t="shared" si="3"/>
        <v/>
      </c>
    </row>
    <row r="41" spans="1:15" x14ac:dyDescent="0.35">
      <c r="A41" s="6">
        <v>35</v>
      </c>
      <c r="B41" s="49"/>
      <c r="C41" s="50"/>
      <c r="D41" s="51"/>
      <c r="E41" s="51"/>
      <c r="F41" s="52"/>
      <c r="G41" s="52"/>
      <c r="H41" s="51"/>
      <c r="I41" s="51"/>
      <c r="J41" s="52"/>
      <c r="K41" s="52"/>
      <c r="L41" s="51"/>
      <c r="M41" s="51"/>
      <c r="N41" s="34">
        <f t="shared" si="2"/>
        <v>0</v>
      </c>
      <c r="O41" s="3" t="str">
        <f t="shared" si="3"/>
        <v/>
      </c>
    </row>
    <row r="42" spans="1:15" x14ac:dyDescent="0.35">
      <c r="A42" s="6">
        <v>36</v>
      </c>
      <c r="B42" s="49"/>
      <c r="C42" s="50"/>
      <c r="D42" s="51"/>
      <c r="E42" s="51"/>
      <c r="F42" s="52"/>
      <c r="G42" s="52"/>
      <c r="H42" s="51"/>
      <c r="I42" s="51"/>
      <c r="J42" s="52"/>
      <c r="K42" s="52"/>
      <c r="L42" s="51"/>
      <c r="M42" s="51"/>
      <c r="N42" s="34">
        <f t="shared" si="2"/>
        <v>0</v>
      </c>
      <c r="O42" s="3" t="str">
        <f t="shared" si="3"/>
        <v/>
      </c>
    </row>
    <row r="43" spans="1:15" x14ac:dyDescent="0.35">
      <c r="A43" s="6">
        <v>37</v>
      </c>
      <c r="B43" s="49"/>
      <c r="C43" s="50"/>
      <c r="D43" s="51"/>
      <c r="E43" s="51"/>
      <c r="F43" s="52"/>
      <c r="G43" s="52"/>
      <c r="H43" s="51"/>
      <c r="I43" s="51"/>
      <c r="J43" s="52"/>
      <c r="K43" s="52"/>
      <c r="L43" s="51"/>
      <c r="M43" s="51"/>
      <c r="N43" s="34">
        <f t="shared" si="2"/>
        <v>0</v>
      </c>
      <c r="O43" s="3" t="str">
        <f t="shared" si="3"/>
        <v/>
      </c>
    </row>
    <row r="44" spans="1:15" x14ac:dyDescent="0.35">
      <c r="A44" s="6">
        <v>38</v>
      </c>
      <c r="B44" s="49"/>
      <c r="C44" s="50"/>
      <c r="D44" s="51"/>
      <c r="E44" s="51"/>
      <c r="F44" s="52"/>
      <c r="G44" s="52"/>
      <c r="H44" s="51"/>
      <c r="I44" s="51"/>
      <c r="J44" s="52"/>
      <c r="K44" s="52"/>
      <c r="L44" s="51"/>
      <c r="M44" s="51"/>
      <c r="N44" s="34">
        <f t="shared" si="2"/>
        <v>0</v>
      </c>
      <c r="O44" s="3" t="str">
        <f t="shared" si="3"/>
        <v/>
      </c>
    </row>
    <row r="45" spans="1:15" x14ac:dyDescent="0.35">
      <c r="A45" s="6">
        <v>39</v>
      </c>
      <c r="B45" s="49"/>
      <c r="C45" s="50"/>
      <c r="D45" s="51"/>
      <c r="E45" s="51"/>
      <c r="F45" s="52"/>
      <c r="G45" s="52"/>
      <c r="H45" s="51"/>
      <c r="I45" s="51"/>
      <c r="J45" s="52"/>
      <c r="K45" s="52"/>
      <c r="L45" s="51"/>
      <c r="M45" s="51"/>
      <c r="N45" s="34">
        <f t="shared" si="2"/>
        <v>0</v>
      </c>
      <c r="O45" s="3" t="str">
        <f t="shared" si="3"/>
        <v/>
      </c>
    </row>
    <row r="46" spans="1:15" x14ac:dyDescent="0.35">
      <c r="A46" s="6">
        <v>40</v>
      </c>
      <c r="B46" s="49"/>
      <c r="C46" s="50"/>
      <c r="D46" s="51"/>
      <c r="E46" s="51"/>
      <c r="F46" s="52"/>
      <c r="G46" s="52"/>
      <c r="H46" s="51"/>
      <c r="I46" s="51"/>
      <c r="J46" s="52"/>
      <c r="K46" s="52"/>
      <c r="L46" s="51"/>
      <c r="M46" s="51"/>
      <c r="N46" s="34">
        <f t="shared" si="2"/>
        <v>0</v>
      </c>
      <c r="O46" s="3" t="str">
        <f t="shared" si="3"/>
        <v/>
      </c>
    </row>
    <row r="47" spans="1:15" x14ac:dyDescent="0.35">
      <c r="A47" s="6">
        <v>41</v>
      </c>
      <c r="B47" s="49"/>
      <c r="C47" s="50"/>
      <c r="D47" s="51"/>
      <c r="E47" s="51"/>
      <c r="F47" s="52"/>
      <c r="G47" s="52"/>
      <c r="H47" s="51"/>
      <c r="I47" s="51"/>
      <c r="J47" s="52"/>
      <c r="K47" s="52"/>
      <c r="L47" s="51"/>
      <c r="M47" s="51"/>
      <c r="N47" s="34">
        <f t="shared" si="2"/>
        <v>0</v>
      </c>
      <c r="O47" s="3" t="str">
        <f t="shared" si="3"/>
        <v/>
      </c>
    </row>
    <row r="48" spans="1:15" x14ac:dyDescent="0.35">
      <c r="A48" s="6">
        <v>42</v>
      </c>
      <c r="B48" s="49"/>
      <c r="C48" s="50"/>
      <c r="D48" s="51"/>
      <c r="E48" s="51"/>
      <c r="F48" s="52"/>
      <c r="G48" s="52"/>
      <c r="H48" s="51"/>
      <c r="I48" s="51"/>
      <c r="J48" s="52"/>
      <c r="K48" s="52"/>
      <c r="L48" s="51"/>
      <c r="M48" s="51"/>
      <c r="N48" s="34">
        <f t="shared" si="2"/>
        <v>0</v>
      </c>
      <c r="O48" s="3" t="str">
        <f t="shared" si="3"/>
        <v/>
      </c>
    </row>
    <row r="49" spans="1:15" x14ac:dyDescent="0.35">
      <c r="A49" s="6">
        <v>43</v>
      </c>
      <c r="B49" s="49"/>
      <c r="C49" s="50"/>
      <c r="D49" s="51"/>
      <c r="E49" s="51"/>
      <c r="F49" s="52"/>
      <c r="G49" s="52"/>
      <c r="H49" s="51"/>
      <c r="I49" s="51"/>
      <c r="J49" s="52"/>
      <c r="K49" s="52"/>
      <c r="L49" s="51"/>
      <c r="M49" s="51"/>
      <c r="N49" s="34">
        <f t="shared" si="2"/>
        <v>0</v>
      </c>
      <c r="O49" s="3" t="str">
        <f t="shared" si="3"/>
        <v/>
      </c>
    </row>
    <row r="50" spans="1:15" x14ac:dyDescent="0.35">
      <c r="A50" s="6">
        <v>44</v>
      </c>
      <c r="B50" s="49"/>
      <c r="C50" s="50"/>
      <c r="D50" s="51"/>
      <c r="E50" s="51"/>
      <c r="F50" s="52"/>
      <c r="G50" s="52"/>
      <c r="H50" s="51"/>
      <c r="I50" s="51"/>
      <c r="J50" s="52"/>
      <c r="K50" s="52"/>
      <c r="L50" s="51"/>
      <c r="M50" s="51"/>
      <c r="N50" s="34">
        <f t="shared" si="2"/>
        <v>0</v>
      </c>
      <c r="O50" s="3" t="str">
        <f t="shared" si="3"/>
        <v/>
      </c>
    </row>
    <row r="51" spans="1:15" x14ac:dyDescent="0.35">
      <c r="A51" s="6">
        <v>45</v>
      </c>
      <c r="B51" s="49"/>
      <c r="C51" s="50"/>
      <c r="D51" s="51"/>
      <c r="E51" s="51"/>
      <c r="F51" s="52"/>
      <c r="G51" s="52"/>
      <c r="H51" s="51"/>
      <c r="I51" s="51"/>
      <c r="J51" s="52"/>
      <c r="K51" s="52"/>
      <c r="L51" s="51"/>
      <c r="M51" s="51"/>
      <c r="N51" s="34">
        <f t="shared" si="2"/>
        <v>0</v>
      </c>
      <c r="O51" s="3" t="str">
        <f t="shared" si="3"/>
        <v/>
      </c>
    </row>
    <row r="52" spans="1:15" x14ac:dyDescent="0.35">
      <c r="A52" s="6">
        <v>46</v>
      </c>
      <c r="B52" s="49"/>
      <c r="C52" s="50"/>
      <c r="D52" s="51"/>
      <c r="E52" s="51"/>
      <c r="F52" s="52"/>
      <c r="G52" s="52"/>
      <c r="H52" s="51"/>
      <c r="I52" s="51"/>
      <c r="J52" s="52"/>
      <c r="K52" s="52"/>
      <c r="L52" s="51"/>
      <c r="M52" s="51"/>
      <c r="N52" s="34">
        <f t="shared" si="2"/>
        <v>0</v>
      </c>
      <c r="O52" s="3" t="str">
        <f t="shared" si="3"/>
        <v/>
      </c>
    </row>
    <row r="53" spans="1:15" x14ac:dyDescent="0.35">
      <c r="A53" s="6">
        <v>47</v>
      </c>
      <c r="B53" s="49"/>
      <c r="C53" s="50"/>
      <c r="D53" s="51"/>
      <c r="E53" s="51"/>
      <c r="F53" s="52"/>
      <c r="G53" s="52"/>
      <c r="H53" s="51"/>
      <c r="I53" s="51"/>
      <c r="J53" s="52"/>
      <c r="K53" s="52"/>
      <c r="L53" s="51"/>
      <c r="M53" s="51"/>
      <c r="N53" s="34">
        <f t="shared" si="2"/>
        <v>0</v>
      </c>
      <c r="O53" s="3" t="str">
        <f t="shared" si="3"/>
        <v/>
      </c>
    </row>
    <row r="54" spans="1:15" x14ac:dyDescent="0.35">
      <c r="A54" s="6">
        <v>48</v>
      </c>
      <c r="B54" s="49"/>
      <c r="C54" s="50"/>
      <c r="D54" s="51"/>
      <c r="E54" s="51"/>
      <c r="F54" s="52"/>
      <c r="G54" s="52"/>
      <c r="H54" s="51"/>
      <c r="I54" s="51"/>
      <c r="J54" s="52"/>
      <c r="K54" s="52"/>
      <c r="L54" s="51"/>
      <c r="M54" s="51"/>
      <c r="N54" s="34">
        <f t="shared" si="2"/>
        <v>0</v>
      </c>
      <c r="O54" s="3" t="str">
        <f t="shared" si="3"/>
        <v/>
      </c>
    </row>
    <row r="55" spans="1:15" x14ac:dyDescent="0.35">
      <c r="A55" s="6">
        <v>49</v>
      </c>
      <c r="B55" s="49"/>
      <c r="C55" s="50"/>
      <c r="D55" s="51"/>
      <c r="E55" s="51"/>
      <c r="F55" s="52"/>
      <c r="G55" s="52"/>
      <c r="H55" s="51"/>
      <c r="I55" s="51"/>
      <c r="J55" s="52"/>
      <c r="K55" s="52"/>
      <c r="L55" s="51"/>
      <c r="M55" s="51"/>
      <c r="N55" s="34">
        <f t="shared" si="2"/>
        <v>0</v>
      </c>
      <c r="O55" s="3" t="str">
        <f t="shared" si="3"/>
        <v/>
      </c>
    </row>
    <row r="56" spans="1:15" x14ac:dyDescent="0.35">
      <c r="A56" s="6">
        <v>50</v>
      </c>
      <c r="B56" s="49"/>
      <c r="C56" s="50"/>
      <c r="D56" s="51"/>
      <c r="E56" s="51"/>
      <c r="F56" s="52"/>
      <c r="G56" s="52"/>
      <c r="H56" s="51"/>
      <c r="I56" s="51"/>
      <c r="J56" s="52"/>
      <c r="K56" s="52"/>
      <c r="L56" s="51"/>
      <c r="M56" s="51"/>
      <c r="N56" s="34">
        <f t="shared" si="2"/>
        <v>0</v>
      </c>
      <c r="O56" s="3" t="str">
        <f t="shared" si="3"/>
        <v/>
      </c>
    </row>
    <row r="57" spans="1:15" x14ac:dyDescent="0.35">
      <c r="A57" s="6">
        <v>51</v>
      </c>
      <c r="B57" s="49"/>
      <c r="C57" s="50"/>
      <c r="D57" s="51"/>
      <c r="E57" s="51"/>
      <c r="F57" s="52"/>
      <c r="G57" s="52"/>
      <c r="H57" s="51"/>
      <c r="I57" s="51"/>
      <c r="J57" s="52"/>
      <c r="K57" s="52"/>
      <c r="L57" s="51"/>
      <c r="M57" s="51"/>
      <c r="N57" s="34">
        <f t="shared" si="2"/>
        <v>0</v>
      </c>
      <c r="O57" s="3" t="str">
        <f t="shared" si="3"/>
        <v/>
      </c>
    </row>
    <row r="58" spans="1:15" x14ac:dyDescent="0.35">
      <c r="A58" s="6">
        <v>52</v>
      </c>
      <c r="B58" s="49"/>
      <c r="C58" s="50"/>
      <c r="D58" s="51"/>
      <c r="E58" s="51"/>
      <c r="F58" s="52"/>
      <c r="G58" s="52"/>
      <c r="H58" s="51"/>
      <c r="I58" s="51"/>
      <c r="J58" s="52"/>
      <c r="K58" s="52"/>
      <c r="L58" s="51"/>
      <c r="M58" s="51"/>
      <c r="N58" s="34">
        <f t="shared" si="2"/>
        <v>0</v>
      </c>
      <c r="O58" s="3" t="str">
        <f t="shared" si="3"/>
        <v/>
      </c>
    </row>
    <row r="59" spans="1:15" x14ac:dyDescent="0.35">
      <c r="A59" s="6">
        <v>53</v>
      </c>
      <c r="B59" s="49"/>
      <c r="C59" s="50"/>
      <c r="D59" s="51"/>
      <c r="E59" s="51"/>
      <c r="F59" s="52"/>
      <c r="G59" s="52"/>
      <c r="H59" s="51"/>
      <c r="I59" s="51"/>
      <c r="J59" s="52"/>
      <c r="K59" s="52"/>
      <c r="L59" s="51"/>
      <c r="M59" s="51"/>
      <c r="N59" s="34">
        <f t="shared" si="2"/>
        <v>0</v>
      </c>
      <c r="O59" s="3" t="str">
        <f t="shared" si="3"/>
        <v/>
      </c>
    </row>
    <row r="60" spans="1:15" x14ac:dyDescent="0.35">
      <c r="A60" s="6">
        <v>54</v>
      </c>
      <c r="B60" s="49"/>
      <c r="C60" s="50"/>
      <c r="D60" s="51"/>
      <c r="E60" s="51"/>
      <c r="F60" s="52"/>
      <c r="G60" s="52"/>
      <c r="H60" s="51"/>
      <c r="I60" s="51"/>
      <c r="J60" s="52"/>
      <c r="K60" s="52"/>
      <c r="L60" s="51"/>
      <c r="M60" s="51"/>
      <c r="N60" s="34">
        <f t="shared" si="2"/>
        <v>0</v>
      </c>
      <c r="O60" s="3" t="str">
        <f t="shared" si="3"/>
        <v/>
      </c>
    </row>
    <row r="61" spans="1:15" x14ac:dyDescent="0.35">
      <c r="A61" s="6">
        <v>55</v>
      </c>
      <c r="B61" s="49"/>
      <c r="C61" s="50"/>
      <c r="D61" s="51"/>
      <c r="E61" s="51"/>
      <c r="F61" s="52"/>
      <c r="G61" s="52"/>
      <c r="H61" s="51"/>
      <c r="I61" s="51"/>
      <c r="J61" s="52"/>
      <c r="K61" s="52"/>
      <c r="L61" s="51"/>
      <c r="M61" s="51"/>
      <c r="N61" s="34">
        <f t="shared" si="2"/>
        <v>0</v>
      </c>
      <c r="O61" s="3" t="str">
        <f t="shared" si="3"/>
        <v/>
      </c>
    </row>
    <row r="62" spans="1:15" x14ac:dyDescent="0.35">
      <c r="A62" s="6">
        <v>56</v>
      </c>
      <c r="B62" s="49"/>
      <c r="C62" s="50"/>
      <c r="D62" s="51"/>
      <c r="E62" s="51"/>
      <c r="F62" s="52"/>
      <c r="G62" s="52"/>
      <c r="H62" s="51"/>
      <c r="I62" s="51"/>
      <c r="J62" s="52"/>
      <c r="K62" s="52"/>
      <c r="L62" s="51"/>
      <c r="M62" s="51"/>
      <c r="N62" s="34">
        <f t="shared" si="2"/>
        <v>0</v>
      </c>
      <c r="O62" s="3" t="str">
        <f t="shared" si="3"/>
        <v/>
      </c>
    </row>
    <row r="63" spans="1:15" x14ac:dyDescent="0.35">
      <c r="A63" s="6">
        <v>57</v>
      </c>
      <c r="B63" s="49"/>
      <c r="C63" s="50"/>
      <c r="D63" s="51"/>
      <c r="E63" s="51"/>
      <c r="F63" s="52"/>
      <c r="G63" s="52"/>
      <c r="H63" s="51"/>
      <c r="I63" s="51"/>
      <c r="J63" s="52"/>
      <c r="K63" s="52"/>
      <c r="L63" s="51"/>
      <c r="M63" s="51"/>
      <c r="N63" s="34">
        <f t="shared" si="2"/>
        <v>0</v>
      </c>
      <c r="O63" s="3" t="str">
        <f t="shared" si="3"/>
        <v/>
      </c>
    </row>
    <row r="64" spans="1:15" x14ac:dyDescent="0.35">
      <c r="A64" s="6">
        <v>58</v>
      </c>
      <c r="B64" s="49"/>
      <c r="C64" s="50"/>
      <c r="D64" s="51"/>
      <c r="E64" s="51"/>
      <c r="F64" s="52"/>
      <c r="G64" s="52"/>
      <c r="H64" s="51"/>
      <c r="I64" s="51"/>
      <c r="J64" s="52"/>
      <c r="K64" s="52"/>
      <c r="L64" s="51"/>
      <c r="M64" s="51"/>
      <c r="N64" s="34">
        <f t="shared" si="2"/>
        <v>0</v>
      </c>
      <c r="O64" s="3" t="str">
        <f t="shared" si="3"/>
        <v/>
      </c>
    </row>
    <row r="65" spans="1:15" x14ac:dyDescent="0.35">
      <c r="A65" s="6">
        <v>59</v>
      </c>
      <c r="B65" s="49"/>
      <c r="C65" s="50"/>
      <c r="D65" s="51"/>
      <c r="E65" s="51"/>
      <c r="F65" s="52"/>
      <c r="G65" s="52"/>
      <c r="H65" s="51"/>
      <c r="I65" s="51"/>
      <c r="J65" s="52"/>
      <c r="K65" s="52"/>
      <c r="L65" s="51"/>
      <c r="M65" s="51"/>
      <c r="N65" s="34">
        <f t="shared" si="2"/>
        <v>0</v>
      </c>
      <c r="O65" s="3" t="str">
        <f t="shared" si="3"/>
        <v/>
      </c>
    </row>
    <row r="66" spans="1:15" x14ac:dyDescent="0.35">
      <c r="A66" s="6">
        <v>60</v>
      </c>
      <c r="B66" s="49"/>
      <c r="C66" s="50"/>
      <c r="D66" s="51"/>
      <c r="E66" s="51"/>
      <c r="F66" s="52"/>
      <c r="G66" s="52"/>
      <c r="H66" s="51"/>
      <c r="I66" s="51"/>
      <c r="J66" s="52"/>
      <c r="K66" s="52"/>
      <c r="L66" s="51"/>
      <c r="M66" s="51"/>
      <c r="N66" s="34">
        <f t="shared" si="2"/>
        <v>0</v>
      </c>
      <c r="O66" s="3" t="str">
        <f t="shared" si="3"/>
        <v/>
      </c>
    </row>
    <row r="67" spans="1:15" x14ac:dyDescent="0.35">
      <c r="A67" s="6">
        <v>61</v>
      </c>
      <c r="B67" s="49"/>
      <c r="C67" s="50"/>
      <c r="D67" s="51"/>
      <c r="E67" s="51"/>
      <c r="F67" s="52"/>
      <c r="G67" s="52"/>
      <c r="H67" s="51"/>
      <c r="I67" s="51"/>
      <c r="J67" s="52"/>
      <c r="K67" s="52"/>
      <c r="L67" s="51"/>
      <c r="M67" s="51"/>
      <c r="N67" s="34">
        <f t="shared" si="2"/>
        <v>0</v>
      </c>
      <c r="O67" s="3" t="str">
        <f t="shared" si="3"/>
        <v/>
      </c>
    </row>
    <row r="68" spans="1:15" x14ac:dyDescent="0.35">
      <c r="A68" s="6">
        <v>62</v>
      </c>
      <c r="B68" s="49"/>
      <c r="C68" s="50"/>
      <c r="D68" s="51"/>
      <c r="E68" s="51"/>
      <c r="F68" s="52"/>
      <c r="G68" s="52"/>
      <c r="H68" s="51"/>
      <c r="I68" s="51"/>
      <c r="J68" s="52"/>
      <c r="K68" s="52"/>
      <c r="L68" s="51"/>
      <c r="M68" s="51"/>
      <c r="N68" s="34">
        <f t="shared" si="2"/>
        <v>0</v>
      </c>
      <c r="O68" s="3" t="str">
        <f t="shared" si="3"/>
        <v/>
      </c>
    </row>
    <row r="69" spans="1:15" x14ac:dyDescent="0.35">
      <c r="A69" s="6">
        <v>63</v>
      </c>
      <c r="B69" s="49"/>
      <c r="C69" s="50"/>
      <c r="D69" s="51"/>
      <c r="E69" s="51"/>
      <c r="F69" s="52"/>
      <c r="G69" s="52"/>
      <c r="H69" s="51"/>
      <c r="I69" s="51"/>
      <c r="J69" s="52"/>
      <c r="K69" s="52"/>
      <c r="L69" s="51"/>
      <c r="M69" s="51"/>
      <c r="N69" s="34">
        <f t="shared" si="2"/>
        <v>0</v>
      </c>
      <c r="O69" s="3" t="str">
        <f t="shared" si="3"/>
        <v/>
      </c>
    </row>
    <row r="70" spans="1:15" x14ac:dyDescent="0.35">
      <c r="A70" s="6">
        <v>64</v>
      </c>
      <c r="B70" s="49"/>
      <c r="C70" s="50"/>
      <c r="D70" s="51"/>
      <c r="E70" s="51"/>
      <c r="F70" s="52"/>
      <c r="G70" s="52"/>
      <c r="H70" s="51"/>
      <c r="I70" s="51"/>
      <c r="J70" s="52"/>
      <c r="K70" s="52"/>
      <c r="L70" s="51"/>
      <c r="M70" s="51"/>
      <c r="N70" s="34">
        <f t="shared" si="2"/>
        <v>0</v>
      </c>
      <c r="O70" s="3" t="str">
        <f t="shared" si="3"/>
        <v/>
      </c>
    </row>
    <row r="71" spans="1:15" x14ac:dyDescent="0.35">
      <c r="A71" s="6">
        <v>65</v>
      </c>
      <c r="B71" s="49"/>
      <c r="C71" s="50"/>
      <c r="D71" s="51"/>
      <c r="E71" s="51"/>
      <c r="F71" s="52"/>
      <c r="G71" s="52"/>
      <c r="H71" s="51"/>
      <c r="I71" s="51"/>
      <c r="J71" s="52"/>
      <c r="K71" s="52"/>
      <c r="L71" s="51"/>
      <c r="M71" s="51"/>
      <c r="N71" s="34">
        <f t="shared" ref="N71:N102" si="4">COUNTIF(D71:M71,"&gt;-1")/2</f>
        <v>0</v>
      </c>
      <c r="O71" s="3" t="str">
        <f t="shared" ref="O71:O102" si="5">IF(C71&lt;&gt;"",IF(C71&gt;20.1,"B","A"),"")</f>
        <v/>
      </c>
    </row>
    <row r="72" spans="1:15" x14ac:dyDescent="0.35">
      <c r="A72" s="6">
        <v>66</v>
      </c>
      <c r="B72" s="49"/>
      <c r="C72" s="50"/>
      <c r="D72" s="51"/>
      <c r="E72" s="51"/>
      <c r="F72" s="52"/>
      <c r="G72" s="52"/>
      <c r="H72" s="51"/>
      <c r="I72" s="51"/>
      <c r="J72" s="52"/>
      <c r="K72" s="52"/>
      <c r="L72" s="51"/>
      <c r="M72" s="51"/>
      <c r="N72" s="34">
        <f t="shared" si="4"/>
        <v>0</v>
      </c>
      <c r="O72" s="3" t="str">
        <f t="shared" si="5"/>
        <v/>
      </c>
    </row>
    <row r="73" spans="1:15" x14ac:dyDescent="0.35">
      <c r="A73" s="6">
        <v>67</v>
      </c>
      <c r="B73" s="49"/>
      <c r="C73" s="50"/>
      <c r="D73" s="51"/>
      <c r="E73" s="51"/>
      <c r="F73" s="52"/>
      <c r="G73" s="52"/>
      <c r="H73" s="51"/>
      <c r="I73" s="51"/>
      <c r="J73" s="52"/>
      <c r="K73" s="52"/>
      <c r="L73" s="51"/>
      <c r="M73" s="51"/>
      <c r="N73" s="34">
        <f t="shared" si="4"/>
        <v>0</v>
      </c>
      <c r="O73" s="3" t="str">
        <f t="shared" si="5"/>
        <v/>
      </c>
    </row>
    <row r="74" spans="1:15" x14ac:dyDescent="0.35">
      <c r="A74" s="6">
        <v>68</v>
      </c>
      <c r="B74" s="49"/>
      <c r="C74" s="50"/>
      <c r="D74" s="51"/>
      <c r="E74" s="51"/>
      <c r="F74" s="52"/>
      <c r="G74" s="52"/>
      <c r="H74" s="51"/>
      <c r="I74" s="51"/>
      <c r="J74" s="52"/>
      <c r="K74" s="52"/>
      <c r="L74" s="51"/>
      <c r="M74" s="51"/>
      <c r="N74" s="34">
        <f t="shared" si="4"/>
        <v>0</v>
      </c>
      <c r="O74" s="3" t="str">
        <f t="shared" si="5"/>
        <v/>
      </c>
    </row>
    <row r="75" spans="1:15" x14ac:dyDescent="0.35">
      <c r="A75" s="6">
        <v>69</v>
      </c>
      <c r="B75" s="49"/>
      <c r="C75" s="50"/>
      <c r="D75" s="51"/>
      <c r="E75" s="51"/>
      <c r="F75" s="52"/>
      <c r="G75" s="52"/>
      <c r="H75" s="51"/>
      <c r="I75" s="51"/>
      <c r="J75" s="52"/>
      <c r="K75" s="52"/>
      <c r="L75" s="51"/>
      <c r="M75" s="51"/>
      <c r="N75" s="34">
        <f t="shared" si="4"/>
        <v>0</v>
      </c>
      <c r="O75" s="3" t="str">
        <f t="shared" si="5"/>
        <v/>
      </c>
    </row>
    <row r="76" spans="1:15" x14ac:dyDescent="0.35">
      <c r="A76" s="6">
        <v>70</v>
      </c>
      <c r="B76" s="49"/>
      <c r="C76" s="50"/>
      <c r="D76" s="51"/>
      <c r="E76" s="51"/>
      <c r="F76" s="52"/>
      <c r="G76" s="52"/>
      <c r="H76" s="51"/>
      <c r="I76" s="51"/>
      <c r="J76" s="52"/>
      <c r="K76" s="52"/>
      <c r="L76" s="51"/>
      <c r="M76" s="51"/>
      <c r="N76" s="34">
        <f t="shared" si="4"/>
        <v>0</v>
      </c>
      <c r="O76" s="3" t="str">
        <f t="shared" si="5"/>
        <v/>
      </c>
    </row>
    <row r="77" spans="1:15" x14ac:dyDescent="0.35">
      <c r="A77" s="6">
        <v>71</v>
      </c>
      <c r="B77" s="49"/>
      <c r="C77" s="50"/>
      <c r="D77" s="51"/>
      <c r="E77" s="51"/>
      <c r="F77" s="52"/>
      <c r="G77" s="52"/>
      <c r="H77" s="51"/>
      <c r="I77" s="51"/>
      <c r="J77" s="52"/>
      <c r="K77" s="52"/>
      <c r="L77" s="51"/>
      <c r="M77" s="51"/>
      <c r="N77" s="34">
        <f t="shared" si="4"/>
        <v>0</v>
      </c>
      <c r="O77" s="3" t="str">
        <f t="shared" si="5"/>
        <v/>
      </c>
    </row>
    <row r="78" spans="1:15" x14ac:dyDescent="0.35">
      <c r="A78" s="6">
        <v>72</v>
      </c>
      <c r="B78" s="49"/>
      <c r="C78" s="50"/>
      <c r="D78" s="51"/>
      <c r="E78" s="51"/>
      <c r="F78" s="52"/>
      <c r="G78" s="52"/>
      <c r="H78" s="51"/>
      <c r="I78" s="51"/>
      <c r="J78" s="52"/>
      <c r="K78" s="52"/>
      <c r="L78" s="51"/>
      <c r="M78" s="51"/>
      <c r="N78" s="34">
        <f t="shared" si="4"/>
        <v>0</v>
      </c>
      <c r="O78" s="3" t="str">
        <f t="shared" si="5"/>
        <v/>
      </c>
    </row>
    <row r="79" spans="1:15" x14ac:dyDescent="0.35">
      <c r="A79" s="6">
        <v>73</v>
      </c>
      <c r="B79" s="49"/>
      <c r="C79" s="50"/>
      <c r="D79" s="51"/>
      <c r="E79" s="51"/>
      <c r="F79" s="52"/>
      <c r="G79" s="52"/>
      <c r="H79" s="51"/>
      <c r="I79" s="51"/>
      <c r="J79" s="52"/>
      <c r="K79" s="52"/>
      <c r="L79" s="51"/>
      <c r="M79" s="51"/>
      <c r="N79" s="34">
        <f t="shared" si="4"/>
        <v>0</v>
      </c>
      <c r="O79" s="3" t="str">
        <f t="shared" si="5"/>
        <v/>
      </c>
    </row>
    <row r="80" spans="1:15" x14ac:dyDescent="0.35">
      <c r="A80" s="6">
        <v>74</v>
      </c>
      <c r="B80" s="49"/>
      <c r="C80" s="50"/>
      <c r="D80" s="51"/>
      <c r="E80" s="51"/>
      <c r="F80" s="52"/>
      <c r="G80" s="52"/>
      <c r="H80" s="51"/>
      <c r="I80" s="51"/>
      <c r="J80" s="52"/>
      <c r="K80" s="52"/>
      <c r="L80" s="51"/>
      <c r="M80" s="51"/>
      <c r="N80" s="34">
        <f t="shared" si="4"/>
        <v>0</v>
      </c>
      <c r="O80" s="3" t="str">
        <f t="shared" si="5"/>
        <v/>
      </c>
    </row>
    <row r="81" spans="1:15" x14ac:dyDescent="0.35">
      <c r="A81" s="6">
        <v>75</v>
      </c>
      <c r="B81" s="49"/>
      <c r="C81" s="50"/>
      <c r="D81" s="51"/>
      <c r="E81" s="51"/>
      <c r="F81" s="52"/>
      <c r="G81" s="52"/>
      <c r="H81" s="51"/>
      <c r="I81" s="51"/>
      <c r="J81" s="52"/>
      <c r="K81" s="52"/>
      <c r="L81" s="51"/>
      <c r="M81" s="51"/>
      <c r="N81" s="34">
        <f t="shared" si="4"/>
        <v>0</v>
      </c>
      <c r="O81" s="3" t="str">
        <f t="shared" si="5"/>
        <v/>
      </c>
    </row>
    <row r="82" spans="1:15" x14ac:dyDescent="0.35">
      <c r="A82" s="6">
        <v>76</v>
      </c>
      <c r="B82" s="49"/>
      <c r="C82" s="50"/>
      <c r="D82" s="51"/>
      <c r="E82" s="51"/>
      <c r="F82" s="52"/>
      <c r="G82" s="52"/>
      <c r="H82" s="51"/>
      <c r="I82" s="51"/>
      <c r="J82" s="52"/>
      <c r="K82" s="52"/>
      <c r="L82" s="51"/>
      <c r="M82" s="51"/>
      <c r="N82" s="34">
        <f t="shared" si="4"/>
        <v>0</v>
      </c>
      <c r="O82" s="3" t="str">
        <f t="shared" si="5"/>
        <v/>
      </c>
    </row>
    <row r="83" spans="1:15" x14ac:dyDescent="0.35">
      <c r="A83" s="6">
        <v>77</v>
      </c>
      <c r="B83" s="49"/>
      <c r="C83" s="50"/>
      <c r="D83" s="51"/>
      <c r="E83" s="51"/>
      <c r="F83" s="52"/>
      <c r="G83" s="52"/>
      <c r="H83" s="51"/>
      <c r="I83" s="51"/>
      <c r="J83" s="52"/>
      <c r="K83" s="52"/>
      <c r="L83" s="51"/>
      <c r="M83" s="51"/>
      <c r="N83" s="34">
        <f t="shared" si="4"/>
        <v>0</v>
      </c>
      <c r="O83" s="3" t="str">
        <f t="shared" si="5"/>
        <v/>
      </c>
    </row>
    <row r="84" spans="1:15" x14ac:dyDescent="0.35">
      <c r="A84" s="6">
        <v>78</v>
      </c>
      <c r="B84" s="49"/>
      <c r="C84" s="50"/>
      <c r="D84" s="51"/>
      <c r="E84" s="51"/>
      <c r="F84" s="52"/>
      <c r="G84" s="52"/>
      <c r="H84" s="51"/>
      <c r="I84" s="51"/>
      <c r="J84" s="52"/>
      <c r="K84" s="52"/>
      <c r="L84" s="51"/>
      <c r="M84" s="51"/>
      <c r="N84" s="34">
        <f t="shared" si="4"/>
        <v>0</v>
      </c>
      <c r="O84" s="3" t="str">
        <f t="shared" si="5"/>
        <v/>
      </c>
    </row>
    <row r="85" spans="1:15" x14ac:dyDescent="0.35">
      <c r="A85" s="6">
        <v>79</v>
      </c>
      <c r="B85" s="49"/>
      <c r="C85" s="50"/>
      <c r="D85" s="51"/>
      <c r="E85" s="51"/>
      <c r="F85" s="52"/>
      <c r="G85" s="52"/>
      <c r="H85" s="51"/>
      <c r="I85" s="51"/>
      <c r="J85" s="52"/>
      <c r="K85" s="52"/>
      <c r="L85" s="51"/>
      <c r="M85" s="51"/>
      <c r="N85" s="34">
        <f t="shared" si="4"/>
        <v>0</v>
      </c>
      <c r="O85" s="3" t="str">
        <f t="shared" si="5"/>
        <v/>
      </c>
    </row>
    <row r="86" spans="1:15" x14ac:dyDescent="0.35">
      <c r="A86" s="6">
        <v>80</v>
      </c>
      <c r="B86" s="49"/>
      <c r="C86" s="50"/>
      <c r="D86" s="51"/>
      <c r="E86" s="51"/>
      <c r="F86" s="52"/>
      <c r="G86" s="52"/>
      <c r="H86" s="51"/>
      <c r="I86" s="51"/>
      <c r="J86" s="52"/>
      <c r="K86" s="52"/>
      <c r="L86" s="51"/>
      <c r="M86" s="51"/>
      <c r="N86" s="34">
        <f t="shared" si="4"/>
        <v>0</v>
      </c>
      <c r="O86" s="3" t="str">
        <f t="shared" si="5"/>
        <v/>
      </c>
    </row>
    <row r="87" spans="1:15" x14ac:dyDescent="0.35">
      <c r="A87" s="6">
        <v>81</v>
      </c>
      <c r="B87" s="49"/>
      <c r="C87" s="50"/>
      <c r="D87" s="51"/>
      <c r="E87" s="51"/>
      <c r="F87" s="52"/>
      <c r="G87" s="52"/>
      <c r="H87" s="51"/>
      <c r="I87" s="51"/>
      <c r="J87" s="52"/>
      <c r="K87" s="52"/>
      <c r="L87" s="51"/>
      <c r="M87" s="51"/>
      <c r="N87" s="34">
        <f t="shared" si="4"/>
        <v>0</v>
      </c>
      <c r="O87" s="3" t="str">
        <f t="shared" si="5"/>
        <v/>
      </c>
    </row>
    <row r="88" spans="1:15" x14ac:dyDescent="0.35">
      <c r="A88" s="6">
        <v>82</v>
      </c>
      <c r="B88" s="49"/>
      <c r="C88" s="50"/>
      <c r="D88" s="51"/>
      <c r="E88" s="51"/>
      <c r="F88" s="52"/>
      <c r="G88" s="52"/>
      <c r="H88" s="51"/>
      <c r="I88" s="51"/>
      <c r="J88" s="52"/>
      <c r="K88" s="52"/>
      <c r="L88" s="51"/>
      <c r="M88" s="51"/>
      <c r="N88" s="34">
        <f t="shared" si="4"/>
        <v>0</v>
      </c>
      <c r="O88" s="3" t="str">
        <f t="shared" si="5"/>
        <v/>
      </c>
    </row>
    <row r="89" spans="1:15" x14ac:dyDescent="0.35">
      <c r="A89" s="6">
        <v>83</v>
      </c>
      <c r="B89" s="49"/>
      <c r="C89" s="50"/>
      <c r="D89" s="51"/>
      <c r="E89" s="51"/>
      <c r="F89" s="52"/>
      <c r="G89" s="52"/>
      <c r="H89" s="51"/>
      <c r="I89" s="51"/>
      <c r="J89" s="52"/>
      <c r="K89" s="52"/>
      <c r="L89" s="51"/>
      <c r="M89" s="51"/>
      <c r="N89" s="34">
        <f t="shared" si="4"/>
        <v>0</v>
      </c>
      <c r="O89" s="3" t="str">
        <f t="shared" si="5"/>
        <v/>
      </c>
    </row>
    <row r="90" spans="1:15" x14ac:dyDescent="0.35">
      <c r="A90" s="6">
        <v>84</v>
      </c>
      <c r="B90" s="49"/>
      <c r="C90" s="50"/>
      <c r="D90" s="51"/>
      <c r="E90" s="51"/>
      <c r="F90" s="52"/>
      <c r="G90" s="52"/>
      <c r="H90" s="51"/>
      <c r="I90" s="51"/>
      <c r="J90" s="52"/>
      <c r="K90" s="52"/>
      <c r="L90" s="51"/>
      <c r="M90" s="51"/>
      <c r="N90" s="34">
        <f t="shared" si="4"/>
        <v>0</v>
      </c>
      <c r="O90" s="3" t="str">
        <f t="shared" si="5"/>
        <v/>
      </c>
    </row>
    <row r="91" spans="1:15" x14ac:dyDescent="0.35">
      <c r="A91" s="6">
        <v>85</v>
      </c>
      <c r="B91" s="49"/>
      <c r="C91" s="50"/>
      <c r="D91" s="51"/>
      <c r="E91" s="51"/>
      <c r="F91" s="52"/>
      <c r="G91" s="52"/>
      <c r="H91" s="51"/>
      <c r="I91" s="51"/>
      <c r="J91" s="52"/>
      <c r="K91" s="52"/>
      <c r="L91" s="51"/>
      <c r="M91" s="51"/>
      <c r="N91" s="34">
        <f t="shared" si="4"/>
        <v>0</v>
      </c>
      <c r="O91" s="3" t="str">
        <f t="shared" si="5"/>
        <v/>
      </c>
    </row>
    <row r="92" spans="1:15" x14ac:dyDescent="0.35">
      <c r="A92" s="6">
        <v>86</v>
      </c>
      <c r="B92" s="49"/>
      <c r="C92" s="50"/>
      <c r="D92" s="51"/>
      <c r="E92" s="51"/>
      <c r="F92" s="52"/>
      <c r="G92" s="52"/>
      <c r="H92" s="51"/>
      <c r="I92" s="51"/>
      <c r="J92" s="52"/>
      <c r="K92" s="52"/>
      <c r="L92" s="51"/>
      <c r="M92" s="51"/>
      <c r="N92" s="34">
        <f t="shared" si="4"/>
        <v>0</v>
      </c>
      <c r="O92" s="3" t="str">
        <f t="shared" si="5"/>
        <v/>
      </c>
    </row>
    <row r="93" spans="1:15" x14ac:dyDescent="0.35">
      <c r="A93" s="6">
        <v>87</v>
      </c>
      <c r="B93" s="49"/>
      <c r="C93" s="50"/>
      <c r="D93" s="51"/>
      <c r="E93" s="51"/>
      <c r="F93" s="52"/>
      <c r="G93" s="52"/>
      <c r="H93" s="51"/>
      <c r="I93" s="51"/>
      <c r="J93" s="52"/>
      <c r="K93" s="52"/>
      <c r="L93" s="51"/>
      <c r="M93" s="51"/>
      <c r="N93" s="34">
        <f t="shared" si="4"/>
        <v>0</v>
      </c>
      <c r="O93" s="3" t="str">
        <f t="shared" si="5"/>
        <v/>
      </c>
    </row>
    <row r="94" spans="1:15" x14ac:dyDescent="0.35">
      <c r="A94" s="6">
        <v>88</v>
      </c>
      <c r="B94" s="49"/>
      <c r="C94" s="50"/>
      <c r="D94" s="51"/>
      <c r="E94" s="51"/>
      <c r="F94" s="52"/>
      <c r="G94" s="52"/>
      <c r="H94" s="51"/>
      <c r="I94" s="51"/>
      <c r="J94" s="52"/>
      <c r="K94" s="52"/>
      <c r="L94" s="51"/>
      <c r="M94" s="51"/>
      <c r="N94" s="34">
        <f t="shared" si="4"/>
        <v>0</v>
      </c>
      <c r="O94" s="3" t="str">
        <f t="shared" si="5"/>
        <v/>
      </c>
    </row>
    <row r="95" spans="1:15" x14ac:dyDescent="0.35">
      <c r="A95" s="6">
        <v>89</v>
      </c>
      <c r="B95" s="49"/>
      <c r="C95" s="50"/>
      <c r="D95" s="51"/>
      <c r="E95" s="51"/>
      <c r="F95" s="52"/>
      <c r="G95" s="52"/>
      <c r="H95" s="51"/>
      <c r="I95" s="51"/>
      <c r="J95" s="52"/>
      <c r="K95" s="52"/>
      <c r="L95" s="51"/>
      <c r="M95" s="51"/>
      <c r="N95" s="34">
        <f t="shared" si="4"/>
        <v>0</v>
      </c>
      <c r="O95" s="3" t="str">
        <f t="shared" si="5"/>
        <v/>
      </c>
    </row>
    <row r="96" spans="1:15" x14ac:dyDescent="0.35">
      <c r="A96" s="6">
        <v>90</v>
      </c>
      <c r="B96" s="49"/>
      <c r="C96" s="50"/>
      <c r="D96" s="51"/>
      <c r="E96" s="51"/>
      <c r="F96" s="52"/>
      <c r="G96" s="52"/>
      <c r="H96" s="51"/>
      <c r="I96" s="51"/>
      <c r="J96" s="52"/>
      <c r="K96" s="52"/>
      <c r="L96" s="51"/>
      <c r="M96" s="51"/>
      <c r="N96" s="34">
        <f t="shared" si="4"/>
        <v>0</v>
      </c>
      <c r="O96" s="3" t="str">
        <f t="shared" si="5"/>
        <v/>
      </c>
    </row>
    <row r="97" spans="1:15" x14ac:dyDescent="0.35">
      <c r="A97" s="6">
        <v>91</v>
      </c>
      <c r="B97" s="49"/>
      <c r="C97" s="50"/>
      <c r="D97" s="51"/>
      <c r="E97" s="51"/>
      <c r="F97" s="52"/>
      <c r="G97" s="52"/>
      <c r="H97" s="51"/>
      <c r="I97" s="51"/>
      <c r="J97" s="52"/>
      <c r="K97" s="52"/>
      <c r="L97" s="51"/>
      <c r="M97" s="51"/>
      <c r="N97" s="34">
        <f t="shared" si="4"/>
        <v>0</v>
      </c>
      <c r="O97" s="3" t="str">
        <f t="shared" si="5"/>
        <v/>
      </c>
    </row>
    <row r="98" spans="1:15" x14ac:dyDescent="0.35">
      <c r="A98" s="6">
        <v>92</v>
      </c>
      <c r="B98" s="49"/>
      <c r="C98" s="50"/>
      <c r="D98" s="51"/>
      <c r="E98" s="51"/>
      <c r="F98" s="52"/>
      <c r="G98" s="52"/>
      <c r="H98" s="51"/>
      <c r="I98" s="51"/>
      <c r="J98" s="52"/>
      <c r="K98" s="52"/>
      <c r="L98" s="51"/>
      <c r="M98" s="51"/>
      <c r="N98" s="34">
        <f t="shared" si="4"/>
        <v>0</v>
      </c>
      <c r="O98" s="3" t="str">
        <f t="shared" si="5"/>
        <v/>
      </c>
    </row>
    <row r="99" spans="1:15" x14ac:dyDescent="0.35">
      <c r="A99" s="6">
        <v>93</v>
      </c>
      <c r="B99" s="49"/>
      <c r="C99" s="50"/>
      <c r="D99" s="51"/>
      <c r="E99" s="51"/>
      <c r="F99" s="52"/>
      <c r="G99" s="52"/>
      <c r="H99" s="51"/>
      <c r="I99" s="51"/>
      <c r="J99" s="52"/>
      <c r="K99" s="52"/>
      <c r="L99" s="51"/>
      <c r="M99" s="51"/>
      <c r="N99" s="34">
        <f t="shared" si="4"/>
        <v>0</v>
      </c>
      <c r="O99" s="3" t="str">
        <f t="shared" si="5"/>
        <v/>
      </c>
    </row>
    <row r="100" spans="1:15" x14ac:dyDescent="0.35">
      <c r="A100" s="6">
        <v>94</v>
      </c>
      <c r="B100" s="49"/>
      <c r="C100" s="50"/>
      <c r="D100" s="51"/>
      <c r="E100" s="51"/>
      <c r="F100" s="52"/>
      <c r="G100" s="52"/>
      <c r="H100" s="51"/>
      <c r="I100" s="51"/>
      <c r="J100" s="52"/>
      <c r="K100" s="52"/>
      <c r="L100" s="51"/>
      <c r="M100" s="51"/>
      <c r="N100" s="34">
        <f t="shared" si="4"/>
        <v>0</v>
      </c>
      <c r="O100" s="3" t="str">
        <f t="shared" si="5"/>
        <v/>
      </c>
    </row>
    <row r="101" spans="1:15" x14ac:dyDescent="0.35">
      <c r="A101" s="6">
        <v>95</v>
      </c>
      <c r="B101" s="49"/>
      <c r="C101" s="50"/>
      <c r="D101" s="51"/>
      <c r="E101" s="51"/>
      <c r="F101" s="52"/>
      <c r="G101" s="52"/>
      <c r="H101" s="51"/>
      <c r="I101" s="51"/>
      <c r="J101" s="52"/>
      <c r="K101" s="52"/>
      <c r="L101" s="51"/>
      <c r="M101" s="51"/>
      <c r="N101" s="34">
        <f t="shared" si="4"/>
        <v>0</v>
      </c>
      <c r="O101" s="3" t="str">
        <f t="shared" si="5"/>
        <v/>
      </c>
    </row>
    <row r="102" spans="1:15" x14ac:dyDescent="0.35">
      <c r="A102" s="6">
        <v>96</v>
      </c>
      <c r="B102" s="49"/>
      <c r="C102" s="50"/>
      <c r="D102" s="51"/>
      <c r="E102" s="51"/>
      <c r="F102" s="52"/>
      <c r="G102" s="52"/>
      <c r="H102" s="51"/>
      <c r="I102" s="51"/>
      <c r="J102" s="52"/>
      <c r="K102" s="52"/>
      <c r="L102" s="51"/>
      <c r="M102" s="51"/>
      <c r="N102" s="34">
        <f t="shared" si="4"/>
        <v>0</v>
      </c>
      <c r="O102" s="3" t="str">
        <f t="shared" si="5"/>
        <v/>
      </c>
    </row>
    <row r="103" spans="1:15" x14ac:dyDescent="0.35">
      <c r="A103" s="6">
        <v>97</v>
      </c>
      <c r="B103" s="49"/>
      <c r="C103" s="50"/>
      <c r="D103" s="51"/>
      <c r="E103" s="51"/>
      <c r="F103" s="52"/>
      <c r="G103" s="52"/>
      <c r="H103" s="51"/>
      <c r="I103" s="51"/>
      <c r="J103" s="52"/>
      <c r="K103" s="52"/>
      <c r="L103" s="51"/>
      <c r="M103" s="51"/>
      <c r="N103" s="34">
        <f t="shared" ref="N103:N134" si="6">COUNTIF(D103:M103,"&gt;-1")/2</f>
        <v>0</v>
      </c>
      <c r="O103" s="3" t="str">
        <f t="shared" ref="O103:O134" si="7">IF(C103&lt;&gt;"",IF(C103&gt;20.1,"B","A"),"")</f>
        <v/>
      </c>
    </row>
    <row r="104" spans="1:15" x14ac:dyDescent="0.35">
      <c r="A104" s="6">
        <v>98</v>
      </c>
      <c r="B104" s="49"/>
      <c r="C104" s="50"/>
      <c r="D104" s="51"/>
      <c r="E104" s="51"/>
      <c r="F104" s="52"/>
      <c r="G104" s="52"/>
      <c r="H104" s="51"/>
      <c r="I104" s="51"/>
      <c r="J104" s="52"/>
      <c r="K104" s="52"/>
      <c r="L104" s="51"/>
      <c r="M104" s="51"/>
      <c r="N104" s="34">
        <f t="shared" si="6"/>
        <v>0</v>
      </c>
      <c r="O104" s="3" t="str">
        <f t="shared" si="7"/>
        <v/>
      </c>
    </row>
    <row r="105" spans="1:15" x14ac:dyDescent="0.35">
      <c r="A105" s="6">
        <v>99</v>
      </c>
      <c r="B105" s="49"/>
      <c r="C105" s="50"/>
      <c r="D105" s="51"/>
      <c r="E105" s="51"/>
      <c r="F105" s="52"/>
      <c r="G105" s="52"/>
      <c r="H105" s="51"/>
      <c r="I105" s="51"/>
      <c r="J105" s="52"/>
      <c r="K105" s="52"/>
      <c r="L105" s="51"/>
      <c r="M105" s="51"/>
      <c r="N105" s="34">
        <f t="shared" si="6"/>
        <v>0</v>
      </c>
      <c r="O105" s="3" t="str">
        <f t="shared" si="7"/>
        <v/>
      </c>
    </row>
    <row r="106" spans="1:15" x14ac:dyDescent="0.35">
      <c r="A106" s="6">
        <v>100</v>
      </c>
      <c r="B106" s="49"/>
      <c r="C106" s="50"/>
      <c r="D106" s="51"/>
      <c r="E106" s="51"/>
      <c r="F106" s="52"/>
      <c r="G106" s="52"/>
      <c r="H106" s="51"/>
      <c r="I106" s="51"/>
      <c r="J106" s="52"/>
      <c r="K106" s="52"/>
      <c r="L106" s="51"/>
      <c r="M106" s="51"/>
      <c r="N106" s="34">
        <f t="shared" si="6"/>
        <v>0</v>
      </c>
      <c r="O106" s="3" t="str">
        <f t="shared" si="7"/>
        <v/>
      </c>
    </row>
    <row r="107" spans="1:15" x14ac:dyDescent="0.35">
      <c r="A107" s="6">
        <v>101</v>
      </c>
      <c r="B107" s="49"/>
      <c r="C107" s="50"/>
      <c r="D107" s="51"/>
      <c r="E107" s="51"/>
      <c r="F107" s="52"/>
      <c r="G107" s="52"/>
      <c r="H107" s="51"/>
      <c r="I107" s="51"/>
      <c r="J107" s="52"/>
      <c r="K107" s="52"/>
      <c r="L107" s="51"/>
      <c r="M107" s="51"/>
      <c r="N107" s="34">
        <f t="shared" si="6"/>
        <v>0</v>
      </c>
      <c r="O107" s="3" t="str">
        <f t="shared" si="7"/>
        <v/>
      </c>
    </row>
    <row r="108" spans="1:15" x14ac:dyDescent="0.35">
      <c r="A108" s="6">
        <v>102</v>
      </c>
      <c r="B108" s="49"/>
      <c r="C108" s="50"/>
      <c r="D108" s="51"/>
      <c r="E108" s="51"/>
      <c r="F108" s="52"/>
      <c r="G108" s="52"/>
      <c r="H108" s="51"/>
      <c r="I108" s="51"/>
      <c r="J108" s="52"/>
      <c r="K108" s="52"/>
      <c r="L108" s="51"/>
      <c r="M108" s="51"/>
      <c r="N108" s="34">
        <f t="shared" si="6"/>
        <v>0</v>
      </c>
      <c r="O108" s="3" t="str">
        <f t="shared" si="7"/>
        <v/>
      </c>
    </row>
    <row r="109" spans="1:15" x14ac:dyDescent="0.35">
      <c r="A109" s="6">
        <v>103</v>
      </c>
      <c r="B109" s="49"/>
      <c r="C109" s="50"/>
      <c r="D109" s="51"/>
      <c r="E109" s="51"/>
      <c r="F109" s="52"/>
      <c r="G109" s="52"/>
      <c r="H109" s="51"/>
      <c r="I109" s="51"/>
      <c r="J109" s="52"/>
      <c r="K109" s="52"/>
      <c r="L109" s="51"/>
      <c r="M109" s="51"/>
      <c r="N109" s="34">
        <f t="shared" si="6"/>
        <v>0</v>
      </c>
      <c r="O109" s="3" t="str">
        <f t="shared" si="7"/>
        <v/>
      </c>
    </row>
    <row r="110" spans="1:15" x14ac:dyDescent="0.35">
      <c r="A110" s="6">
        <v>104</v>
      </c>
      <c r="B110" s="49"/>
      <c r="C110" s="50"/>
      <c r="D110" s="51"/>
      <c r="E110" s="51"/>
      <c r="F110" s="52"/>
      <c r="G110" s="52"/>
      <c r="H110" s="51"/>
      <c r="I110" s="51"/>
      <c r="J110" s="52"/>
      <c r="K110" s="52"/>
      <c r="L110" s="51"/>
      <c r="M110" s="51"/>
      <c r="N110" s="34">
        <f t="shared" si="6"/>
        <v>0</v>
      </c>
      <c r="O110" s="3" t="str">
        <f t="shared" si="7"/>
        <v/>
      </c>
    </row>
    <row r="111" spans="1:15" x14ac:dyDescent="0.35">
      <c r="A111" s="6">
        <v>105</v>
      </c>
      <c r="B111" s="49"/>
      <c r="C111" s="50"/>
      <c r="D111" s="51"/>
      <c r="E111" s="51"/>
      <c r="F111" s="52"/>
      <c r="G111" s="52"/>
      <c r="H111" s="51"/>
      <c r="I111" s="51"/>
      <c r="J111" s="52"/>
      <c r="K111" s="52"/>
      <c r="L111" s="51"/>
      <c r="M111" s="51"/>
      <c r="N111" s="34">
        <f t="shared" si="6"/>
        <v>0</v>
      </c>
      <c r="O111" s="3" t="str">
        <f t="shared" si="7"/>
        <v/>
      </c>
    </row>
    <row r="112" spans="1:15" x14ac:dyDescent="0.35">
      <c r="A112" s="6">
        <v>106</v>
      </c>
      <c r="B112" s="49"/>
      <c r="C112" s="50"/>
      <c r="D112" s="51"/>
      <c r="E112" s="51"/>
      <c r="F112" s="52"/>
      <c r="G112" s="52"/>
      <c r="H112" s="51"/>
      <c r="I112" s="51"/>
      <c r="J112" s="52"/>
      <c r="K112" s="52"/>
      <c r="L112" s="51"/>
      <c r="M112" s="51"/>
      <c r="N112" s="34">
        <f t="shared" si="6"/>
        <v>0</v>
      </c>
      <c r="O112" s="3" t="str">
        <f t="shared" si="7"/>
        <v/>
      </c>
    </row>
    <row r="113" spans="1:15" x14ac:dyDescent="0.35">
      <c r="A113" s="6">
        <v>107</v>
      </c>
      <c r="B113" s="49"/>
      <c r="C113" s="50"/>
      <c r="D113" s="51"/>
      <c r="E113" s="51"/>
      <c r="F113" s="52"/>
      <c r="G113" s="52"/>
      <c r="H113" s="51"/>
      <c r="I113" s="51"/>
      <c r="J113" s="52"/>
      <c r="K113" s="52"/>
      <c r="L113" s="51"/>
      <c r="M113" s="51"/>
      <c r="N113" s="34">
        <f t="shared" si="6"/>
        <v>0</v>
      </c>
      <c r="O113" s="3" t="str">
        <f t="shared" si="7"/>
        <v/>
      </c>
    </row>
    <row r="114" spans="1:15" x14ac:dyDescent="0.35">
      <c r="A114" s="6">
        <v>108</v>
      </c>
      <c r="B114" s="49"/>
      <c r="C114" s="50"/>
      <c r="D114" s="51"/>
      <c r="E114" s="51"/>
      <c r="F114" s="52"/>
      <c r="G114" s="52"/>
      <c r="H114" s="51"/>
      <c r="I114" s="51"/>
      <c r="J114" s="52"/>
      <c r="K114" s="52"/>
      <c r="L114" s="51"/>
      <c r="M114" s="51"/>
      <c r="N114" s="34">
        <f t="shared" si="6"/>
        <v>0</v>
      </c>
      <c r="O114" s="3" t="str">
        <f t="shared" si="7"/>
        <v/>
      </c>
    </row>
    <row r="115" spans="1:15" x14ac:dyDescent="0.35">
      <c r="A115" s="6">
        <v>109</v>
      </c>
      <c r="B115" s="49"/>
      <c r="C115" s="50"/>
      <c r="D115" s="51"/>
      <c r="E115" s="51"/>
      <c r="F115" s="52"/>
      <c r="G115" s="52"/>
      <c r="H115" s="51"/>
      <c r="I115" s="51"/>
      <c r="J115" s="52"/>
      <c r="K115" s="52"/>
      <c r="L115" s="51"/>
      <c r="M115" s="51"/>
      <c r="N115" s="34">
        <f t="shared" si="6"/>
        <v>0</v>
      </c>
      <c r="O115" s="3" t="str">
        <f t="shared" si="7"/>
        <v/>
      </c>
    </row>
    <row r="116" spans="1:15" x14ac:dyDescent="0.35">
      <c r="A116" s="6">
        <v>110</v>
      </c>
      <c r="B116" s="49"/>
      <c r="C116" s="50"/>
      <c r="D116" s="51"/>
      <c r="E116" s="51"/>
      <c r="F116" s="52"/>
      <c r="G116" s="52"/>
      <c r="H116" s="51"/>
      <c r="I116" s="51"/>
      <c r="J116" s="52"/>
      <c r="K116" s="52"/>
      <c r="L116" s="51"/>
      <c r="M116" s="51"/>
      <c r="N116" s="34">
        <f t="shared" si="6"/>
        <v>0</v>
      </c>
      <c r="O116" s="3" t="str">
        <f t="shared" si="7"/>
        <v/>
      </c>
    </row>
    <row r="117" spans="1:15" x14ac:dyDescent="0.35">
      <c r="A117" s="6">
        <v>111</v>
      </c>
      <c r="B117" s="49"/>
      <c r="C117" s="50"/>
      <c r="D117" s="51"/>
      <c r="E117" s="51"/>
      <c r="F117" s="52"/>
      <c r="G117" s="52"/>
      <c r="H117" s="51"/>
      <c r="I117" s="51"/>
      <c r="J117" s="52"/>
      <c r="K117" s="52"/>
      <c r="L117" s="51"/>
      <c r="M117" s="51"/>
      <c r="N117" s="34">
        <f t="shared" si="6"/>
        <v>0</v>
      </c>
      <c r="O117" s="3" t="str">
        <f t="shared" si="7"/>
        <v/>
      </c>
    </row>
    <row r="118" spans="1:15" x14ac:dyDescent="0.35">
      <c r="A118" s="6">
        <v>112</v>
      </c>
      <c r="B118" s="49"/>
      <c r="C118" s="50"/>
      <c r="D118" s="51"/>
      <c r="E118" s="51"/>
      <c r="F118" s="52"/>
      <c r="G118" s="52"/>
      <c r="H118" s="51"/>
      <c r="I118" s="51"/>
      <c r="J118" s="52"/>
      <c r="K118" s="52"/>
      <c r="L118" s="51"/>
      <c r="M118" s="51"/>
      <c r="N118" s="34">
        <f t="shared" si="6"/>
        <v>0</v>
      </c>
      <c r="O118" s="3" t="str">
        <f t="shared" si="7"/>
        <v/>
      </c>
    </row>
    <row r="119" spans="1:15" x14ac:dyDescent="0.35">
      <c r="A119" s="6">
        <v>113</v>
      </c>
      <c r="B119" s="49"/>
      <c r="C119" s="50"/>
      <c r="D119" s="51"/>
      <c r="E119" s="51"/>
      <c r="F119" s="52"/>
      <c r="G119" s="52"/>
      <c r="H119" s="51"/>
      <c r="I119" s="51"/>
      <c r="J119" s="52"/>
      <c r="K119" s="52"/>
      <c r="L119" s="51"/>
      <c r="M119" s="51"/>
      <c r="N119" s="34">
        <f t="shared" si="6"/>
        <v>0</v>
      </c>
      <c r="O119" s="3" t="str">
        <f t="shared" si="7"/>
        <v/>
      </c>
    </row>
    <row r="120" spans="1:15" x14ac:dyDescent="0.35">
      <c r="A120" s="6">
        <v>114</v>
      </c>
      <c r="B120" s="49"/>
      <c r="C120" s="50"/>
      <c r="D120" s="51"/>
      <c r="E120" s="51"/>
      <c r="F120" s="52"/>
      <c r="G120" s="52"/>
      <c r="H120" s="51"/>
      <c r="I120" s="51"/>
      <c r="J120" s="52"/>
      <c r="K120" s="52"/>
      <c r="L120" s="51"/>
      <c r="M120" s="51"/>
      <c r="N120" s="34">
        <f t="shared" si="6"/>
        <v>0</v>
      </c>
      <c r="O120" s="3" t="str">
        <f t="shared" si="7"/>
        <v/>
      </c>
    </row>
    <row r="121" spans="1:15" x14ac:dyDescent="0.35">
      <c r="A121" s="6">
        <v>115</v>
      </c>
      <c r="B121" s="49"/>
      <c r="C121" s="50"/>
      <c r="D121" s="51"/>
      <c r="E121" s="51"/>
      <c r="F121" s="52"/>
      <c r="G121" s="52"/>
      <c r="H121" s="51"/>
      <c r="I121" s="51"/>
      <c r="J121" s="52"/>
      <c r="K121" s="52"/>
      <c r="L121" s="51"/>
      <c r="M121" s="51"/>
      <c r="N121" s="34">
        <f t="shared" si="6"/>
        <v>0</v>
      </c>
      <c r="O121" s="3" t="str">
        <f t="shared" si="7"/>
        <v/>
      </c>
    </row>
    <row r="122" spans="1:15" x14ac:dyDescent="0.35">
      <c r="A122" s="6">
        <v>116</v>
      </c>
      <c r="B122" s="49"/>
      <c r="C122" s="50"/>
      <c r="D122" s="51"/>
      <c r="E122" s="51"/>
      <c r="F122" s="52"/>
      <c r="G122" s="52"/>
      <c r="H122" s="51"/>
      <c r="I122" s="51"/>
      <c r="J122" s="52"/>
      <c r="K122" s="52"/>
      <c r="L122" s="51"/>
      <c r="M122" s="51"/>
      <c r="N122" s="34">
        <f t="shared" si="6"/>
        <v>0</v>
      </c>
      <c r="O122" s="3" t="str">
        <f t="shared" si="7"/>
        <v/>
      </c>
    </row>
    <row r="123" spans="1:15" x14ac:dyDescent="0.35">
      <c r="A123" s="6">
        <v>117</v>
      </c>
      <c r="B123" s="49"/>
      <c r="C123" s="50"/>
      <c r="D123" s="51"/>
      <c r="E123" s="51"/>
      <c r="F123" s="52"/>
      <c r="G123" s="52"/>
      <c r="H123" s="51"/>
      <c r="I123" s="51"/>
      <c r="J123" s="52"/>
      <c r="K123" s="52"/>
      <c r="L123" s="51"/>
      <c r="M123" s="51"/>
      <c r="N123" s="34">
        <f t="shared" si="6"/>
        <v>0</v>
      </c>
      <c r="O123" s="3" t="str">
        <f t="shared" si="7"/>
        <v/>
      </c>
    </row>
    <row r="124" spans="1:15" x14ac:dyDescent="0.35">
      <c r="A124" s="6">
        <v>118</v>
      </c>
      <c r="B124" s="49"/>
      <c r="C124" s="50"/>
      <c r="D124" s="51"/>
      <c r="E124" s="51"/>
      <c r="F124" s="52"/>
      <c r="G124" s="52"/>
      <c r="H124" s="51"/>
      <c r="I124" s="51"/>
      <c r="J124" s="52"/>
      <c r="K124" s="52"/>
      <c r="L124" s="51"/>
      <c r="M124" s="51"/>
      <c r="N124" s="34">
        <f t="shared" si="6"/>
        <v>0</v>
      </c>
      <c r="O124" s="3" t="str">
        <f t="shared" si="7"/>
        <v/>
      </c>
    </row>
    <row r="125" spans="1:15" x14ac:dyDescent="0.35">
      <c r="A125" s="6">
        <v>119</v>
      </c>
      <c r="B125" s="49"/>
      <c r="C125" s="50"/>
      <c r="D125" s="51"/>
      <c r="E125" s="51"/>
      <c r="F125" s="52"/>
      <c r="G125" s="52"/>
      <c r="H125" s="51"/>
      <c r="I125" s="51"/>
      <c r="J125" s="52"/>
      <c r="K125" s="52"/>
      <c r="L125" s="51"/>
      <c r="M125" s="51"/>
      <c r="N125" s="34">
        <f t="shared" si="6"/>
        <v>0</v>
      </c>
      <c r="O125" s="3" t="str">
        <f t="shared" si="7"/>
        <v/>
      </c>
    </row>
    <row r="126" spans="1:15" x14ac:dyDescent="0.35">
      <c r="A126" s="6">
        <v>120</v>
      </c>
      <c r="B126" s="49"/>
      <c r="C126" s="50"/>
      <c r="D126" s="51"/>
      <c r="E126" s="51"/>
      <c r="F126" s="52"/>
      <c r="G126" s="52"/>
      <c r="H126" s="51"/>
      <c r="I126" s="51"/>
      <c r="J126" s="52"/>
      <c r="K126" s="52"/>
      <c r="L126" s="51"/>
      <c r="M126" s="51"/>
      <c r="N126" s="34">
        <f t="shared" si="6"/>
        <v>0</v>
      </c>
      <c r="O126" s="3" t="str">
        <f t="shared" si="7"/>
        <v/>
      </c>
    </row>
    <row r="127" spans="1:15" ht="15" customHeight="1" x14ac:dyDescent="0.35">
      <c r="A127" s="6">
        <v>121</v>
      </c>
      <c r="B127" s="49"/>
      <c r="C127" s="50"/>
      <c r="D127" s="51"/>
      <c r="E127" s="51"/>
      <c r="F127" s="52"/>
      <c r="G127" s="52"/>
      <c r="H127" s="51"/>
      <c r="I127" s="51"/>
      <c r="J127" s="52"/>
      <c r="K127" s="52"/>
      <c r="L127" s="51"/>
      <c r="M127" s="51"/>
      <c r="N127" s="34">
        <f t="shared" si="6"/>
        <v>0</v>
      </c>
      <c r="O127" s="3" t="str">
        <f t="shared" si="7"/>
        <v/>
      </c>
    </row>
    <row r="128" spans="1:15" x14ac:dyDescent="0.35">
      <c r="A128" s="6">
        <v>122</v>
      </c>
      <c r="B128" s="49"/>
      <c r="C128" s="50"/>
      <c r="D128" s="51"/>
      <c r="E128" s="51"/>
      <c r="F128" s="52"/>
      <c r="G128" s="52"/>
      <c r="H128" s="51"/>
      <c r="I128" s="51"/>
      <c r="J128" s="52"/>
      <c r="K128" s="52"/>
      <c r="L128" s="51"/>
      <c r="M128" s="51"/>
      <c r="N128" s="34">
        <f t="shared" si="6"/>
        <v>0</v>
      </c>
      <c r="O128" s="3" t="str">
        <f t="shared" si="7"/>
        <v/>
      </c>
    </row>
    <row r="129" spans="1:15" x14ac:dyDescent="0.35">
      <c r="A129" s="6">
        <v>123</v>
      </c>
      <c r="B129" s="49"/>
      <c r="C129" s="50"/>
      <c r="D129" s="51"/>
      <c r="E129" s="51"/>
      <c r="F129" s="52"/>
      <c r="G129" s="52"/>
      <c r="H129" s="51"/>
      <c r="I129" s="51"/>
      <c r="J129" s="52"/>
      <c r="K129" s="52"/>
      <c r="L129" s="51"/>
      <c r="M129" s="51"/>
      <c r="N129" s="34">
        <f t="shared" si="6"/>
        <v>0</v>
      </c>
      <c r="O129" s="3" t="str">
        <f t="shared" si="7"/>
        <v/>
      </c>
    </row>
    <row r="130" spans="1:15" x14ac:dyDescent="0.35">
      <c r="A130" s="6">
        <v>124</v>
      </c>
      <c r="B130" s="49"/>
      <c r="C130" s="50"/>
      <c r="D130" s="51"/>
      <c r="E130" s="51"/>
      <c r="F130" s="52"/>
      <c r="G130" s="52"/>
      <c r="H130" s="51"/>
      <c r="I130" s="51"/>
      <c r="J130" s="52"/>
      <c r="K130" s="52"/>
      <c r="L130" s="51"/>
      <c r="M130" s="51"/>
      <c r="N130" s="34">
        <f t="shared" si="6"/>
        <v>0</v>
      </c>
      <c r="O130" s="3" t="str">
        <f t="shared" si="7"/>
        <v/>
      </c>
    </row>
    <row r="131" spans="1:15" x14ac:dyDescent="0.35">
      <c r="A131" s="6">
        <v>125</v>
      </c>
      <c r="B131" s="49"/>
      <c r="C131" s="50"/>
      <c r="D131" s="51"/>
      <c r="E131" s="51"/>
      <c r="F131" s="52"/>
      <c r="G131" s="52"/>
      <c r="H131" s="51"/>
      <c r="I131" s="51"/>
      <c r="J131" s="52"/>
      <c r="K131" s="52"/>
      <c r="L131" s="51"/>
      <c r="M131" s="51"/>
      <c r="N131" s="34">
        <f t="shared" si="6"/>
        <v>0</v>
      </c>
      <c r="O131" s="3" t="str">
        <f t="shared" si="7"/>
        <v/>
      </c>
    </row>
    <row r="132" spans="1:15" x14ac:dyDescent="0.35">
      <c r="A132" s="6">
        <v>126</v>
      </c>
      <c r="B132" s="49"/>
      <c r="C132" s="50"/>
      <c r="D132" s="51"/>
      <c r="E132" s="51"/>
      <c r="F132" s="52"/>
      <c r="G132" s="52"/>
      <c r="H132" s="51"/>
      <c r="I132" s="51"/>
      <c r="J132" s="52"/>
      <c r="K132" s="52"/>
      <c r="L132" s="51"/>
      <c r="M132" s="51"/>
      <c r="N132" s="34">
        <f t="shared" si="6"/>
        <v>0</v>
      </c>
      <c r="O132" s="3" t="str">
        <f t="shared" si="7"/>
        <v/>
      </c>
    </row>
    <row r="133" spans="1:15" x14ac:dyDescent="0.35">
      <c r="A133" s="6">
        <v>127</v>
      </c>
      <c r="B133" s="49"/>
      <c r="C133" s="50"/>
      <c r="D133" s="51"/>
      <c r="E133" s="51"/>
      <c r="F133" s="52"/>
      <c r="G133" s="52"/>
      <c r="H133" s="51"/>
      <c r="I133" s="51"/>
      <c r="J133" s="52"/>
      <c r="K133" s="52"/>
      <c r="L133" s="51"/>
      <c r="M133" s="51"/>
      <c r="N133" s="34">
        <f t="shared" si="6"/>
        <v>0</v>
      </c>
      <c r="O133" s="3" t="str">
        <f t="shared" si="7"/>
        <v/>
      </c>
    </row>
    <row r="134" spans="1:15" x14ac:dyDescent="0.35">
      <c r="A134" s="6">
        <v>128</v>
      </c>
      <c r="B134" s="49"/>
      <c r="C134" s="50"/>
      <c r="D134" s="51"/>
      <c r="E134" s="51"/>
      <c r="F134" s="52"/>
      <c r="G134" s="52"/>
      <c r="H134" s="51"/>
      <c r="I134" s="51"/>
      <c r="J134" s="52"/>
      <c r="K134" s="52"/>
      <c r="L134" s="51"/>
      <c r="M134" s="51"/>
      <c r="N134" s="34">
        <f t="shared" si="6"/>
        <v>0</v>
      </c>
      <c r="O134" s="3" t="str">
        <f t="shared" si="7"/>
        <v/>
      </c>
    </row>
    <row r="135" spans="1:15" x14ac:dyDescent="0.35">
      <c r="A135" s="6">
        <v>129</v>
      </c>
      <c r="B135" s="49"/>
      <c r="C135" s="50"/>
      <c r="D135" s="51"/>
      <c r="E135" s="51"/>
      <c r="F135" s="52"/>
      <c r="G135" s="52"/>
      <c r="H135" s="51"/>
      <c r="I135" s="51"/>
      <c r="J135" s="52"/>
      <c r="K135" s="52"/>
      <c r="L135" s="51"/>
      <c r="M135" s="51"/>
      <c r="N135" s="34">
        <f t="shared" ref="N135:N166" si="8">COUNTIF(D135:M135,"&gt;-1")/2</f>
        <v>0</v>
      </c>
      <c r="O135" s="3" t="str">
        <f t="shared" ref="O135:O166" si="9">IF(C135&lt;&gt;"",IF(C135&gt;20.1,"B","A"),"")</f>
        <v/>
      </c>
    </row>
    <row r="136" spans="1:15" x14ac:dyDescent="0.35">
      <c r="A136" s="6">
        <v>130</v>
      </c>
      <c r="B136" s="49"/>
      <c r="C136" s="50"/>
      <c r="D136" s="51"/>
      <c r="E136" s="51"/>
      <c r="F136" s="52"/>
      <c r="G136" s="52"/>
      <c r="H136" s="51"/>
      <c r="I136" s="51"/>
      <c r="J136" s="52"/>
      <c r="K136" s="52"/>
      <c r="L136" s="51"/>
      <c r="M136" s="51"/>
      <c r="N136" s="34">
        <f t="shared" si="8"/>
        <v>0</v>
      </c>
      <c r="O136" s="3" t="str">
        <f t="shared" si="9"/>
        <v/>
      </c>
    </row>
    <row r="137" spans="1:15" x14ac:dyDescent="0.35">
      <c r="A137" s="6">
        <v>131</v>
      </c>
      <c r="B137" s="49"/>
      <c r="C137" s="50"/>
      <c r="D137" s="51"/>
      <c r="E137" s="51"/>
      <c r="F137" s="52"/>
      <c r="G137" s="52"/>
      <c r="H137" s="51"/>
      <c r="I137" s="51"/>
      <c r="J137" s="52"/>
      <c r="K137" s="52"/>
      <c r="L137" s="51"/>
      <c r="M137" s="51"/>
      <c r="N137" s="34">
        <f t="shared" si="8"/>
        <v>0</v>
      </c>
      <c r="O137" s="3" t="str">
        <f t="shared" si="9"/>
        <v/>
      </c>
    </row>
    <row r="138" spans="1:15" x14ac:dyDescent="0.35">
      <c r="A138" s="6">
        <v>132</v>
      </c>
      <c r="B138" s="49"/>
      <c r="C138" s="50"/>
      <c r="D138" s="51"/>
      <c r="E138" s="51"/>
      <c r="F138" s="52"/>
      <c r="G138" s="52"/>
      <c r="H138" s="51"/>
      <c r="I138" s="51"/>
      <c r="J138" s="52"/>
      <c r="K138" s="52"/>
      <c r="L138" s="51"/>
      <c r="M138" s="51"/>
      <c r="N138" s="34">
        <f t="shared" si="8"/>
        <v>0</v>
      </c>
      <c r="O138" s="3" t="str">
        <f t="shared" si="9"/>
        <v/>
      </c>
    </row>
    <row r="139" spans="1:15" x14ac:dyDescent="0.35">
      <c r="A139" s="6">
        <v>133</v>
      </c>
      <c r="B139" s="49"/>
      <c r="C139" s="50"/>
      <c r="D139" s="51"/>
      <c r="E139" s="51"/>
      <c r="F139" s="52"/>
      <c r="G139" s="52"/>
      <c r="H139" s="51"/>
      <c r="I139" s="51"/>
      <c r="J139" s="52"/>
      <c r="K139" s="52"/>
      <c r="L139" s="51"/>
      <c r="M139" s="51"/>
      <c r="N139" s="34">
        <f t="shared" si="8"/>
        <v>0</v>
      </c>
      <c r="O139" s="3" t="str">
        <f t="shared" si="9"/>
        <v/>
      </c>
    </row>
    <row r="140" spans="1:15" x14ac:dyDescent="0.35">
      <c r="A140" s="6">
        <v>134</v>
      </c>
      <c r="B140" s="49"/>
      <c r="C140" s="50"/>
      <c r="D140" s="51"/>
      <c r="E140" s="51"/>
      <c r="F140" s="52"/>
      <c r="G140" s="52"/>
      <c r="H140" s="51"/>
      <c r="I140" s="51"/>
      <c r="J140" s="52"/>
      <c r="K140" s="52"/>
      <c r="L140" s="51"/>
      <c r="M140" s="51"/>
      <c r="N140" s="34">
        <f t="shared" si="8"/>
        <v>0</v>
      </c>
      <c r="O140" s="3" t="str">
        <f t="shared" si="9"/>
        <v/>
      </c>
    </row>
    <row r="141" spans="1:15" x14ac:dyDescent="0.35">
      <c r="A141" s="6">
        <v>135</v>
      </c>
      <c r="B141" s="49"/>
      <c r="C141" s="50"/>
      <c r="D141" s="51"/>
      <c r="E141" s="51"/>
      <c r="F141" s="52"/>
      <c r="G141" s="52"/>
      <c r="H141" s="51"/>
      <c r="I141" s="51"/>
      <c r="J141" s="52"/>
      <c r="K141" s="52"/>
      <c r="L141" s="51"/>
      <c r="M141" s="51"/>
      <c r="N141" s="34">
        <f t="shared" si="8"/>
        <v>0</v>
      </c>
      <c r="O141" s="3" t="str">
        <f t="shared" si="9"/>
        <v/>
      </c>
    </row>
    <row r="142" spans="1:15" x14ac:dyDescent="0.35">
      <c r="A142" s="6">
        <v>136</v>
      </c>
      <c r="B142" s="49"/>
      <c r="C142" s="50"/>
      <c r="D142" s="51"/>
      <c r="E142" s="51"/>
      <c r="F142" s="52"/>
      <c r="G142" s="52"/>
      <c r="H142" s="51"/>
      <c r="I142" s="51"/>
      <c r="J142" s="52"/>
      <c r="K142" s="52"/>
      <c r="L142" s="51"/>
      <c r="M142" s="51"/>
      <c r="N142" s="34">
        <f t="shared" si="8"/>
        <v>0</v>
      </c>
      <c r="O142" s="3" t="str">
        <f t="shared" si="9"/>
        <v/>
      </c>
    </row>
    <row r="143" spans="1:15" x14ac:dyDescent="0.35">
      <c r="A143" s="6">
        <v>137</v>
      </c>
      <c r="B143" s="49"/>
      <c r="C143" s="50"/>
      <c r="D143" s="51"/>
      <c r="E143" s="51"/>
      <c r="F143" s="52"/>
      <c r="G143" s="52"/>
      <c r="H143" s="51"/>
      <c r="I143" s="51"/>
      <c r="J143" s="52"/>
      <c r="K143" s="52"/>
      <c r="L143" s="51"/>
      <c r="M143" s="51"/>
      <c r="N143" s="34">
        <f t="shared" si="8"/>
        <v>0</v>
      </c>
      <c r="O143" s="3" t="str">
        <f t="shared" si="9"/>
        <v/>
      </c>
    </row>
    <row r="144" spans="1:15" x14ac:dyDescent="0.35">
      <c r="A144" s="6">
        <v>138</v>
      </c>
      <c r="B144" s="49"/>
      <c r="C144" s="50"/>
      <c r="D144" s="51"/>
      <c r="E144" s="51"/>
      <c r="F144" s="52"/>
      <c r="G144" s="52"/>
      <c r="H144" s="51"/>
      <c r="I144" s="51"/>
      <c r="J144" s="52"/>
      <c r="K144" s="52"/>
      <c r="L144" s="51"/>
      <c r="M144" s="51"/>
      <c r="N144" s="34">
        <f t="shared" si="8"/>
        <v>0</v>
      </c>
      <c r="O144" s="3" t="str">
        <f t="shared" si="9"/>
        <v/>
      </c>
    </row>
    <row r="145" spans="1:15" x14ac:dyDescent="0.35">
      <c r="A145" s="6">
        <v>139</v>
      </c>
      <c r="B145" s="49"/>
      <c r="C145" s="50"/>
      <c r="D145" s="51"/>
      <c r="E145" s="51"/>
      <c r="F145" s="52"/>
      <c r="G145" s="52"/>
      <c r="H145" s="51"/>
      <c r="I145" s="51"/>
      <c r="J145" s="52"/>
      <c r="K145" s="52"/>
      <c r="L145" s="51"/>
      <c r="M145" s="51"/>
      <c r="N145" s="34">
        <f t="shared" si="8"/>
        <v>0</v>
      </c>
      <c r="O145" s="3" t="str">
        <f t="shared" si="9"/>
        <v/>
      </c>
    </row>
    <row r="146" spans="1:15" x14ac:dyDescent="0.35">
      <c r="A146" s="6">
        <v>140</v>
      </c>
      <c r="B146" s="53"/>
      <c r="C146" s="50"/>
      <c r="D146" s="51"/>
      <c r="E146" s="51"/>
      <c r="F146" s="52"/>
      <c r="G146" s="52"/>
      <c r="H146" s="51"/>
      <c r="I146" s="51"/>
      <c r="J146" s="52"/>
      <c r="K146" s="52"/>
      <c r="L146" s="51"/>
      <c r="M146" s="51"/>
      <c r="N146" s="34">
        <f t="shared" si="8"/>
        <v>0</v>
      </c>
      <c r="O146" s="3" t="str">
        <f t="shared" si="9"/>
        <v/>
      </c>
    </row>
    <row r="147" spans="1:15" x14ac:dyDescent="0.35">
      <c r="A147" s="6">
        <v>141</v>
      </c>
      <c r="B147" s="54"/>
      <c r="C147" s="50"/>
      <c r="D147" s="51"/>
      <c r="E147" s="51"/>
      <c r="F147" s="52"/>
      <c r="G147" s="52"/>
      <c r="H147" s="51"/>
      <c r="I147" s="51"/>
      <c r="J147" s="52"/>
      <c r="K147" s="52"/>
      <c r="L147" s="51"/>
      <c r="M147" s="51"/>
      <c r="N147" s="34">
        <f t="shared" si="8"/>
        <v>0</v>
      </c>
      <c r="O147" s="3" t="str">
        <f t="shared" si="9"/>
        <v/>
      </c>
    </row>
    <row r="148" spans="1:15" x14ac:dyDescent="0.35">
      <c r="A148" s="6">
        <v>142</v>
      </c>
      <c r="B148" s="54"/>
      <c r="C148" s="50"/>
      <c r="D148" s="51"/>
      <c r="E148" s="51"/>
      <c r="F148" s="52"/>
      <c r="G148" s="52"/>
      <c r="H148" s="51"/>
      <c r="I148" s="51"/>
      <c r="J148" s="52"/>
      <c r="K148" s="52"/>
      <c r="L148" s="51"/>
      <c r="M148" s="51"/>
      <c r="N148" s="34">
        <f t="shared" si="8"/>
        <v>0</v>
      </c>
      <c r="O148" s="3" t="str">
        <f t="shared" si="9"/>
        <v/>
      </c>
    </row>
    <row r="149" spans="1:15" x14ac:dyDescent="0.35">
      <c r="A149" s="6">
        <v>143</v>
      </c>
      <c r="B149" s="54"/>
      <c r="C149" s="50"/>
      <c r="D149" s="51"/>
      <c r="E149" s="51"/>
      <c r="F149" s="52"/>
      <c r="G149" s="52"/>
      <c r="H149" s="51"/>
      <c r="I149" s="51"/>
      <c r="J149" s="52"/>
      <c r="K149" s="52"/>
      <c r="L149" s="51"/>
      <c r="M149" s="51"/>
      <c r="N149" s="34">
        <f t="shared" si="8"/>
        <v>0</v>
      </c>
      <c r="O149" s="3" t="str">
        <f t="shared" si="9"/>
        <v/>
      </c>
    </row>
    <row r="150" spans="1:15" x14ac:dyDescent="0.35">
      <c r="A150" s="6">
        <v>144</v>
      </c>
      <c r="B150" s="54"/>
      <c r="C150" s="50"/>
      <c r="D150" s="51"/>
      <c r="E150" s="51"/>
      <c r="F150" s="52"/>
      <c r="G150" s="52"/>
      <c r="H150" s="51"/>
      <c r="I150" s="51"/>
      <c r="J150" s="52"/>
      <c r="K150" s="52"/>
      <c r="L150" s="51"/>
      <c r="M150" s="51"/>
      <c r="N150" s="34">
        <f t="shared" si="8"/>
        <v>0</v>
      </c>
      <c r="O150" s="3" t="str">
        <f t="shared" si="9"/>
        <v/>
      </c>
    </row>
    <row r="151" spans="1:15" x14ac:dyDescent="0.35">
      <c r="A151" s="6">
        <v>145</v>
      </c>
      <c r="B151" s="54"/>
      <c r="C151" s="50"/>
      <c r="D151" s="51"/>
      <c r="E151" s="51"/>
      <c r="F151" s="52"/>
      <c r="G151" s="52"/>
      <c r="H151" s="51"/>
      <c r="I151" s="51"/>
      <c r="J151" s="52"/>
      <c r="K151" s="52"/>
      <c r="L151" s="51"/>
      <c r="M151" s="51"/>
      <c r="N151" s="34">
        <f t="shared" si="8"/>
        <v>0</v>
      </c>
      <c r="O151" s="3" t="str">
        <f t="shared" si="9"/>
        <v/>
      </c>
    </row>
    <row r="152" spans="1:15" x14ac:dyDescent="0.35">
      <c r="A152" s="6">
        <v>146</v>
      </c>
      <c r="B152" s="54"/>
      <c r="C152" s="50"/>
      <c r="D152" s="51"/>
      <c r="E152" s="51"/>
      <c r="F152" s="52"/>
      <c r="G152" s="52"/>
      <c r="H152" s="51"/>
      <c r="I152" s="51"/>
      <c r="J152" s="52"/>
      <c r="K152" s="52"/>
      <c r="L152" s="51"/>
      <c r="M152" s="51"/>
      <c r="N152" s="34">
        <f t="shared" si="8"/>
        <v>0</v>
      </c>
      <c r="O152" s="3" t="str">
        <f t="shared" si="9"/>
        <v/>
      </c>
    </row>
    <row r="153" spans="1:15" x14ac:dyDescent="0.35">
      <c r="A153" s="6">
        <v>147</v>
      </c>
      <c r="B153" s="54"/>
      <c r="C153" s="50"/>
      <c r="D153" s="51"/>
      <c r="E153" s="51"/>
      <c r="F153" s="52"/>
      <c r="G153" s="52"/>
      <c r="H153" s="51"/>
      <c r="I153" s="51"/>
      <c r="J153" s="52"/>
      <c r="K153" s="52"/>
      <c r="L153" s="51"/>
      <c r="M153" s="51"/>
      <c r="N153" s="34">
        <f t="shared" si="8"/>
        <v>0</v>
      </c>
      <c r="O153" s="3" t="str">
        <f t="shared" si="9"/>
        <v/>
      </c>
    </row>
    <row r="154" spans="1:15" x14ac:dyDescent="0.35">
      <c r="A154" s="6">
        <v>148</v>
      </c>
      <c r="B154" s="54"/>
      <c r="C154" s="50"/>
      <c r="D154" s="51"/>
      <c r="E154" s="51"/>
      <c r="F154" s="52"/>
      <c r="G154" s="52"/>
      <c r="H154" s="51"/>
      <c r="I154" s="51"/>
      <c r="J154" s="52"/>
      <c r="K154" s="52"/>
      <c r="L154" s="51"/>
      <c r="M154" s="51"/>
      <c r="N154" s="34">
        <f t="shared" si="8"/>
        <v>0</v>
      </c>
      <c r="O154" s="3" t="str">
        <f t="shared" si="9"/>
        <v/>
      </c>
    </row>
    <row r="155" spans="1:15" x14ac:dyDescent="0.35">
      <c r="A155" s="6">
        <v>149</v>
      </c>
      <c r="B155" s="54"/>
      <c r="C155" s="50"/>
      <c r="D155" s="51"/>
      <c r="E155" s="51"/>
      <c r="F155" s="52"/>
      <c r="G155" s="52"/>
      <c r="H155" s="51"/>
      <c r="I155" s="51"/>
      <c r="J155" s="52"/>
      <c r="K155" s="52"/>
      <c r="L155" s="51"/>
      <c r="M155" s="51"/>
      <c r="N155" s="34">
        <f t="shared" si="8"/>
        <v>0</v>
      </c>
      <c r="O155" s="3" t="str">
        <f t="shared" si="9"/>
        <v/>
      </c>
    </row>
    <row r="156" spans="1:15" x14ac:dyDescent="0.35">
      <c r="A156" s="6">
        <v>150</v>
      </c>
      <c r="B156" s="54"/>
      <c r="C156" s="50"/>
      <c r="D156" s="51"/>
      <c r="E156" s="51"/>
      <c r="F156" s="52"/>
      <c r="G156" s="52"/>
      <c r="H156" s="51"/>
      <c r="I156" s="51"/>
      <c r="J156" s="52"/>
      <c r="K156" s="52"/>
      <c r="L156" s="51"/>
      <c r="M156" s="51"/>
      <c r="N156" s="34">
        <f t="shared" si="8"/>
        <v>0</v>
      </c>
      <c r="O156" s="3" t="str">
        <f t="shared" si="9"/>
        <v/>
      </c>
    </row>
    <row r="157" spans="1:15" x14ac:dyDescent="0.35">
      <c r="A157" s="6">
        <v>151</v>
      </c>
      <c r="B157" s="54"/>
      <c r="C157" s="50"/>
      <c r="D157" s="51"/>
      <c r="E157" s="51"/>
      <c r="F157" s="52"/>
      <c r="G157" s="52"/>
      <c r="H157" s="51"/>
      <c r="I157" s="51"/>
      <c r="J157" s="52"/>
      <c r="K157" s="52"/>
      <c r="L157" s="51"/>
      <c r="M157" s="51"/>
      <c r="N157" s="34">
        <f t="shared" si="8"/>
        <v>0</v>
      </c>
      <c r="O157" s="3" t="str">
        <f t="shared" si="9"/>
        <v/>
      </c>
    </row>
    <row r="158" spans="1:15" x14ac:dyDescent="0.35">
      <c r="A158" s="6">
        <v>152</v>
      </c>
      <c r="B158" s="54"/>
      <c r="C158" s="50"/>
      <c r="D158" s="51"/>
      <c r="E158" s="51"/>
      <c r="F158" s="52"/>
      <c r="G158" s="52"/>
      <c r="H158" s="51"/>
      <c r="I158" s="51"/>
      <c r="J158" s="52"/>
      <c r="K158" s="52"/>
      <c r="L158" s="51"/>
      <c r="M158" s="51"/>
      <c r="N158" s="34">
        <f t="shared" si="8"/>
        <v>0</v>
      </c>
      <c r="O158" s="3" t="str">
        <f t="shared" si="9"/>
        <v/>
      </c>
    </row>
    <row r="159" spans="1:15" x14ac:dyDescent="0.35">
      <c r="A159" s="6">
        <v>153</v>
      </c>
      <c r="B159" s="54"/>
      <c r="C159" s="50"/>
      <c r="D159" s="51"/>
      <c r="E159" s="51"/>
      <c r="F159" s="52"/>
      <c r="G159" s="52"/>
      <c r="H159" s="51"/>
      <c r="I159" s="51"/>
      <c r="J159" s="52"/>
      <c r="K159" s="52"/>
      <c r="L159" s="51"/>
      <c r="M159" s="51"/>
      <c r="N159" s="34">
        <f t="shared" si="8"/>
        <v>0</v>
      </c>
      <c r="O159" s="3" t="str">
        <f t="shared" si="9"/>
        <v/>
      </c>
    </row>
    <row r="160" spans="1:15" x14ac:dyDescent="0.35">
      <c r="A160" s="6">
        <v>154</v>
      </c>
      <c r="B160" s="54"/>
      <c r="C160" s="50"/>
      <c r="D160" s="51"/>
      <c r="E160" s="51"/>
      <c r="F160" s="52"/>
      <c r="G160" s="52"/>
      <c r="H160" s="51"/>
      <c r="I160" s="51"/>
      <c r="J160" s="52"/>
      <c r="K160" s="52"/>
      <c r="L160" s="51"/>
      <c r="M160" s="51"/>
      <c r="N160" s="34">
        <f t="shared" si="8"/>
        <v>0</v>
      </c>
      <c r="O160" s="3" t="str">
        <f t="shared" si="9"/>
        <v/>
      </c>
    </row>
    <row r="161" spans="1:15" x14ac:dyDescent="0.35">
      <c r="A161" s="6">
        <v>155</v>
      </c>
      <c r="B161" s="54"/>
      <c r="C161" s="50"/>
      <c r="D161" s="51"/>
      <c r="E161" s="51"/>
      <c r="F161" s="52"/>
      <c r="G161" s="52"/>
      <c r="H161" s="51"/>
      <c r="I161" s="51"/>
      <c r="J161" s="52"/>
      <c r="K161" s="52"/>
      <c r="L161" s="51"/>
      <c r="M161" s="51"/>
      <c r="N161" s="34">
        <f t="shared" si="8"/>
        <v>0</v>
      </c>
      <c r="O161" s="3" t="str">
        <f t="shared" si="9"/>
        <v/>
      </c>
    </row>
    <row r="162" spans="1:15" x14ac:dyDescent="0.35">
      <c r="A162" s="6">
        <v>156</v>
      </c>
      <c r="B162" s="54"/>
      <c r="C162" s="50"/>
      <c r="D162" s="51"/>
      <c r="E162" s="51"/>
      <c r="F162" s="52"/>
      <c r="G162" s="52"/>
      <c r="H162" s="51"/>
      <c r="I162" s="51"/>
      <c r="J162" s="52"/>
      <c r="K162" s="52"/>
      <c r="L162" s="51"/>
      <c r="M162" s="51"/>
      <c r="N162" s="34">
        <f t="shared" si="8"/>
        <v>0</v>
      </c>
      <c r="O162" s="3" t="str">
        <f t="shared" si="9"/>
        <v/>
      </c>
    </row>
    <row r="163" spans="1:15" x14ac:dyDescent="0.35">
      <c r="A163" s="6">
        <v>157</v>
      </c>
      <c r="B163" s="54"/>
      <c r="C163" s="50"/>
      <c r="D163" s="51"/>
      <c r="E163" s="51"/>
      <c r="F163" s="52"/>
      <c r="G163" s="52"/>
      <c r="H163" s="51"/>
      <c r="I163" s="51"/>
      <c r="J163" s="52"/>
      <c r="K163" s="52"/>
      <c r="L163" s="51"/>
      <c r="M163" s="51"/>
      <c r="N163" s="34">
        <f t="shared" si="8"/>
        <v>0</v>
      </c>
      <c r="O163" s="3" t="str">
        <f t="shared" si="9"/>
        <v/>
      </c>
    </row>
    <row r="164" spans="1:15" x14ac:dyDescent="0.35">
      <c r="A164" s="6">
        <v>158</v>
      </c>
      <c r="B164" s="54"/>
      <c r="C164" s="50"/>
      <c r="D164" s="51"/>
      <c r="E164" s="51"/>
      <c r="F164" s="52"/>
      <c r="G164" s="52"/>
      <c r="H164" s="51"/>
      <c r="I164" s="51"/>
      <c r="J164" s="52"/>
      <c r="K164" s="52"/>
      <c r="L164" s="51"/>
      <c r="M164" s="51"/>
      <c r="N164" s="34">
        <f t="shared" si="8"/>
        <v>0</v>
      </c>
      <c r="O164" s="3" t="str">
        <f t="shared" si="9"/>
        <v/>
      </c>
    </row>
    <row r="165" spans="1:15" x14ac:dyDescent="0.35">
      <c r="A165" s="6">
        <v>159</v>
      </c>
      <c r="B165" s="54"/>
      <c r="C165" s="50"/>
      <c r="D165" s="51"/>
      <c r="E165" s="51"/>
      <c r="F165" s="52"/>
      <c r="G165" s="52"/>
      <c r="H165" s="51"/>
      <c r="I165" s="51"/>
      <c r="J165" s="52"/>
      <c r="K165" s="52"/>
      <c r="L165" s="51"/>
      <c r="M165" s="51"/>
      <c r="N165" s="34">
        <f t="shared" si="8"/>
        <v>0</v>
      </c>
      <c r="O165" s="3" t="str">
        <f t="shared" si="9"/>
        <v/>
      </c>
    </row>
    <row r="166" spans="1:15" x14ac:dyDescent="0.35">
      <c r="A166" s="6">
        <v>160</v>
      </c>
      <c r="B166" s="54"/>
      <c r="C166" s="50"/>
      <c r="D166" s="51"/>
      <c r="E166" s="51"/>
      <c r="F166" s="52"/>
      <c r="G166" s="52"/>
      <c r="H166" s="51"/>
      <c r="I166" s="51"/>
      <c r="J166" s="52"/>
      <c r="K166" s="52"/>
      <c r="L166" s="51"/>
      <c r="M166" s="51"/>
      <c r="N166" s="34">
        <f t="shared" si="8"/>
        <v>0</v>
      </c>
      <c r="O166" s="3" t="str">
        <f t="shared" si="9"/>
        <v/>
      </c>
    </row>
  </sheetData>
  <sheetProtection sheet="1" objects="1" scenarios="1" selectLockedCells="1"/>
  <sortState xmlns:xlrd2="http://schemas.microsoft.com/office/spreadsheetml/2017/richdata2" ref="B7:O34">
    <sortCondition ref="B7:B34"/>
  </sortState>
  <mergeCells count="8">
    <mergeCell ref="C5:C6"/>
    <mergeCell ref="O5:O6"/>
    <mergeCell ref="B5:B6"/>
    <mergeCell ref="D5:E5"/>
    <mergeCell ref="L5:M5"/>
    <mergeCell ref="J5:K5"/>
    <mergeCell ref="H5:I5"/>
    <mergeCell ref="F5:G5"/>
  </mergeCells>
  <conditionalFormatting sqref="B7:C166">
    <cfRule type="cellIs" dxfId="30" priority="4" operator="equal">
      <formula>0</formula>
    </cfRule>
  </conditionalFormatting>
  <conditionalFormatting sqref="C7:C166">
    <cfRule type="cellIs" dxfId="29" priority="3" operator="equal">
      <formula>-1.5</formula>
    </cfRule>
  </conditionalFormatting>
  <conditionalFormatting sqref="O7:O166">
    <cfRule type="cellIs" dxfId="28" priority="3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Grafikoni</vt:lpstr>
      </vt:variant>
      <vt:variant>
        <vt:i4>1</vt:i4>
      </vt:variant>
    </vt:vector>
  </HeadingPairs>
  <TitlesOfParts>
    <vt:vector size="6" baseType="lpstr">
      <vt:lpstr>Group A</vt:lpstr>
      <vt:lpstr>Group B</vt:lpstr>
      <vt:lpstr>scoreA</vt:lpstr>
      <vt:lpstr>scoreB</vt:lpstr>
      <vt:lpstr>results</vt:lpstr>
      <vt:lpstr>Grafico1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Saso</dc:creator>
  <cp:lastModifiedBy>Sašo Kranjc</cp:lastModifiedBy>
  <cp:lastPrinted>2024-09-02T07:50:45Z</cp:lastPrinted>
  <dcterms:created xsi:type="dcterms:W3CDTF">2015-01-31T21:47:49Z</dcterms:created>
  <dcterms:modified xsi:type="dcterms:W3CDTF">2026-06-14T20:43:10Z</dcterms:modified>
</cp:coreProperties>
</file>