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Golf 2025\"/>
    </mc:Choice>
  </mc:AlternateContent>
  <xr:revisionPtr revIDLastSave="0" documentId="8_{201A8FD0-8BCC-42F6-8C62-44FD5E9F4799}" xr6:coauthVersionLast="47" xr6:coauthVersionMax="47" xr10:uidLastSave="{00000000-0000-0000-0000-000000000000}"/>
  <bookViews>
    <workbookView xWindow="-110" yWindow="-110" windowWidth="19420" windowHeight="10420" tabRatio="773" xr2:uid="{E002853F-75A6-47AD-97E9-2CC3C8CF7190}"/>
  </bookViews>
  <sheets>
    <sheet name="List1" sheetId="24" r:id="rId1"/>
    <sheet name="List2" sheetId="25" state="hidden" r:id="rId2"/>
    <sheet name="po phcp" sheetId="21" state="hidden" r:id="rId3"/>
    <sheet name="igre" sheetId="20" state="hidden" r:id="rId4"/>
  </sheets>
  <definedNames>
    <definedName name="_xlnm._FilterDatabase" localSheetId="2" hidden="1">'po phcp'!$B$3:$E$27</definedName>
    <definedName name="_xlnm.Print_Area" localSheetId="3">igre!$L$1:$U$35</definedName>
    <definedName name="_xlnm.Print_Area" localSheetId="2">'po phcp'!$B$1:$K$47</definedName>
  </definedNames>
  <calcPr calcId="191029"/>
  <customWorkbookViews>
    <customWorkbookView name="Sašo Kranjc - Personal View" guid="{740FD380-C289-11D5-BF43-E328D83B096B}" mergeInterval="0" personalView="1" maximized="1" windowWidth="794" windowHeight="466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4" l="1"/>
  <c r="E3" i="24"/>
  <c r="D3" i="25"/>
  <c r="F3" i="25"/>
  <c r="B1" i="21"/>
  <c r="E4" i="21"/>
  <c r="L4" i="21"/>
  <c r="O4" i="21"/>
  <c r="P4" i="21"/>
  <c r="E5" i="21"/>
  <c r="L5" i="21"/>
  <c r="O5" i="21"/>
  <c r="P5" i="21"/>
  <c r="E6" i="21"/>
  <c r="L6" i="21"/>
  <c r="O6" i="21"/>
  <c r="P6" i="21"/>
  <c r="E7" i="21"/>
  <c r="L7" i="21"/>
  <c r="E8" i="21"/>
  <c r="L8" i="21"/>
  <c r="E9" i="21"/>
  <c r="L9" i="21"/>
  <c r="E10" i="21"/>
  <c r="L10" i="21"/>
  <c r="E11" i="21"/>
  <c r="L11" i="21"/>
  <c r="E12" i="21"/>
  <c r="L12" i="21"/>
  <c r="E13" i="21"/>
  <c r="L13" i="21"/>
  <c r="E14" i="21"/>
  <c r="L14" i="21"/>
  <c r="E15" i="21"/>
  <c r="L15" i="21"/>
  <c r="E16" i="21"/>
  <c r="L16" i="21"/>
  <c r="E17" i="21"/>
  <c r="L17" i="21"/>
  <c r="E18" i="21"/>
  <c r="L18" i="21"/>
  <c r="E19" i="21"/>
  <c r="L19" i="21"/>
  <c r="E20" i="21"/>
  <c r="L20" i="21"/>
  <c r="E21" i="21"/>
  <c r="L21" i="21"/>
  <c r="E22" i="21"/>
  <c r="L22" i="21"/>
  <c r="E23" i="21"/>
  <c r="L23" i="21"/>
  <c r="E24" i="21"/>
  <c r="L24" i="21"/>
  <c r="E25" i="21"/>
  <c r="L25" i="21"/>
  <c r="E26" i="21"/>
  <c r="L26" i="21"/>
  <c r="E27" i="21"/>
  <c r="L27" i="21"/>
  <c r="E28" i="21"/>
  <c r="L28" i="21"/>
  <c r="E29" i="21"/>
  <c r="L29" i="21"/>
  <c r="E30" i="21"/>
  <c r="L30" i="21"/>
  <c r="E31" i="21"/>
  <c r="L31" i="21"/>
  <c r="E32" i="21"/>
  <c r="L32" i="21"/>
  <c r="E33" i="21"/>
  <c r="L33" i="21"/>
  <c r="E34" i="21"/>
  <c r="E35" i="21"/>
  <c r="E36" i="21"/>
  <c r="E37" i="21"/>
  <c r="E38" i="21"/>
  <c r="E39" i="21"/>
  <c r="E40" i="21"/>
  <c r="B1" i="20"/>
  <c r="L1" i="20"/>
  <c r="O3" i="20"/>
  <c r="Q3" i="20"/>
  <c r="D8" i="20"/>
  <c r="F8" i="20"/>
  <c r="J8" i="20"/>
  <c r="D9" i="20"/>
  <c r="F9" i="20"/>
  <c r="J9" i="20"/>
  <c r="D10" i="20"/>
  <c r="F10" i="20"/>
  <c r="J10" i="20"/>
  <c r="D11" i="20"/>
  <c r="F11" i="20"/>
  <c r="J11" i="20"/>
  <c r="D12" i="20"/>
  <c r="F12" i="20"/>
  <c r="J12" i="20"/>
  <c r="D13" i="20"/>
  <c r="F13" i="20"/>
  <c r="J13" i="20"/>
  <c r="D14" i="20"/>
  <c r="F14" i="20"/>
  <c r="J14" i="20"/>
  <c r="D15" i="20"/>
  <c r="F15" i="20"/>
  <c r="J15" i="20"/>
  <c r="D16" i="20"/>
  <c r="F16" i="20"/>
  <c r="J16" i="20"/>
  <c r="D17" i="20"/>
  <c r="F17" i="20"/>
  <c r="J17" i="20"/>
  <c r="D18" i="20"/>
  <c r="F18" i="20"/>
  <c r="J18" i="20"/>
  <c r="D19" i="20"/>
  <c r="F19" i="20"/>
  <c r="J19" i="20"/>
  <c r="D20" i="20"/>
  <c r="F20" i="20"/>
  <c r="J20" i="20"/>
  <c r="D21" i="20"/>
  <c r="F21" i="20"/>
  <c r="J21" i="20"/>
  <c r="D22" i="20"/>
  <c r="F22" i="20"/>
  <c r="J22" i="20"/>
  <c r="D23" i="20"/>
  <c r="F23" i="20"/>
  <c r="J23" i="20"/>
  <c r="D24" i="20"/>
  <c r="F24" i="20"/>
  <c r="J24" i="20"/>
  <c r="D25" i="20"/>
  <c r="F25" i="20"/>
  <c r="J25" i="20"/>
  <c r="D26" i="20"/>
  <c r="F26" i="20"/>
  <c r="J26" i="20"/>
  <c r="D27" i="20"/>
  <c r="F27" i="20"/>
  <c r="J27" i="20"/>
  <c r="D28" i="20"/>
  <c r="F28" i="20"/>
  <c r="J28" i="20"/>
  <c r="D29" i="20"/>
  <c r="F29" i="20"/>
  <c r="J29" i="20"/>
  <c r="D30" i="20"/>
  <c r="F30" i="20"/>
  <c r="J30" i="20"/>
  <c r="D31" i="20"/>
  <c r="F31" i="20"/>
  <c r="J31" i="20"/>
  <c r="D32" i="20"/>
  <c r="F32" i="20"/>
  <c r="J32" i="20"/>
  <c r="D33" i="20"/>
  <c r="F33" i="20"/>
  <c r="J33" i="20"/>
  <c r="D36" i="20"/>
  <c r="J36" i="20"/>
  <c r="D37" i="20"/>
  <c r="J37" i="20"/>
  <c r="D38" i="20"/>
  <c r="D39" i="20"/>
  <c r="D40" i="20"/>
  <c r="D41" i="20"/>
</calcChain>
</file>

<file path=xl/sharedStrings.xml><?xml version="1.0" encoding="utf-8"?>
<sst xmlns="http://schemas.openxmlformats.org/spreadsheetml/2006/main" count="426" uniqueCount="146">
  <si>
    <t xml:space="preserve"> </t>
  </si>
  <si>
    <t>PRIIMEK in IME</t>
  </si>
  <si>
    <t>pHCP</t>
  </si>
  <si>
    <t>prednost</t>
  </si>
  <si>
    <t>točke</t>
  </si>
  <si>
    <t>GK Eagle:</t>
  </si>
  <si>
    <t>GK Kranjska Gora:</t>
  </si>
  <si>
    <t>luknja</t>
  </si>
  <si>
    <t xml:space="preserve"> REZULTATI</t>
  </si>
  <si>
    <t>STB:</t>
  </si>
  <si>
    <t>MATCH PLAY:</t>
  </si>
  <si>
    <t>:</t>
  </si>
  <si>
    <t>HI</t>
  </si>
  <si>
    <t>spol</t>
  </si>
  <si>
    <t>m</t>
  </si>
  <si>
    <t>d</t>
  </si>
  <si>
    <t>pHcp</t>
  </si>
  <si>
    <t>Kopitar Matjaž</t>
  </si>
  <si>
    <t>Rostohar Niko</t>
  </si>
  <si>
    <t>Benedik Gregor</t>
  </si>
  <si>
    <t>Benedik Mirjana</t>
  </si>
  <si>
    <t>Zupančič Bojan</t>
  </si>
  <si>
    <t>Gregorčič Miha</t>
  </si>
  <si>
    <t>Vrabec Bojan</t>
  </si>
  <si>
    <t>Rostohar Andreja</t>
  </si>
  <si>
    <t>Ravnikar Marina</t>
  </si>
  <si>
    <t>Rebolj Andrej</t>
  </si>
  <si>
    <t>Štravs Cena</t>
  </si>
  <si>
    <t>Kunšič Franci</t>
  </si>
  <si>
    <t>Plemelj Milena</t>
  </si>
  <si>
    <t>Jeriha Aleš</t>
  </si>
  <si>
    <t>Šegan Braco</t>
  </si>
  <si>
    <t>Kranjc Romana</t>
  </si>
  <si>
    <t>Konte Janez</t>
  </si>
  <si>
    <t>Gurov Vladimir</t>
  </si>
  <si>
    <t>Konte Breda</t>
  </si>
  <si>
    <t>Rebolj Maja</t>
  </si>
  <si>
    <t>Rus Iztok</t>
  </si>
  <si>
    <t>Žerjal Doroteja</t>
  </si>
  <si>
    <t>Burja Cvetka</t>
  </si>
  <si>
    <t>Vrabec Helena</t>
  </si>
  <si>
    <t>Zalaznik Rado</t>
  </si>
  <si>
    <t>Klančnik Iztok</t>
  </si>
  <si>
    <t>Tavčar Emil</t>
  </si>
  <si>
    <t>Kržič Janko</t>
  </si>
  <si>
    <t>Robič Nejc</t>
  </si>
  <si>
    <t>Slavec Tomaž</t>
  </si>
  <si>
    <t>Bogataj Janez</t>
  </si>
  <si>
    <t>Šenk Gregor</t>
  </si>
  <si>
    <t>Slavec Verena</t>
  </si>
  <si>
    <t>Škarabot Drago</t>
  </si>
  <si>
    <t>Sraka Vera</t>
  </si>
  <si>
    <t>Bobnar Marija</t>
  </si>
  <si>
    <t>Bobnar Stane</t>
  </si>
  <si>
    <t>Hrobat Borut</t>
  </si>
  <si>
    <t>Trobec Jože</t>
  </si>
  <si>
    <t>Bohnec Franc</t>
  </si>
  <si>
    <t>Borota Zdenko</t>
  </si>
  <si>
    <t>Sever Bojan</t>
  </si>
  <si>
    <t>Strniša Janez</t>
  </si>
  <si>
    <t>Fojkar Jeršan Majda</t>
  </si>
  <si>
    <t>Smodila Peter</t>
  </si>
  <si>
    <t>Đurić Slaviša</t>
  </si>
  <si>
    <t>Smodila Zdenka</t>
  </si>
  <si>
    <t>Bohnec Marjeta</t>
  </si>
  <si>
    <t>Eagle:</t>
  </si>
  <si>
    <t>moški</t>
  </si>
  <si>
    <t>ženske</t>
  </si>
  <si>
    <t>Kr. Gora:</t>
  </si>
  <si>
    <t>Stojkovič Marko</t>
  </si>
  <si>
    <t>Stojkovič Maja</t>
  </si>
  <si>
    <t>Čižman Tomaž</t>
  </si>
  <si>
    <t xml:space="preserve">Zupan Edi </t>
  </si>
  <si>
    <t xml:space="preserve">Sraka Zlatko </t>
  </si>
  <si>
    <t>Zmago Jeršan</t>
  </si>
  <si>
    <t xml:space="preserve">Mlinar Alojz </t>
  </si>
  <si>
    <t xml:space="preserve">Strniša Franci </t>
  </si>
  <si>
    <t xml:space="preserve">Rogelj Janez </t>
  </si>
  <si>
    <t xml:space="preserve">Škarabot Mojca </t>
  </si>
  <si>
    <t xml:space="preserve">Gorjanc Janez </t>
  </si>
  <si>
    <t>Bokal Ludvik</t>
  </si>
  <si>
    <t>Debevec Boris</t>
  </si>
  <si>
    <t>Šergan Gregor</t>
  </si>
  <si>
    <t>Klinar Mirko</t>
  </si>
  <si>
    <t>Klemenčič Zoran</t>
  </si>
  <si>
    <t>Zalaznik Nika</t>
  </si>
  <si>
    <t>Golenhofen Dominik</t>
  </si>
  <si>
    <t>Krajnc Helena</t>
  </si>
  <si>
    <t>Krajnc Gorazd</t>
  </si>
  <si>
    <t>Bokal Zdenka</t>
  </si>
  <si>
    <t>Drmota Kralj Vera</t>
  </si>
  <si>
    <t>Drmota Evstahij</t>
  </si>
  <si>
    <t>Hafner Branko</t>
  </si>
  <si>
    <t>Svetličič Suzana</t>
  </si>
  <si>
    <t>Kranjc Sašo</t>
  </si>
  <si>
    <t>Peršin Anka</t>
  </si>
  <si>
    <t>Andolšek Tomaž</t>
  </si>
  <si>
    <t>Todorov Matjaž</t>
  </si>
  <si>
    <t>Rutar Bernarda</t>
  </si>
  <si>
    <t>Sajovic Angela</t>
  </si>
  <si>
    <t>GK KR. GORA  vs. GK EAGLE   -  3.8.2024</t>
  </si>
  <si>
    <t>Kastelic Tomaž</t>
  </si>
  <si>
    <t>GK Kranjska Gora</t>
  </si>
  <si>
    <t>GK Eagle</t>
  </si>
  <si>
    <t>Zebič Irena</t>
  </si>
  <si>
    <t>Rudolf Bojan</t>
  </si>
  <si>
    <t>Sedovnik Milena</t>
  </si>
  <si>
    <t>Ločniškar Janez</t>
  </si>
  <si>
    <t>Strniša Franci</t>
  </si>
  <si>
    <t>Prek Zdenka</t>
  </si>
  <si>
    <t>Narančič Rade</t>
  </si>
  <si>
    <t>Gorjanc Janez</t>
  </si>
  <si>
    <t>Novak Sonja</t>
  </si>
  <si>
    <t>Mlinar Lojze</t>
  </si>
  <si>
    <t>Jamnik Julijana</t>
  </si>
  <si>
    <t>Grega Benedik</t>
  </si>
  <si>
    <t>Boris Debevec</t>
  </si>
  <si>
    <t>Miro Klinar</t>
  </si>
  <si>
    <t>Sašo Kranjc</t>
  </si>
  <si>
    <t>Cena Štravs</t>
  </si>
  <si>
    <t>Zoran Klemenčič</t>
  </si>
  <si>
    <t>Tomaž Andolšek</t>
  </si>
  <si>
    <t>Rado Zalaznik</t>
  </si>
  <si>
    <t>Nataša Jevnikar</t>
  </si>
  <si>
    <t>Gal Grudnik</t>
  </si>
  <si>
    <t>Stanislav Bobnar</t>
  </si>
  <si>
    <t>Gregor Šenk</t>
  </si>
  <si>
    <t>Marija Bobnar</t>
  </si>
  <si>
    <t>Janez Bogataj</t>
  </si>
  <si>
    <t>Tomaž Slavec</t>
  </si>
  <si>
    <t>Janez Rogelj</t>
  </si>
  <si>
    <t>Zdenko Borota</t>
  </si>
  <si>
    <t>Anton Čižman</t>
  </si>
  <si>
    <t>Borut Hrobat</t>
  </si>
  <si>
    <t>Verena Slavec</t>
  </si>
  <si>
    <t>Goran Vučkovič</t>
  </si>
  <si>
    <t>Branko Hafner</t>
  </si>
  <si>
    <t>Evstahij Drmota</t>
  </si>
  <si>
    <t>Helena Vrabec</t>
  </si>
  <si>
    <t>Janko Kržič</t>
  </si>
  <si>
    <t>Franci Kunšič</t>
  </si>
  <si>
    <t>Vladimir Gurov</t>
  </si>
  <si>
    <t>Ludvik Bokal</t>
  </si>
  <si>
    <t>Simon Žgavec</t>
  </si>
  <si>
    <t xml:space="preserve"> Kranjska Gora</t>
  </si>
  <si>
    <t>GK KR. GORA  vs. GK EAGLE   -  3.8.2025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</si>
</sst>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6"/>
      <name val="Arial"/>
      <family val="2"/>
      <charset val="238"/>
    </font>
    <font>
      <sz val="12"/>
      <name val="Arial"/>
      <family val="2"/>
      <charset val="238"/>
    </font>
    <font>
      <b/>
      <sz val="24"/>
      <color rgb="FFFF0000"/>
      <name val="Arial"/>
      <family val="2"/>
    </font>
    <font>
      <b/>
      <sz val="24"/>
      <color rgb="FFFF0000"/>
      <name val="Arial"/>
      <family val="2"/>
      <charset val="238"/>
    </font>
    <font>
      <b/>
      <sz val="22"/>
      <color rgb="FFFF0000"/>
      <name val="Arial"/>
      <family val="2"/>
    </font>
    <font>
      <b/>
      <sz val="16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2" fillId="0" borderId="3" xfId="0" applyFont="1" applyBorder="1"/>
    <xf numFmtId="0" fontId="4" fillId="0" borderId="0" xfId="0" applyFont="1" applyAlignment="1">
      <alignment horizontal="left"/>
    </xf>
    <xf numFmtId="164" fontId="0" fillId="0" borderId="0" xfId="0" applyNumberFormat="1"/>
    <xf numFmtId="164" fontId="3" fillId="0" borderId="3" xfId="0" applyNumberFormat="1" applyFont="1" applyBorder="1"/>
    <xf numFmtId="164" fontId="5" fillId="0" borderId="1" xfId="0" applyNumberFormat="1" applyFont="1" applyBorder="1"/>
    <xf numFmtId="0" fontId="5" fillId="0" borderId="3" xfId="0" applyFont="1" applyBorder="1"/>
    <xf numFmtId="164" fontId="5" fillId="0" borderId="0" xfId="0" applyNumberFormat="1" applyFont="1"/>
    <xf numFmtId="0" fontId="6" fillId="0" borderId="1" xfId="0" applyFont="1" applyBorder="1"/>
    <xf numFmtId="0" fontId="7" fillId="0" borderId="0" xfId="0" applyFont="1"/>
    <xf numFmtId="1" fontId="0" fillId="0" borderId="0" xfId="0" applyNumberFormat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16" fillId="4" borderId="5" xfId="0" applyNumberFormat="1" applyFont="1" applyFill="1" applyBorder="1" applyAlignment="1">
      <alignment horizontal="center"/>
    </xf>
    <xf numFmtId="0" fontId="9" fillId="0" borderId="0" xfId="0" applyFont="1"/>
    <xf numFmtId="0" fontId="5" fillId="0" borderId="0" xfId="0" applyFont="1"/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1" fillId="0" borderId="1" xfId="0" applyNumberFormat="1" applyFont="1" applyBorder="1"/>
    <xf numFmtId="164" fontId="5" fillId="0" borderId="2" xfId="0" applyNumberFormat="1" applyFont="1" applyBorder="1"/>
    <xf numFmtId="164" fontId="10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1" fontId="8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2" fillId="0" borderId="0" xfId="0" quotePrefix="1" applyNumberFormat="1" applyFont="1" applyAlignment="1">
      <alignment horizontal="center"/>
    </xf>
    <xf numFmtId="1" fontId="11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20" fillId="0" borderId="2" xfId="0" applyNumberFormat="1" applyFont="1" applyBorder="1"/>
    <xf numFmtId="1" fontId="20" fillId="0" borderId="1" xfId="0" applyNumberFormat="1" applyFont="1" applyBorder="1"/>
    <xf numFmtId="0" fontId="2" fillId="0" borderId="0" xfId="0" applyFont="1"/>
    <xf numFmtId="0" fontId="21" fillId="0" borderId="0" xfId="0" applyFont="1" applyAlignment="1">
      <alignment horizontal="center"/>
    </xf>
    <xf numFmtId="0" fontId="22" fillId="2" borderId="3" xfId="0" applyFont="1" applyFill="1" applyBorder="1" applyAlignment="1">
      <alignment horizontal="center"/>
    </xf>
    <xf numFmtId="1" fontId="23" fillId="3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0" fontId="14" fillId="0" borderId="8" xfId="0" applyFont="1" applyBorder="1"/>
    <xf numFmtId="0" fontId="13" fillId="0" borderId="8" xfId="0" applyFont="1" applyBorder="1"/>
    <xf numFmtId="164" fontId="11" fillId="0" borderId="8" xfId="0" applyNumberFormat="1" applyFont="1" applyBorder="1" applyAlignment="1">
      <alignment horizontal="center"/>
    </xf>
    <xf numFmtId="1" fontId="20" fillId="0" borderId="8" xfId="0" applyNumberFormat="1" applyFont="1" applyBorder="1"/>
    <xf numFmtId="0" fontId="2" fillId="0" borderId="8" xfId="0" applyFont="1" applyBorder="1"/>
    <xf numFmtId="0" fontId="1" fillId="0" borderId="2" xfId="0" applyFont="1" applyBorder="1"/>
    <xf numFmtId="164" fontId="20" fillId="0" borderId="6" xfId="0" applyNumberFormat="1" applyFont="1" applyBorder="1"/>
    <xf numFmtId="164" fontId="11" fillId="0" borderId="1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164" fontId="10" fillId="0" borderId="1" xfId="0" applyNumberFormat="1" applyFont="1" applyBorder="1" applyProtection="1">
      <protection locked="0"/>
    </xf>
    <xf numFmtId="164" fontId="24" fillId="0" borderId="1" xfId="0" applyNumberFormat="1" applyFont="1" applyBorder="1" applyProtection="1">
      <protection locked="0"/>
    </xf>
    <xf numFmtId="0" fontId="15" fillId="0" borderId="0" xfId="0" applyFont="1"/>
    <xf numFmtId="164" fontId="0" fillId="0" borderId="9" xfId="0" applyNumberFormat="1" applyBorder="1"/>
    <xf numFmtId="164" fontId="0" fillId="0" borderId="10" xfId="0" applyNumberFormat="1" applyBorder="1"/>
    <xf numFmtId="0" fontId="25" fillId="0" borderId="6" xfId="0" applyFont="1" applyBorder="1" applyProtection="1">
      <protection locked="0"/>
    </xf>
    <xf numFmtId="0" fontId="25" fillId="0" borderId="1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26" fillId="0" borderId="1" xfId="0" applyFont="1" applyBorder="1" applyProtection="1">
      <protection locked="0"/>
    </xf>
    <xf numFmtId="0" fontId="12" fillId="0" borderId="0" xfId="0" applyFont="1"/>
    <xf numFmtId="0" fontId="12" fillId="0" borderId="0" xfId="0" applyFont="1" applyAlignment="1">
      <alignment horizontal="right"/>
    </xf>
    <xf numFmtId="164" fontId="25" fillId="0" borderId="1" xfId="0" applyNumberFormat="1" applyFont="1" applyBorder="1" applyProtection="1">
      <protection locked="0"/>
    </xf>
    <xf numFmtId="0" fontId="25" fillId="4" borderId="6" xfId="0" applyFont="1" applyFill="1" applyBorder="1" applyProtection="1">
      <protection locked="0"/>
    </xf>
    <xf numFmtId="0" fontId="6" fillId="4" borderId="1" xfId="0" applyFont="1" applyFill="1" applyBorder="1" applyProtection="1">
      <protection locked="0"/>
    </xf>
    <xf numFmtId="0" fontId="25" fillId="4" borderId="1" xfId="0" applyFont="1" applyFill="1" applyBorder="1" applyProtection="1">
      <protection locked="0"/>
    </xf>
    <xf numFmtId="0" fontId="25" fillId="5" borderId="1" xfId="0" applyFont="1" applyFill="1" applyBorder="1" applyProtection="1">
      <protection locked="0"/>
    </xf>
    <xf numFmtId="0" fontId="6" fillId="5" borderId="1" xfId="0" applyFont="1" applyFill="1" applyBorder="1" applyProtection="1">
      <protection locked="0"/>
    </xf>
    <xf numFmtId="0" fontId="25" fillId="6" borderId="1" xfId="0" applyFont="1" applyFill="1" applyBorder="1" applyProtection="1">
      <protection locked="0"/>
    </xf>
    <xf numFmtId="0" fontId="6" fillId="6" borderId="1" xfId="0" applyFont="1" applyFill="1" applyBorder="1" applyProtection="1">
      <protection locked="0"/>
    </xf>
    <xf numFmtId="0" fontId="25" fillId="7" borderId="1" xfId="0" applyFont="1" applyFill="1" applyBorder="1" applyProtection="1">
      <protection locked="0"/>
    </xf>
    <xf numFmtId="0" fontId="25" fillId="8" borderId="1" xfId="0" applyFont="1" applyFill="1" applyBorder="1" applyProtection="1">
      <protection locked="0"/>
    </xf>
    <xf numFmtId="0" fontId="25" fillId="9" borderId="1" xfId="0" applyFont="1" applyFill="1" applyBorder="1" applyProtection="1">
      <protection locked="0"/>
    </xf>
    <xf numFmtId="0" fontId="6" fillId="9" borderId="1" xfId="0" applyFont="1" applyFill="1" applyBorder="1" applyProtection="1">
      <protection locked="0"/>
    </xf>
    <xf numFmtId="0" fontId="25" fillId="10" borderId="1" xfId="0" applyFont="1" applyFill="1" applyBorder="1" applyProtection="1">
      <protection locked="0"/>
    </xf>
    <xf numFmtId="0" fontId="25" fillId="11" borderId="1" xfId="0" applyFont="1" applyFill="1" applyBorder="1" applyProtection="1">
      <protection locked="0"/>
    </xf>
    <xf numFmtId="0" fontId="25" fillId="12" borderId="1" xfId="0" applyFont="1" applyFill="1" applyBorder="1" applyProtection="1">
      <protection locked="0"/>
    </xf>
    <xf numFmtId="0" fontId="25" fillId="13" borderId="1" xfId="0" applyFont="1" applyFill="1" applyBorder="1" applyProtection="1">
      <protection locked="0"/>
    </xf>
    <xf numFmtId="0" fontId="25" fillId="14" borderId="1" xfId="0" applyFont="1" applyFill="1" applyBorder="1" applyProtection="1">
      <protection locked="0"/>
    </xf>
    <xf numFmtId="0" fontId="25" fillId="15" borderId="1" xfId="0" applyFont="1" applyFill="1" applyBorder="1" applyProtection="1">
      <protection locked="0"/>
    </xf>
    <xf numFmtId="0" fontId="6" fillId="15" borderId="1" xfId="0" applyFont="1" applyFill="1" applyBorder="1" applyProtection="1">
      <protection locked="0"/>
    </xf>
    <xf numFmtId="0" fontId="6" fillId="8" borderId="1" xfId="0" applyFont="1" applyFill="1" applyBorder="1" applyProtection="1">
      <protection locked="0"/>
    </xf>
    <xf numFmtId="0" fontId="25" fillId="16" borderId="1" xfId="0" applyFont="1" applyFill="1" applyBorder="1" applyProtection="1">
      <protection locked="0"/>
    </xf>
    <xf numFmtId="0" fontId="25" fillId="17" borderId="1" xfId="0" applyFont="1" applyFill="1" applyBorder="1" applyProtection="1">
      <protection locked="0"/>
    </xf>
    <xf numFmtId="0" fontId="6" fillId="17" borderId="1" xfId="0" applyFont="1" applyFill="1" applyBorder="1" applyProtection="1">
      <protection locked="0"/>
    </xf>
    <xf numFmtId="0" fontId="6" fillId="10" borderId="1" xfId="0" applyFont="1" applyFill="1" applyBorder="1" applyProtection="1">
      <protection locked="0"/>
    </xf>
    <xf numFmtId="0" fontId="6" fillId="7" borderId="1" xfId="0" applyFont="1" applyFill="1" applyBorder="1" applyProtection="1">
      <protection locked="0"/>
    </xf>
    <xf numFmtId="0" fontId="6" fillId="14" borderId="1" xfId="0" applyFont="1" applyFill="1" applyBorder="1" applyProtection="1">
      <protection locked="0"/>
    </xf>
    <xf numFmtId="0" fontId="6" fillId="11" borderId="1" xfId="0" applyFont="1" applyFill="1" applyBorder="1" applyProtection="1">
      <protection locked="0"/>
    </xf>
    <xf numFmtId="0" fontId="6" fillId="12" borderId="1" xfId="0" applyFont="1" applyFill="1" applyBorder="1" applyProtection="1">
      <protection locked="0"/>
    </xf>
    <xf numFmtId="0" fontId="6" fillId="13" borderId="1" xfId="0" applyFont="1" applyFill="1" applyBorder="1" applyProtection="1">
      <protection locked="0"/>
    </xf>
    <xf numFmtId="0" fontId="6" fillId="16" borderId="1" xfId="0" applyFont="1" applyFill="1" applyBorder="1" applyProtection="1">
      <protection locked="0"/>
    </xf>
    <xf numFmtId="0" fontId="6" fillId="18" borderId="1" xfId="0" applyFont="1" applyFill="1" applyBorder="1" applyProtection="1">
      <protection locked="0"/>
    </xf>
    <xf numFmtId="0" fontId="25" fillId="18" borderId="1" xfId="0" applyFont="1" applyFill="1" applyBorder="1" applyProtection="1">
      <protection locked="0"/>
    </xf>
    <xf numFmtId="0" fontId="6" fillId="19" borderId="1" xfId="0" applyFont="1" applyFill="1" applyBorder="1" applyProtection="1">
      <protection locked="0"/>
    </xf>
    <xf numFmtId="0" fontId="25" fillId="19" borderId="1" xfId="0" applyFont="1" applyFill="1" applyBorder="1" applyProtection="1">
      <protection locked="0"/>
    </xf>
    <xf numFmtId="0" fontId="6" fillId="10" borderId="8" xfId="0" applyFont="1" applyFill="1" applyBorder="1" applyProtection="1">
      <protection locked="0"/>
    </xf>
    <xf numFmtId="0" fontId="26" fillId="7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8" fillId="0" borderId="0" xfId="0" applyFont="1"/>
    <xf numFmtId="0" fontId="1" fillId="0" borderId="1" xfId="0" applyFont="1" applyBorder="1" applyAlignment="1">
      <alignment horizontal="center"/>
    </xf>
    <xf numFmtId="0" fontId="27" fillId="0" borderId="1" xfId="0" applyFont="1" applyBorder="1" applyProtection="1">
      <protection locked="0"/>
    </xf>
    <xf numFmtId="0" fontId="25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2" fillId="0" borderId="8" xfId="0" applyFon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25" fillId="0" borderId="1" xfId="0" applyFont="1" applyBorder="1" applyAlignment="1" applyProtection="1">
      <alignment horizontal="right" indent="1"/>
      <protection locked="0"/>
    </xf>
    <xf numFmtId="0" fontId="9" fillId="0" borderId="1" xfId="0" applyFont="1" applyBorder="1"/>
    <xf numFmtId="0" fontId="0" fillId="0" borderId="1" xfId="0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1">
    <cellStyle name="Navadno" xfId="0" builtinId="0"/>
  </cellStyles>
  <dxfs count="8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theme="5" tint="0.79998168889431442"/>
        </patternFill>
      </fill>
    </dxf>
    <dxf>
      <font>
        <strike val="0"/>
        <color theme="0"/>
      </font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DC22F-09B8-4E56-984B-F5FB25A4DB93}">
  <dimension ref="B1:J41"/>
  <sheetViews>
    <sheetView tabSelected="1" zoomScale="80" zoomScaleNormal="80" workbookViewId="0">
      <selection activeCell="P13" sqref="P13"/>
    </sheetView>
  </sheetViews>
  <sheetFormatPr defaultColWidth="5" defaultRowHeight="12.5" x14ac:dyDescent="0.25"/>
  <cols>
    <col min="1" max="1" width="5" customWidth="1"/>
    <col min="2" max="2" width="3.453125" bestFit="1" customWidth="1"/>
    <col min="3" max="3" width="36.1796875" bestFit="1" customWidth="1"/>
    <col min="4" max="4" width="5" customWidth="1"/>
    <col min="5" max="5" width="8.453125" customWidth="1"/>
    <col min="6" max="6" width="3.1796875" bestFit="1" customWidth="1"/>
    <col min="7" max="7" width="9.26953125" customWidth="1"/>
    <col min="8" max="8" width="5" customWidth="1"/>
    <col min="9" max="9" width="24.1796875" bestFit="1" customWidth="1"/>
    <col min="10" max="10" width="1.7265625" bestFit="1" customWidth="1"/>
  </cols>
  <sheetData>
    <row r="1" spans="2:10" ht="25" x14ac:dyDescent="0.5">
      <c r="C1" s="121" t="s">
        <v>145</v>
      </c>
      <c r="D1" s="121"/>
      <c r="E1" s="121"/>
      <c r="F1" s="121"/>
      <c r="G1" s="121"/>
      <c r="H1" s="121"/>
      <c r="I1" s="121"/>
      <c r="J1" s="121"/>
    </row>
    <row r="2" spans="2:10" ht="25.5" thickBot="1" x14ac:dyDescent="0.55000000000000004">
      <c r="C2" s="6"/>
      <c r="D2" s="6"/>
    </row>
    <row r="3" spans="2:10" ht="30.5" thickBot="1" x14ac:dyDescent="0.65">
      <c r="C3" s="30" t="s">
        <v>144</v>
      </c>
      <c r="D3" s="30"/>
      <c r="E3" s="20">
        <f>SUM(E8:E27)</f>
        <v>6</v>
      </c>
      <c r="F3" s="23" t="s">
        <v>11</v>
      </c>
      <c r="G3" s="20">
        <f>SUM(G8:G27)</f>
        <v>9</v>
      </c>
      <c r="I3" s="110" t="s">
        <v>103</v>
      </c>
    </row>
    <row r="4" spans="2:10" ht="25" x14ac:dyDescent="0.5">
      <c r="C4" s="6"/>
      <c r="D4" s="6"/>
    </row>
    <row r="5" spans="2:10" ht="25" x14ac:dyDescent="0.5">
      <c r="C5" s="6" t="s">
        <v>8</v>
      </c>
      <c r="D5" s="6"/>
    </row>
    <row r="7" spans="2:10" ht="20.5" thickBot="1" x14ac:dyDescent="0.45">
      <c r="C7" s="116" t="s">
        <v>1</v>
      </c>
      <c r="D7" s="34"/>
      <c r="E7" s="33" t="s">
        <v>4</v>
      </c>
      <c r="G7" s="17" t="s">
        <v>4</v>
      </c>
      <c r="I7" s="52" t="s">
        <v>1</v>
      </c>
    </row>
    <row r="8" spans="2:10" ht="18" x14ac:dyDescent="0.4">
      <c r="B8" s="61">
        <v>1</v>
      </c>
      <c r="C8" s="117" t="s">
        <v>115</v>
      </c>
      <c r="D8" s="29"/>
      <c r="E8" s="111">
        <v>0</v>
      </c>
      <c r="G8" s="111">
        <v>1</v>
      </c>
      <c r="I8" s="2" t="s">
        <v>125</v>
      </c>
    </row>
    <row r="9" spans="2:10" ht="18" x14ac:dyDescent="0.4">
      <c r="B9" s="61">
        <v>2</v>
      </c>
      <c r="C9" s="117" t="s">
        <v>117</v>
      </c>
      <c r="D9" s="29"/>
      <c r="E9" s="111">
        <v>0</v>
      </c>
      <c r="G9" s="111">
        <v>1</v>
      </c>
      <c r="I9" s="2" t="s">
        <v>126</v>
      </c>
    </row>
    <row r="10" spans="2:10" ht="18" x14ac:dyDescent="0.4">
      <c r="B10" s="61">
        <v>3</v>
      </c>
      <c r="C10" s="117" t="s">
        <v>116</v>
      </c>
      <c r="D10" s="29"/>
      <c r="E10" s="111">
        <v>0</v>
      </c>
      <c r="G10" s="111">
        <v>1</v>
      </c>
      <c r="I10" s="2" t="s">
        <v>127</v>
      </c>
    </row>
    <row r="11" spans="2:10" ht="18" x14ac:dyDescent="0.4">
      <c r="B11" s="61">
        <v>4</v>
      </c>
      <c r="C11" s="117" t="s">
        <v>143</v>
      </c>
      <c r="D11" s="29"/>
      <c r="E11" s="111">
        <v>1</v>
      </c>
      <c r="G11" s="111">
        <v>0</v>
      </c>
      <c r="I11" s="119" t="s">
        <v>136</v>
      </c>
    </row>
    <row r="12" spans="2:10" ht="18" x14ac:dyDescent="0.4">
      <c r="B12" s="61">
        <v>5</v>
      </c>
      <c r="C12" s="117" t="s">
        <v>118</v>
      </c>
      <c r="D12" s="29"/>
      <c r="E12" s="111">
        <v>0</v>
      </c>
      <c r="G12" s="111">
        <v>1</v>
      </c>
      <c r="I12" s="2" t="s">
        <v>128</v>
      </c>
    </row>
    <row r="13" spans="2:10" ht="18" x14ac:dyDescent="0.4">
      <c r="B13" s="61">
        <v>6</v>
      </c>
      <c r="C13" s="117" t="s">
        <v>119</v>
      </c>
      <c r="D13" s="29"/>
      <c r="E13" s="111">
        <v>0</v>
      </c>
      <c r="G13" s="111">
        <v>1</v>
      </c>
      <c r="I13" s="2" t="s">
        <v>129</v>
      </c>
    </row>
    <row r="14" spans="2:10" ht="18" x14ac:dyDescent="0.4">
      <c r="B14" s="61">
        <v>7</v>
      </c>
      <c r="C14" s="117" t="s">
        <v>120</v>
      </c>
      <c r="D14" s="29"/>
      <c r="E14" s="111">
        <v>0</v>
      </c>
      <c r="G14" s="111">
        <v>1</v>
      </c>
      <c r="I14" s="2" t="s">
        <v>130</v>
      </c>
    </row>
    <row r="15" spans="2:10" ht="18" x14ac:dyDescent="0.4">
      <c r="B15" s="61">
        <v>8</v>
      </c>
      <c r="C15" s="117" t="s">
        <v>121</v>
      </c>
      <c r="D15" s="29"/>
      <c r="E15" s="111">
        <v>1</v>
      </c>
      <c r="G15" s="111">
        <v>0</v>
      </c>
      <c r="I15" s="2" t="s">
        <v>131</v>
      </c>
    </row>
    <row r="16" spans="2:10" ht="18" x14ac:dyDescent="0.4">
      <c r="B16" s="61">
        <v>9</v>
      </c>
      <c r="C16" s="117" t="s">
        <v>23</v>
      </c>
      <c r="D16" s="29"/>
      <c r="E16" s="111">
        <v>0</v>
      </c>
      <c r="G16" s="111">
        <v>1</v>
      </c>
      <c r="I16" s="2" t="s">
        <v>132</v>
      </c>
    </row>
    <row r="17" spans="2:10" ht="18" x14ac:dyDescent="0.4">
      <c r="B17" s="61">
        <v>10</v>
      </c>
      <c r="C17" s="117" t="s">
        <v>122</v>
      </c>
      <c r="D17" s="29"/>
      <c r="E17" s="111">
        <v>0</v>
      </c>
      <c r="G17" s="111">
        <v>1</v>
      </c>
      <c r="I17" s="2" t="s">
        <v>133</v>
      </c>
    </row>
    <row r="18" spans="2:10" ht="18" x14ac:dyDescent="0.4">
      <c r="B18" s="61">
        <v>11</v>
      </c>
      <c r="C18" s="117" t="s">
        <v>123</v>
      </c>
      <c r="D18" s="29"/>
      <c r="E18" s="111">
        <v>1</v>
      </c>
      <c r="G18" s="111">
        <v>0</v>
      </c>
      <c r="I18" s="2" t="s">
        <v>134</v>
      </c>
    </row>
    <row r="19" spans="2:10" ht="18" x14ac:dyDescent="0.4">
      <c r="B19" s="61">
        <v>12</v>
      </c>
      <c r="C19" s="117" t="s">
        <v>124</v>
      </c>
      <c r="D19" s="29"/>
      <c r="E19" s="111">
        <v>1</v>
      </c>
      <c r="G19" s="111">
        <v>0</v>
      </c>
      <c r="I19" s="2" t="s">
        <v>135</v>
      </c>
    </row>
    <row r="20" spans="2:10" ht="21" x14ac:dyDescent="0.5">
      <c r="B20" s="61">
        <v>13</v>
      </c>
      <c r="C20" s="118"/>
      <c r="D20" s="29"/>
      <c r="E20" s="111"/>
      <c r="G20" s="111"/>
      <c r="I20" s="109"/>
    </row>
    <row r="21" spans="2:10" ht="21" x14ac:dyDescent="0.5">
      <c r="B21" s="61">
        <v>14</v>
      </c>
      <c r="C21" s="118"/>
      <c r="D21" s="29"/>
      <c r="E21" s="111"/>
      <c r="G21" s="111"/>
      <c r="I21" s="109"/>
    </row>
    <row r="22" spans="2:10" ht="21" x14ac:dyDescent="0.5">
      <c r="C22" s="113"/>
      <c r="D22" s="13"/>
      <c r="E22" s="114"/>
      <c r="G22" s="114"/>
      <c r="H22" s="13"/>
      <c r="I22" s="115"/>
    </row>
    <row r="23" spans="2:10" ht="18" x14ac:dyDescent="0.4">
      <c r="C23" s="29" t="s">
        <v>9</v>
      </c>
      <c r="D23" s="16"/>
    </row>
    <row r="24" spans="2:10" ht="18" x14ac:dyDescent="0.4">
      <c r="C24" s="120" t="s">
        <v>140</v>
      </c>
      <c r="D24" s="16"/>
      <c r="E24" s="111">
        <v>1</v>
      </c>
      <c r="F24" s="24"/>
      <c r="G24" s="56">
        <v>1</v>
      </c>
      <c r="I24" s="2" t="s">
        <v>137</v>
      </c>
    </row>
    <row r="25" spans="2:10" ht="18" x14ac:dyDescent="0.4">
      <c r="C25" s="120" t="s">
        <v>141</v>
      </c>
      <c r="D25" s="16"/>
      <c r="E25" s="111">
        <v>0</v>
      </c>
      <c r="F25" s="24"/>
      <c r="G25" s="56">
        <v>0</v>
      </c>
      <c r="I25" s="2" t="s">
        <v>142</v>
      </c>
    </row>
    <row r="26" spans="2:10" ht="18" x14ac:dyDescent="0.4">
      <c r="C26" s="120" t="s">
        <v>138</v>
      </c>
      <c r="D26" s="16"/>
      <c r="E26" s="111">
        <v>1</v>
      </c>
      <c r="F26" s="24"/>
      <c r="G26" s="56"/>
      <c r="I26" s="2"/>
    </row>
    <row r="27" spans="2:10" ht="18" x14ac:dyDescent="0.4">
      <c r="C27" s="120" t="s">
        <v>139</v>
      </c>
      <c r="D27" s="16"/>
      <c r="E27" s="111">
        <v>0</v>
      </c>
      <c r="F27" s="24"/>
      <c r="G27" s="56"/>
      <c r="I27" s="2"/>
    </row>
    <row r="28" spans="2:10" ht="18" x14ac:dyDescent="0.4">
      <c r="D28" s="16"/>
    </row>
    <row r="29" spans="2:10" ht="18" x14ac:dyDescent="0.4">
      <c r="D29" s="16"/>
    </row>
    <row r="31" spans="2:10" ht="18" x14ac:dyDescent="0.4">
      <c r="J31" s="16" t="s">
        <v>0</v>
      </c>
    </row>
    <row r="32" spans="2:10" ht="18" x14ac:dyDescent="0.4">
      <c r="J32" s="16"/>
    </row>
    <row r="33" spans="10:10" ht="18" x14ac:dyDescent="0.4">
      <c r="J33" s="16"/>
    </row>
    <row r="34" spans="10:10" ht="13" x14ac:dyDescent="0.3">
      <c r="J34" s="19"/>
    </row>
    <row r="41" spans="10:10" ht="10" customHeight="1" x14ac:dyDescent="0.25"/>
  </sheetData>
  <pageMargins left="0.88" right="0.59" top="0.97" bottom="0.12" header="0.12" footer="0.1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4EF6B-822C-47C5-86FB-66EED13CC96E}">
  <dimension ref="A1:I42"/>
  <sheetViews>
    <sheetView workbookViewId="0">
      <selection activeCell="K9" sqref="K9:O9"/>
    </sheetView>
  </sheetViews>
  <sheetFormatPr defaultRowHeight="12.5" x14ac:dyDescent="0.25"/>
  <cols>
    <col min="2" max="2" width="30.81640625" customWidth="1"/>
    <col min="3" max="3" width="2.1796875" customWidth="1"/>
    <col min="4" max="4" width="10.54296875" customWidth="1"/>
    <col min="5" max="5" width="5.1796875" customWidth="1"/>
    <col min="7" max="7" width="2.453125" customWidth="1"/>
    <col min="8" max="8" width="31.54296875" customWidth="1"/>
    <col min="244" max="244" width="22.54296875" bestFit="1" customWidth="1"/>
    <col min="245" max="245" width="0" hidden="1" customWidth="1"/>
    <col min="247" max="247" width="7.54296875" customWidth="1"/>
    <col min="248" max="248" width="2.453125" customWidth="1"/>
    <col min="250" max="250" width="2.54296875" customWidth="1"/>
    <col min="251" max="251" width="22.54296875" bestFit="1" customWidth="1"/>
    <col min="252" max="252" width="0" hidden="1" customWidth="1"/>
    <col min="254" max="254" width="7.81640625" bestFit="1" customWidth="1"/>
  </cols>
  <sheetData>
    <row r="1" spans="1:9" ht="25" x14ac:dyDescent="0.5">
      <c r="A1" s="122" t="s">
        <v>100</v>
      </c>
      <c r="B1" s="122"/>
      <c r="C1" s="122"/>
      <c r="D1" s="122"/>
      <c r="E1" s="122"/>
      <c r="F1" s="122"/>
      <c r="G1" s="122"/>
      <c r="H1" s="122"/>
      <c r="I1" s="122"/>
    </row>
    <row r="2" spans="1:9" ht="25.5" thickBot="1" x14ac:dyDescent="0.55000000000000004">
      <c r="B2" s="6"/>
      <c r="C2" s="6"/>
    </row>
    <row r="3" spans="1:9" ht="30.5" thickBot="1" x14ac:dyDescent="0.65">
      <c r="B3" s="30" t="s">
        <v>102</v>
      </c>
      <c r="C3" s="30"/>
      <c r="D3" s="20">
        <f>SUM(D8:D39)</f>
        <v>14</v>
      </c>
      <c r="E3" s="23" t="s">
        <v>11</v>
      </c>
      <c r="F3" s="20">
        <f>SUM(F8:F39)</f>
        <v>9</v>
      </c>
      <c r="H3" s="110" t="s">
        <v>103</v>
      </c>
    </row>
    <row r="4" spans="1:9" ht="25" x14ac:dyDescent="0.5">
      <c r="B4" s="6"/>
      <c r="C4" s="6"/>
    </row>
    <row r="5" spans="1:9" ht="25" x14ac:dyDescent="0.5">
      <c r="B5" s="6" t="s">
        <v>8</v>
      </c>
      <c r="C5" s="6"/>
    </row>
    <row r="7" spans="1:9" ht="20.5" thickBot="1" x14ac:dyDescent="0.45">
      <c r="B7" s="31" t="s">
        <v>1</v>
      </c>
      <c r="C7" s="34"/>
      <c r="D7" s="33" t="s">
        <v>4</v>
      </c>
      <c r="F7" s="17" t="s">
        <v>4</v>
      </c>
      <c r="H7" s="5" t="s">
        <v>1</v>
      </c>
    </row>
    <row r="8" spans="1:9" ht="21" x14ac:dyDescent="0.5">
      <c r="A8" s="61">
        <v>1</v>
      </c>
      <c r="B8" s="65" t="s">
        <v>18</v>
      </c>
      <c r="C8" s="29"/>
      <c r="D8" s="111">
        <v>0</v>
      </c>
      <c r="F8" s="111">
        <v>0</v>
      </c>
      <c r="H8" s="109" t="s">
        <v>48</v>
      </c>
    </row>
    <row r="9" spans="1:9" ht="21" x14ac:dyDescent="0.5">
      <c r="A9" s="61">
        <v>2</v>
      </c>
      <c r="B9" s="65" t="s">
        <v>19</v>
      </c>
      <c r="C9" s="29"/>
      <c r="D9" s="111">
        <v>0</v>
      </c>
      <c r="F9" s="111">
        <v>1</v>
      </c>
      <c r="H9" s="109" t="s">
        <v>53</v>
      </c>
    </row>
    <row r="10" spans="1:9" ht="21" x14ac:dyDescent="0.5">
      <c r="A10" s="61">
        <v>3</v>
      </c>
      <c r="B10" s="65" t="s">
        <v>94</v>
      </c>
      <c r="C10" s="29"/>
      <c r="D10" s="111">
        <v>0</v>
      </c>
      <c r="F10" s="111">
        <v>0</v>
      </c>
      <c r="H10" s="109" t="s">
        <v>46</v>
      </c>
    </row>
    <row r="11" spans="1:9" ht="21" x14ac:dyDescent="0.5">
      <c r="A11" s="61">
        <v>4</v>
      </c>
      <c r="B11" s="64" t="s">
        <v>97</v>
      </c>
      <c r="C11" s="29"/>
      <c r="D11" s="111">
        <v>1</v>
      </c>
      <c r="F11" s="111">
        <v>0</v>
      </c>
      <c r="H11" s="109" t="s">
        <v>86</v>
      </c>
    </row>
    <row r="12" spans="1:9" ht="21" x14ac:dyDescent="0.5">
      <c r="A12" s="61">
        <v>5</v>
      </c>
      <c r="B12" s="64" t="s">
        <v>83</v>
      </c>
      <c r="C12" s="29"/>
      <c r="D12" s="111">
        <v>0</v>
      </c>
      <c r="F12" s="111">
        <v>1</v>
      </c>
      <c r="H12" s="109" t="s">
        <v>88</v>
      </c>
    </row>
    <row r="13" spans="1:9" ht="21" x14ac:dyDescent="0.5">
      <c r="A13" s="61">
        <v>6</v>
      </c>
      <c r="B13" s="65" t="s">
        <v>26</v>
      </c>
      <c r="C13" s="29"/>
      <c r="D13" s="111">
        <v>0</v>
      </c>
      <c r="F13" s="111">
        <v>1</v>
      </c>
      <c r="H13" s="109" t="s">
        <v>47</v>
      </c>
    </row>
    <row r="14" spans="1:9" ht="21" x14ac:dyDescent="0.5">
      <c r="A14" s="61">
        <v>7</v>
      </c>
      <c r="B14" s="65" t="s">
        <v>43</v>
      </c>
      <c r="C14" s="29"/>
      <c r="D14" s="111">
        <v>1</v>
      </c>
      <c r="F14" s="111">
        <v>0</v>
      </c>
      <c r="H14" s="109" t="s">
        <v>57</v>
      </c>
    </row>
    <row r="15" spans="1:9" ht="21" x14ac:dyDescent="0.5">
      <c r="A15" s="61">
        <v>8</v>
      </c>
      <c r="B15" s="65" t="s">
        <v>34</v>
      </c>
      <c r="C15" s="29"/>
      <c r="D15" s="111">
        <v>1</v>
      </c>
      <c r="F15" s="111">
        <v>0</v>
      </c>
      <c r="H15" s="109" t="s">
        <v>104</v>
      </c>
    </row>
    <row r="16" spans="1:9" ht="21" x14ac:dyDescent="0.5">
      <c r="A16" s="61">
        <v>9</v>
      </c>
      <c r="B16" s="65" t="s">
        <v>40</v>
      </c>
      <c r="C16" s="29"/>
      <c r="D16" s="111">
        <v>0</v>
      </c>
      <c r="F16" s="111">
        <v>1</v>
      </c>
      <c r="H16" s="112" t="s">
        <v>98</v>
      </c>
    </row>
    <row r="17" spans="1:9" ht="21" x14ac:dyDescent="0.5">
      <c r="A17" s="61">
        <v>10</v>
      </c>
      <c r="B17" s="65" t="s">
        <v>24</v>
      </c>
      <c r="C17" s="29"/>
      <c r="D17" s="111">
        <v>0</v>
      </c>
      <c r="F17" s="111">
        <v>0</v>
      </c>
      <c r="H17" s="109" t="s">
        <v>72</v>
      </c>
    </row>
    <row r="18" spans="1:9" ht="21" x14ac:dyDescent="0.5">
      <c r="A18" s="61">
        <v>11</v>
      </c>
      <c r="B18" s="65" t="s">
        <v>95</v>
      </c>
      <c r="C18" s="29"/>
      <c r="D18" s="111">
        <v>1</v>
      </c>
      <c r="F18" s="111">
        <v>0</v>
      </c>
      <c r="H18" s="109" t="s">
        <v>87</v>
      </c>
    </row>
    <row r="19" spans="1:9" ht="21" x14ac:dyDescent="0.5">
      <c r="A19" s="61">
        <v>12</v>
      </c>
      <c r="B19" s="65" t="s">
        <v>105</v>
      </c>
      <c r="C19" s="29"/>
      <c r="D19" s="111">
        <v>0</v>
      </c>
      <c r="F19" s="111">
        <v>1</v>
      </c>
      <c r="H19" s="109" t="s">
        <v>82</v>
      </c>
    </row>
    <row r="20" spans="1:9" ht="21" x14ac:dyDescent="0.5">
      <c r="A20" s="61">
        <v>13</v>
      </c>
      <c r="B20" s="65" t="s">
        <v>44</v>
      </c>
      <c r="C20" s="29"/>
      <c r="D20" s="111">
        <v>1</v>
      </c>
      <c r="F20" s="111">
        <v>0</v>
      </c>
      <c r="H20" s="109" t="s">
        <v>91</v>
      </c>
    </row>
    <row r="21" spans="1:9" ht="21" x14ac:dyDescent="0.5">
      <c r="A21" s="61">
        <v>14</v>
      </c>
      <c r="B21" s="65" t="s">
        <v>33</v>
      </c>
      <c r="C21" s="29"/>
      <c r="D21" s="111">
        <v>0</v>
      </c>
      <c r="F21" s="111">
        <v>0</v>
      </c>
      <c r="H21" s="109" t="s">
        <v>59</v>
      </c>
    </row>
    <row r="22" spans="1:9" ht="21" x14ac:dyDescent="0.5">
      <c r="A22" s="61">
        <v>15</v>
      </c>
      <c r="B22" s="65" t="s">
        <v>106</v>
      </c>
      <c r="C22" s="29"/>
      <c r="D22" s="111">
        <v>1</v>
      </c>
      <c r="F22" s="111">
        <v>0</v>
      </c>
      <c r="H22" s="109" t="s">
        <v>52</v>
      </c>
    </row>
    <row r="23" spans="1:9" ht="21" x14ac:dyDescent="0.5">
      <c r="A23" s="61">
        <v>16</v>
      </c>
      <c r="B23" s="65" t="s">
        <v>107</v>
      </c>
      <c r="C23" s="29"/>
      <c r="D23" s="111">
        <v>1</v>
      </c>
      <c r="F23" s="111">
        <v>0</v>
      </c>
      <c r="H23" s="109" t="s">
        <v>108</v>
      </c>
    </row>
    <row r="24" spans="1:9" ht="21" x14ac:dyDescent="0.5">
      <c r="A24" s="61">
        <v>17</v>
      </c>
      <c r="B24" s="65" t="s">
        <v>84</v>
      </c>
      <c r="C24" s="29"/>
      <c r="D24" s="111">
        <v>0</v>
      </c>
      <c r="F24" s="111">
        <v>1</v>
      </c>
      <c r="H24" s="109" t="s">
        <v>54</v>
      </c>
    </row>
    <row r="25" spans="1:9" ht="21" x14ac:dyDescent="0.5">
      <c r="A25" s="61">
        <v>18</v>
      </c>
      <c r="B25" s="65" t="s">
        <v>96</v>
      </c>
      <c r="C25" s="29"/>
      <c r="D25" s="111">
        <v>1</v>
      </c>
      <c r="F25" s="111">
        <v>0</v>
      </c>
      <c r="H25" s="109" t="s">
        <v>109</v>
      </c>
    </row>
    <row r="26" spans="1:9" ht="21" x14ac:dyDescent="0.5">
      <c r="A26" s="61">
        <v>19</v>
      </c>
      <c r="B26" s="65" t="s">
        <v>110</v>
      </c>
      <c r="C26" s="29"/>
      <c r="D26" s="111">
        <v>1</v>
      </c>
      <c r="F26" s="111">
        <v>0</v>
      </c>
      <c r="H26" s="109" t="s">
        <v>111</v>
      </c>
    </row>
    <row r="27" spans="1:9" ht="21" x14ac:dyDescent="0.5">
      <c r="A27" s="61">
        <v>20</v>
      </c>
      <c r="B27" s="65" t="s">
        <v>39</v>
      </c>
      <c r="C27" s="29"/>
      <c r="D27" s="111">
        <v>0</v>
      </c>
      <c r="F27" s="111">
        <v>1</v>
      </c>
      <c r="H27" s="109" t="s">
        <v>89</v>
      </c>
    </row>
    <row r="28" spans="1:9" ht="21" x14ac:dyDescent="0.5">
      <c r="A28" s="61">
        <v>21</v>
      </c>
      <c r="B28" s="65" t="s">
        <v>112</v>
      </c>
      <c r="C28" s="29"/>
      <c r="D28" s="111">
        <v>1</v>
      </c>
      <c r="F28" s="111">
        <v>0</v>
      </c>
      <c r="H28" s="109" t="s">
        <v>93</v>
      </c>
    </row>
    <row r="29" spans="1:9" ht="21" x14ac:dyDescent="0.5">
      <c r="A29" s="61">
        <v>22</v>
      </c>
      <c r="B29" s="65" t="s">
        <v>20</v>
      </c>
      <c r="C29" s="29"/>
      <c r="D29" s="111">
        <v>1</v>
      </c>
      <c r="F29" s="111">
        <v>0</v>
      </c>
      <c r="H29" s="109" t="s">
        <v>49</v>
      </c>
    </row>
    <row r="30" spans="1:9" ht="21" x14ac:dyDescent="0.5">
      <c r="A30" s="61">
        <v>23</v>
      </c>
      <c r="B30" s="65" t="s">
        <v>23</v>
      </c>
      <c r="D30" s="111">
        <v>1</v>
      </c>
      <c r="F30" s="111">
        <v>0</v>
      </c>
      <c r="G30" s="1"/>
      <c r="H30" s="109" t="s">
        <v>101</v>
      </c>
    </row>
    <row r="31" spans="1:9" ht="21" x14ac:dyDescent="0.5">
      <c r="A31" s="61">
        <v>24</v>
      </c>
      <c r="B31" s="65" t="s">
        <v>22</v>
      </c>
      <c r="C31" s="13"/>
      <c r="D31" s="111">
        <v>0</v>
      </c>
      <c r="F31" s="111">
        <v>0</v>
      </c>
      <c r="G31" s="13"/>
      <c r="H31" s="109" t="s">
        <v>113</v>
      </c>
      <c r="I31" s="16" t="s">
        <v>0</v>
      </c>
    </row>
    <row r="32" spans="1:9" ht="21" x14ac:dyDescent="0.5">
      <c r="A32" s="61">
        <v>25</v>
      </c>
      <c r="B32" s="65" t="s">
        <v>81</v>
      </c>
      <c r="C32" s="13"/>
      <c r="D32" s="111">
        <v>0</v>
      </c>
      <c r="F32" s="111">
        <v>1</v>
      </c>
      <c r="G32" s="1"/>
      <c r="H32" s="109" t="s">
        <v>92</v>
      </c>
      <c r="I32" s="16"/>
    </row>
    <row r="33" spans="1:9" ht="21" x14ac:dyDescent="0.5">
      <c r="A33" s="61">
        <v>26</v>
      </c>
      <c r="B33" s="65" t="s">
        <v>28</v>
      </c>
      <c r="C33" s="13"/>
      <c r="D33" s="111">
        <v>1</v>
      </c>
      <c r="F33" s="111">
        <v>0</v>
      </c>
      <c r="G33" s="13"/>
      <c r="H33" s="109" t="s">
        <v>77</v>
      </c>
      <c r="I33" s="16"/>
    </row>
    <row r="34" spans="1:9" ht="21" x14ac:dyDescent="0.5">
      <c r="B34" s="65" t="s">
        <v>41</v>
      </c>
      <c r="C34" s="13"/>
      <c r="D34" s="111">
        <v>0</v>
      </c>
      <c r="F34" s="111">
        <v>1</v>
      </c>
      <c r="G34" s="13"/>
      <c r="H34" s="109" t="s">
        <v>114</v>
      </c>
      <c r="I34" s="19"/>
    </row>
    <row r="35" spans="1:9" ht="21" x14ac:dyDescent="0.5">
      <c r="B35" s="113"/>
      <c r="C35" s="13"/>
      <c r="D35" s="114"/>
      <c r="F35" s="114"/>
      <c r="G35" s="13"/>
      <c r="H35" s="115"/>
    </row>
    <row r="36" spans="1:9" ht="18" x14ac:dyDescent="0.4">
      <c r="B36" s="16" t="s">
        <v>9</v>
      </c>
      <c r="C36" s="16"/>
    </row>
    <row r="37" spans="1:9" ht="21" x14ac:dyDescent="0.5">
      <c r="B37" s="65" t="s">
        <v>85</v>
      </c>
      <c r="C37" s="16"/>
      <c r="D37" s="111">
        <v>1</v>
      </c>
      <c r="E37" s="24"/>
      <c r="F37" s="56">
        <v>0</v>
      </c>
      <c r="H37" s="109" t="s">
        <v>80</v>
      </c>
    </row>
    <row r="38" spans="1:9" ht="18" x14ac:dyDescent="0.4">
      <c r="B38" s="12"/>
      <c r="C38" s="16"/>
      <c r="D38" s="111"/>
      <c r="E38" s="24"/>
      <c r="F38" s="56">
        <v>0</v>
      </c>
      <c r="H38" s="109" t="s">
        <v>90</v>
      </c>
    </row>
    <row r="39" spans="1:9" ht="18" x14ac:dyDescent="0.4">
      <c r="B39" s="12"/>
      <c r="C39" s="16"/>
      <c r="D39" s="111"/>
      <c r="E39" s="24"/>
      <c r="F39" s="56">
        <v>0</v>
      </c>
      <c r="H39" s="109" t="s">
        <v>99</v>
      </c>
    </row>
    <row r="40" spans="1:9" ht="18" x14ac:dyDescent="0.4">
      <c r="C40" s="16"/>
    </row>
    <row r="41" spans="1:9" ht="10" customHeight="1" x14ac:dyDescent="0.4">
      <c r="C41" s="16"/>
    </row>
    <row r="42" spans="1:9" ht="18" x14ac:dyDescent="0.4">
      <c r="C42" s="16"/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5777F-20F2-463D-9619-A1543AA4B573}">
  <dimension ref="A1:P48"/>
  <sheetViews>
    <sheetView zoomScale="80" zoomScaleNormal="80" workbookViewId="0">
      <selection activeCell="N3" sqref="N3:P5"/>
    </sheetView>
  </sheetViews>
  <sheetFormatPr defaultColWidth="8.81640625" defaultRowHeight="17.5" x14ac:dyDescent="0.35"/>
  <cols>
    <col min="1" max="1" width="5.81640625" customWidth="1"/>
    <col min="2" max="2" width="34.453125" customWidth="1"/>
    <col min="3" max="3" width="7.453125" style="7" bestFit="1" customWidth="1"/>
    <col min="4" max="4" width="8.453125" style="7" customWidth="1"/>
    <col min="5" max="5" width="10" customWidth="1"/>
    <col min="6" max="6" width="5.453125" customWidth="1"/>
    <col min="7" max="7" width="2.26953125" customWidth="1"/>
    <col min="8" max="8" width="8.453125" customWidth="1"/>
    <col min="9" max="9" width="32.7265625" style="11" customWidth="1"/>
    <col min="10" max="10" width="7.26953125" customWidth="1"/>
    <col min="11" max="11" width="8" style="7" customWidth="1"/>
    <col min="12" max="12" width="8.81640625" style="2"/>
    <col min="13" max="13" width="14.453125" customWidth="1"/>
    <col min="14" max="14" width="12.1796875" bestFit="1" customWidth="1"/>
  </cols>
  <sheetData>
    <row r="1" spans="1:16" ht="25.5" customHeight="1" x14ac:dyDescent="0.5">
      <c r="B1" s="6" t="e">
        <f>#REF!</f>
        <v>#REF!</v>
      </c>
      <c r="L1" s="7"/>
    </row>
    <row r="2" spans="1:16" ht="12.75" customHeight="1" x14ac:dyDescent="0.5">
      <c r="B2" s="6"/>
      <c r="L2"/>
    </row>
    <row r="3" spans="1:16" ht="20" x14ac:dyDescent="0.4">
      <c r="B3" s="48" t="s">
        <v>1</v>
      </c>
      <c r="C3" s="49" t="s">
        <v>13</v>
      </c>
      <c r="D3" s="50" t="s">
        <v>12</v>
      </c>
      <c r="E3" s="51" t="s">
        <v>16</v>
      </c>
      <c r="G3" s="43"/>
      <c r="I3" s="52" t="s">
        <v>1</v>
      </c>
      <c r="J3" s="49" t="s">
        <v>13</v>
      </c>
      <c r="K3" s="55" t="s">
        <v>12</v>
      </c>
      <c r="L3" s="54" t="s">
        <v>16</v>
      </c>
      <c r="N3" s="71"/>
      <c r="O3" s="71" t="s">
        <v>66</v>
      </c>
      <c r="P3" s="71" t="s">
        <v>67</v>
      </c>
    </row>
    <row r="4" spans="1:16" ht="21" x14ac:dyDescent="0.5">
      <c r="A4" s="2">
        <v>1</v>
      </c>
      <c r="B4" s="64" t="s">
        <v>69</v>
      </c>
      <c r="C4" s="57" t="s">
        <v>14</v>
      </c>
      <c r="D4" s="65">
        <v>9.9</v>
      </c>
      <c r="E4" s="41">
        <f>IF(C4="m",(D4*118/113+60.8-64),(D4*119/113+61.5-64))</f>
        <v>7.1380530973451357</v>
      </c>
      <c r="H4" s="2">
        <v>1</v>
      </c>
      <c r="I4" s="68" t="s">
        <v>46</v>
      </c>
      <c r="J4" s="58" t="s">
        <v>14</v>
      </c>
      <c r="K4" s="57">
        <v>10.5</v>
      </c>
      <c r="L4" s="41">
        <f>IF(J4="m",(K4*118/113+60.8-64),(K4*119/113+61.5-64))</f>
        <v>7.7646017699115077</v>
      </c>
      <c r="N4" s="72" t="s">
        <v>65</v>
      </c>
      <c r="O4" s="71">
        <f>COUNTIF(J4:J40,"=m")</f>
        <v>21</v>
      </c>
      <c r="P4" s="71">
        <f>COUNTIF(J4:J40,"=d")</f>
        <v>8</v>
      </c>
    </row>
    <row r="5" spans="1:16" ht="21" x14ac:dyDescent="0.5">
      <c r="A5" s="2">
        <v>2</v>
      </c>
      <c r="B5" s="65" t="s">
        <v>17</v>
      </c>
      <c r="C5" s="57" t="s">
        <v>14</v>
      </c>
      <c r="D5" s="65">
        <v>10.3</v>
      </c>
      <c r="E5" s="42">
        <f t="shared" ref="E5:E40" si="0">IF(C5="m",(D5*118/113+60.8-64),(D5*119/113+61.5-64))</f>
        <v>7.555752212389379</v>
      </c>
      <c r="H5" s="2">
        <v>2</v>
      </c>
      <c r="I5" s="68" t="s">
        <v>71</v>
      </c>
      <c r="J5" s="57" t="s">
        <v>14</v>
      </c>
      <c r="K5" s="57">
        <v>11.8</v>
      </c>
      <c r="L5" s="42">
        <f>IF(J5="m",(K5*118/113+60.8-64),(K5*119/113+61.5-64))</f>
        <v>9.1221238938053091</v>
      </c>
      <c r="N5" s="72" t="s">
        <v>68</v>
      </c>
      <c r="O5" s="71">
        <f>COUNTIF(C4:C40,"=m")</f>
        <v>20</v>
      </c>
      <c r="P5" s="71">
        <f>COUNTIF(C4:C40,"=d")</f>
        <v>11</v>
      </c>
    </row>
    <row r="6" spans="1:16" ht="21" x14ac:dyDescent="0.5">
      <c r="A6" s="2">
        <v>3</v>
      </c>
      <c r="B6" s="65" t="s">
        <v>18</v>
      </c>
      <c r="C6" s="57" t="s">
        <v>14</v>
      </c>
      <c r="D6" s="65">
        <v>12.7</v>
      </c>
      <c r="E6" s="42">
        <f t="shared" si="0"/>
        <v>10.061946902654867</v>
      </c>
      <c r="H6" s="2">
        <v>3</v>
      </c>
      <c r="I6" s="68" t="s">
        <v>47</v>
      </c>
      <c r="J6" s="57" t="s">
        <v>14</v>
      </c>
      <c r="K6" s="57">
        <v>12.2</v>
      </c>
      <c r="L6" s="42">
        <f t="shared" ref="L6:L33" si="1">IF(J6="m",(K6*118/113+60.8-64),(K6*119/113+61.5-64))</f>
        <v>9.5398230088495524</v>
      </c>
      <c r="O6">
        <f>SUM(O4:O5)</f>
        <v>41</v>
      </c>
      <c r="P6">
        <f>SUM(P4:P5)</f>
        <v>19</v>
      </c>
    </row>
    <row r="7" spans="1:16" ht="21" x14ac:dyDescent="0.5">
      <c r="A7" s="2">
        <v>4</v>
      </c>
      <c r="B7" s="65" t="s">
        <v>19</v>
      </c>
      <c r="C7" s="57" t="s">
        <v>14</v>
      </c>
      <c r="D7" s="65">
        <v>14.7</v>
      </c>
      <c r="E7" s="42">
        <f t="shared" si="0"/>
        <v>12.150442477876098</v>
      </c>
      <c r="H7" s="2">
        <v>4</v>
      </c>
      <c r="I7" s="68" t="s">
        <v>48</v>
      </c>
      <c r="J7" s="57" t="s">
        <v>14</v>
      </c>
      <c r="K7" s="57">
        <v>12.4</v>
      </c>
      <c r="L7" s="42">
        <f t="shared" si="1"/>
        <v>9.7486725663716811</v>
      </c>
    </row>
    <row r="8" spans="1:16" ht="21" x14ac:dyDescent="0.5">
      <c r="A8" s="2">
        <v>5</v>
      </c>
      <c r="B8" s="65" t="s">
        <v>20</v>
      </c>
      <c r="C8" s="57" t="s">
        <v>15</v>
      </c>
      <c r="D8" s="65">
        <v>15.2</v>
      </c>
      <c r="E8" s="42">
        <f t="shared" si="0"/>
        <v>13.507079646017701</v>
      </c>
      <c r="H8" s="2">
        <v>5</v>
      </c>
      <c r="I8" s="68" t="s">
        <v>49</v>
      </c>
      <c r="J8" s="57" t="s">
        <v>15</v>
      </c>
      <c r="K8" s="57">
        <v>12.9</v>
      </c>
      <c r="L8" s="42">
        <f t="shared" si="1"/>
        <v>11.084955752212394</v>
      </c>
    </row>
    <row r="9" spans="1:16" ht="21" x14ac:dyDescent="0.5">
      <c r="A9" s="2">
        <v>6</v>
      </c>
      <c r="B9" s="65" t="s">
        <v>21</v>
      </c>
      <c r="C9" s="57" t="s">
        <v>14</v>
      </c>
      <c r="D9" s="65">
        <v>16.2</v>
      </c>
      <c r="E9" s="42">
        <f t="shared" si="0"/>
        <v>13.716814159292028</v>
      </c>
      <c r="H9" s="2">
        <v>6</v>
      </c>
      <c r="I9" s="68" t="s">
        <v>72</v>
      </c>
      <c r="J9" s="57" t="s">
        <v>14</v>
      </c>
      <c r="K9" s="57">
        <v>13.5</v>
      </c>
      <c r="L9" s="42">
        <f t="shared" si="1"/>
        <v>10.897345132743368</v>
      </c>
    </row>
    <row r="10" spans="1:16" ht="21" x14ac:dyDescent="0.5">
      <c r="A10" s="2">
        <v>7</v>
      </c>
      <c r="B10" s="65" t="s">
        <v>22</v>
      </c>
      <c r="C10" s="57" t="s">
        <v>14</v>
      </c>
      <c r="D10" s="65">
        <v>16.899999999999999</v>
      </c>
      <c r="E10" s="42">
        <f t="shared" si="0"/>
        <v>14.447787610619457</v>
      </c>
      <c r="H10" s="2">
        <v>7</v>
      </c>
      <c r="I10" s="68" t="s">
        <v>73</v>
      </c>
      <c r="J10" s="57" t="s">
        <v>14</v>
      </c>
      <c r="K10" s="57">
        <v>14.5</v>
      </c>
      <c r="L10" s="42">
        <f t="shared" si="1"/>
        <v>11.941592920353983</v>
      </c>
    </row>
    <row r="11" spans="1:16" ht="21" x14ac:dyDescent="0.5">
      <c r="A11" s="2">
        <v>8</v>
      </c>
      <c r="B11" s="65" t="s">
        <v>23</v>
      </c>
      <c r="C11" s="57" t="s">
        <v>14</v>
      </c>
      <c r="D11" s="65">
        <v>17</v>
      </c>
      <c r="E11" s="42">
        <f t="shared" si="0"/>
        <v>14.552212389380529</v>
      </c>
      <c r="H11" s="2">
        <v>8</v>
      </c>
      <c r="I11" s="68" t="s">
        <v>74</v>
      </c>
      <c r="J11" s="57" t="s">
        <v>14</v>
      </c>
      <c r="K11" s="57">
        <v>15.3</v>
      </c>
      <c r="L11" s="42">
        <f t="shared" si="1"/>
        <v>12.77699115044247</v>
      </c>
    </row>
    <row r="12" spans="1:16" ht="21" x14ac:dyDescent="0.5">
      <c r="A12" s="2">
        <v>9</v>
      </c>
      <c r="B12" s="65" t="s">
        <v>24</v>
      </c>
      <c r="C12" s="57" t="s">
        <v>15</v>
      </c>
      <c r="D12" s="65">
        <v>18.100000000000001</v>
      </c>
      <c r="E12" s="42">
        <f t="shared" si="0"/>
        <v>16.561061946902655</v>
      </c>
      <c r="H12" s="2">
        <v>9</v>
      </c>
      <c r="I12" s="68" t="s">
        <v>75</v>
      </c>
      <c r="J12" s="57" t="s">
        <v>14</v>
      </c>
      <c r="K12" s="57">
        <v>17.3</v>
      </c>
      <c r="L12" s="42">
        <f t="shared" si="1"/>
        <v>14.865486725663715</v>
      </c>
    </row>
    <row r="13" spans="1:16" ht="21" x14ac:dyDescent="0.5">
      <c r="A13" s="2">
        <v>10</v>
      </c>
      <c r="B13" s="65" t="s">
        <v>25</v>
      </c>
      <c r="C13" s="57" t="s">
        <v>15</v>
      </c>
      <c r="D13" s="65">
        <v>19</v>
      </c>
      <c r="E13" s="42">
        <f t="shared" si="0"/>
        <v>17.508849557522126</v>
      </c>
      <c r="H13" s="2">
        <v>10</v>
      </c>
      <c r="I13" s="68" t="s">
        <v>50</v>
      </c>
      <c r="J13" s="57" t="s">
        <v>14</v>
      </c>
      <c r="K13" s="57">
        <v>18.8</v>
      </c>
      <c r="L13" s="42">
        <f t="shared" si="1"/>
        <v>16.431858407079645</v>
      </c>
    </row>
    <row r="14" spans="1:16" ht="21" x14ac:dyDescent="0.5">
      <c r="A14" s="2">
        <v>11</v>
      </c>
      <c r="B14" s="65" t="s">
        <v>45</v>
      </c>
      <c r="C14" s="57" t="s">
        <v>14</v>
      </c>
      <c r="D14" s="65">
        <v>19.399999999999999</v>
      </c>
      <c r="E14" s="42">
        <f t="shared" si="0"/>
        <v>17.058407079646017</v>
      </c>
      <c r="H14" s="2">
        <v>11</v>
      </c>
      <c r="I14" s="68" t="s">
        <v>51</v>
      </c>
      <c r="J14" s="57" t="s">
        <v>15</v>
      </c>
      <c r="K14" s="57">
        <v>20</v>
      </c>
      <c r="L14" s="42">
        <f t="shared" si="1"/>
        <v>18.561946902654867</v>
      </c>
    </row>
    <row r="15" spans="1:16" ht="21" x14ac:dyDescent="0.5">
      <c r="A15" s="2">
        <v>12</v>
      </c>
      <c r="B15" s="65" t="s">
        <v>26</v>
      </c>
      <c r="C15" s="57" t="s">
        <v>14</v>
      </c>
      <c r="D15" s="65">
        <v>20.399999999999999</v>
      </c>
      <c r="E15" s="42">
        <f t="shared" si="0"/>
        <v>18.102654867256632</v>
      </c>
      <c r="H15" s="2">
        <v>12</v>
      </c>
      <c r="I15" s="68" t="s">
        <v>52</v>
      </c>
      <c r="J15" s="57" t="s">
        <v>15</v>
      </c>
      <c r="K15" s="57">
        <v>20.6</v>
      </c>
      <c r="L15" s="42">
        <f t="shared" si="1"/>
        <v>19.193805309734515</v>
      </c>
    </row>
    <row r="16" spans="1:16" ht="21" x14ac:dyDescent="0.5">
      <c r="A16" s="2">
        <v>13</v>
      </c>
      <c r="B16" s="65" t="s">
        <v>27</v>
      </c>
      <c r="C16" s="57" t="s">
        <v>14</v>
      </c>
      <c r="D16" s="65">
        <v>20.6</v>
      </c>
      <c r="E16" s="42">
        <f t="shared" si="0"/>
        <v>18.311504424778761</v>
      </c>
      <c r="H16" s="2">
        <v>13</v>
      </c>
      <c r="I16" s="68" t="s">
        <v>53</v>
      </c>
      <c r="J16" s="57" t="s">
        <v>14</v>
      </c>
      <c r="K16" s="57">
        <v>21.3</v>
      </c>
      <c r="L16" s="42">
        <f t="shared" si="1"/>
        <v>19.04247787610619</v>
      </c>
    </row>
    <row r="17" spans="1:12" ht="21" x14ac:dyDescent="0.5">
      <c r="A17" s="2">
        <v>14</v>
      </c>
      <c r="B17" s="65" t="s">
        <v>28</v>
      </c>
      <c r="C17" s="57" t="s">
        <v>14</v>
      </c>
      <c r="D17" s="65">
        <v>22.7</v>
      </c>
      <c r="E17" s="42">
        <f t="shared" si="0"/>
        <v>20.504424778761063</v>
      </c>
      <c r="H17" s="2">
        <v>14</v>
      </c>
      <c r="I17" s="68" t="s">
        <v>54</v>
      </c>
      <c r="J17" s="57" t="s">
        <v>14</v>
      </c>
      <c r="K17" s="57">
        <v>21.5</v>
      </c>
      <c r="L17" s="42">
        <f t="shared" si="1"/>
        <v>19.251327433628319</v>
      </c>
    </row>
    <row r="18" spans="1:12" ht="21" x14ac:dyDescent="0.5">
      <c r="A18" s="2">
        <v>15</v>
      </c>
      <c r="B18" s="65" t="s">
        <v>29</v>
      </c>
      <c r="C18" s="57" t="s">
        <v>15</v>
      </c>
      <c r="D18" s="65">
        <v>22.8</v>
      </c>
      <c r="E18" s="42">
        <f t="shared" si="0"/>
        <v>21.510619469026551</v>
      </c>
      <c r="H18" s="2">
        <v>15</v>
      </c>
      <c r="I18" s="68" t="s">
        <v>76</v>
      </c>
      <c r="J18" s="57" t="s">
        <v>14</v>
      </c>
      <c r="K18" s="57">
        <v>21.6</v>
      </c>
      <c r="L18" s="42">
        <f t="shared" si="1"/>
        <v>19.355752212389376</v>
      </c>
    </row>
    <row r="19" spans="1:12" ht="21" x14ac:dyDescent="0.5">
      <c r="A19" s="2">
        <v>16</v>
      </c>
      <c r="B19" s="65" t="s">
        <v>30</v>
      </c>
      <c r="C19" s="57" t="s">
        <v>14</v>
      </c>
      <c r="D19" s="65">
        <v>23.8</v>
      </c>
      <c r="E19" s="42">
        <f t="shared" si="0"/>
        <v>21.65309734513275</v>
      </c>
      <c r="H19" s="2">
        <v>16</v>
      </c>
      <c r="I19" s="68" t="s">
        <v>77</v>
      </c>
      <c r="J19" s="57" t="s">
        <v>14</v>
      </c>
      <c r="K19" s="57">
        <v>22.3</v>
      </c>
      <c r="L19" s="42">
        <f t="shared" si="1"/>
        <v>20.086725663716805</v>
      </c>
    </row>
    <row r="20" spans="1:12" ht="21" x14ac:dyDescent="0.5">
      <c r="A20" s="2">
        <v>17</v>
      </c>
      <c r="B20" s="65" t="s">
        <v>31</v>
      </c>
      <c r="C20" s="57" t="s">
        <v>14</v>
      </c>
      <c r="D20" s="65">
        <v>24.9</v>
      </c>
      <c r="E20" s="42">
        <f t="shared" si="0"/>
        <v>22.801769911504422</v>
      </c>
      <c r="H20" s="2">
        <v>17</v>
      </c>
      <c r="I20" s="68" t="s">
        <v>55</v>
      </c>
      <c r="J20" s="57" t="s">
        <v>14</v>
      </c>
      <c r="K20" s="57">
        <v>23.8</v>
      </c>
      <c r="L20" s="42">
        <f t="shared" si="1"/>
        <v>21.65309734513275</v>
      </c>
    </row>
    <row r="21" spans="1:12" ht="21" x14ac:dyDescent="0.5">
      <c r="A21" s="2">
        <v>18</v>
      </c>
      <c r="B21" s="65" t="s">
        <v>32</v>
      </c>
      <c r="C21" s="57" t="s">
        <v>15</v>
      </c>
      <c r="D21" s="65">
        <v>24.9</v>
      </c>
      <c r="E21" s="42">
        <f t="shared" si="0"/>
        <v>23.722123893805303</v>
      </c>
      <c r="H21" s="2">
        <v>18</v>
      </c>
      <c r="I21" s="68" t="s">
        <v>78</v>
      </c>
      <c r="J21" s="57" t="s">
        <v>15</v>
      </c>
      <c r="K21" s="57">
        <v>23.9</v>
      </c>
      <c r="L21" s="42">
        <f t="shared" si="1"/>
        <v>22.669026548672562</v>
      </c>
    </row>
    <row r="22" spans="1:12" ht="21" x14ac:dyDescent="0.5">
      <c r="A22" s="2">
        <v>19</v>
      </c>
      <c r="B22" s="65" t="s">
        <v>33</v>
      </c>
      <c r="C22" s="57" t="s">
        <v>14</v>
      </c>
      <c r="D22" s="65">
        <v>25.1</v>
      </c>
      <c r="E22" s="42">
        <f t="shared" si="0"/>
        <v>23.010619469026551</v>
      </c>
      <c r="H22" s="2">
        <v>19</v>
      </c>
      <c r="I22" s="68" t="s">
        <v>56</v>
      </c>
      <c r="J22" s="57" t="s">
        <v>14</v>
      </c>
      <c r="K22" s="57">
        <v>24.8</v>
      </c>
      <c r="L22" s="42">
        <f t="shared" si="1"/>
        <v>22.697345132743365</v>
      </c>
    </row>
    <row r="23" spans="1:12" ht="21" x14ac:dyDescent="0.5">
      <c r="A23" s="2">
        <v>20</v>
      </c>
      <c r="B23" s="65" t="s">
        <v>34</v>
      </c>
      <c r="C23" s="57" t="s">
        <v>14</v>
      </c>
      <c r="D23" s="65">
        <v>25.1</v>
      </c>
      <c r="E23" s="42">
        <f t="shared" si="0"/>
        <v>23.010619469026551</v>
      </c>
      <c r="H23" s="2">
        <v>20</v>
      </c>
      <c r="I23" s="68" t="s">
        <v>57</v>
      </c>
      <c r="J23" s="57" t="s">
        <v>14</v>
      </c>
      <c r="K23" s="57">
        <v>27.1</v>
      </c>
      <c r="L23" s="42">
        <f t="shared" si="1"/>
        <v>25.099115044247782</v>
      </c>
    </row>
    <row r="24" spans="1:12" ht="21" x14ac:dyDescent="0.5">
      <c r="A24" s="2">
        <v>21</v>
      </c>
      <c r="B24" s="65" t="s">
        <v>35</v>
      </c>
      <c r="C24" s="57" t="s">
        <v>15</v>
      </c>
      <c r="D24" s="65">
        <v>25.2</v>
      </c>
      <c r="E24" s="42">
        <f t="shared" si="0"/>
        <v>24.038053097345127</v>
      </c>
      <c r="H24" s="2">
        <v>21</v>
      </c>
      <c r="I24" s="68" t="s">
        <v>79</v>
      </c>
      <c r="J24" s="57" t="s">
        <v>14</v>
      </c>
      <c r="K24" s="57">
        <v>28.7</v>
      </c>
      <c r="L24" s="42">
        <f t="shared" si="1"/>
        <v>26.769911504424783</v>
      </c>
    </row>
    <row r="25" spans="1:12" ht="21" x14ac:dyDescent="0.5">
      <c r="A25" s="2">
        <v>22</v>
      </c>
      <c r="B25" s="65" t="s">
        <v>36</v>
      </c>
      <c r="C25" s="57" t="s">
        <v>15</v>
      </c>
      <c r="D25" s="65">
        <v>25.3</v>
      </c>
      <c r="E25" s="41">
        <f t="shared" si="0"/>
        <v>24.143362831858411</v>
      </c>
      <c r="H25" s="2">
        <v>22</v>
      </c>
      <c r="I25" s="68" t="s">
        <v>58</v>
      </c>
      <c r="J25" s="57" t="s">
        <v>14</v>
      </c>
      <c r="K25" s="57">
        <v>29.9</v>
      </c>
      <c r="L25" s="42">
        <f t="shared" si="1"/>
        <v>28.023008849557513</v>
      </c>
    </row>
    <row r="26" spans="1:12" ht="21" x14ac:dyDescent="0.5">
      <c r="A26" s="2">
        <v>23</v>
      </c>
      <c r="B26" s="65" t="s">
        <v>70</v>
      </c>
      <c r="C26" s="57" t="s">
        <v>15</v>
      </c>
      <c r="D26" s="65">
        <v>25.8</v>
      </c>
      <c r="E26" s="42">
        <f t="shared" si="0"/>
        <v>24.669911504424789</v>
      </c>
      <c r="H26" s="2">
        <v>23</v>
      </c>
      <c r="I26" s="68" t="s">
        <v>59</v>
      </c>
      <c r="J26" s="57" t="s">
        <v>14</v>
      </c>
      <c r="K26" s="57">
        <v>30.8</v>
      </c>
      <c r="L26" s="41">
        <f t="shared" si="1"/>
        <v>28.962831858407071</v>
      </c>
    </row>
    <row r="27" spans="1:12" ht="21" x14ac:dyDescent="0.5">
      <c r="A27">
        <v>24</v>
      </c>
      <c r="B27" s="65" t="s">
        <v>37</v>
      </c>
      <c r="C27" s="66" t="s">
        <v>14</v>
      </c>
      <c r="D27" s="65">
        <v>27.2</v>
      </c>
      <c r="E27" s="42">
        <f t="shared" si="0"/>
        <v>25.203539823008839</v>
      </c>
      <c r="H27" s="2">
        <v>24</v>
      </c>
      <c r="I27" s="69" t="s">
        <v>60</v>
      </c>
      <c r="J27" s="57" t="s">
        <v>15</v>
      </c>
      <c r="K27" s="57">
        <v>30.9</v>
      </c>
      <c r="L27" s="42">
        <f t="shared" si="1"/>
        <v>30.040707964601779</v>
      </c>
    </row>
    <row r="28" spans="1:12" ht="21" x14ac:dyDescent="0.5">
      <c r="A28">
        <v>25</v>
      </c>
      <c r="B28" s="65" t="s">
        <v>38</v>
      </c>
      <c r="C28" s="67" t="s">
        <v>15</v>
      </c>
      <c r="D28" s="65">
        <v>28.5</v>
      </c>
      <c r="E28" s="42">
        <f t="shared" si="0"/>
        <v>27.513274336283189</v>
      </c>
      <c r="H28" s="2">
        <v>25</v>
      </c>
      <c r="I28" s="70" t="s">
        <v>61</v>
      </c>
      <c r="J28" s="58" t="s">
        <v>14</v>
      </c>
      <c r="K28" s="57">
        <v>31.1</v>
      </c>
      <c r="L28" s="42">
        <f t="shared" si="1"/>
        <v>29.276106194690271</v>
      </c>
    </row>
    <row r="29" spans="1:12" ht="21" x14ac:dyDescent="0.5">
      <c r="A29">
        <v>26</v>
      </c>
      <c r="B29" s="65" t="s">
        <v>39</v>
      </c>
      <c r="C29" s="57" t="s">
        <v>15</v>
      </c>
      <c r="D29" s="65">
        <v>30.2</v>
      </c>
      <c r="E29" s="42">
        <f t="shared" si="0"/>
        <v>29.303539823008848</v>
      </c>
      <c r="H29" s="2">
        <v>26</v>
      </c>
      <c r="I29" s="68" t="s">
        <v>62</v>
      </c>
      <c r="J29" s="57" t="s">
        <v>15</v>
      </c>
      <c r="K29" s="57">
        <v>33.200000000000003</v>
      </c>
      <c r="L29" s="42">
        <f t="shared" si="1"/>
        <v>32.462831858407071</v>
      </c>
    </row>
    <row r="30" spans="1:12" ht="21" x14ac:dyDescent="0.5">
      <c r="A30">
        <v>27</v>
      </c>
      <c r="B30" s="65" t="s">
        <v>40</v>
      </c>
      <c r="C30" s="57" t="s">
        <v>15</v>
      </c>
      <c r="D30" s="65">
        <v>31.1</v>
      </c>
      <c r="E30" s="42">
        <f t="shared" si="0"/>
        <v>30.251327433628319</v>
      </c>
      <c r="H30" s="2">
        <v>27</v>
      </c>
      <c r="I30" s="68" t="s">
        <v>80</v>
      </c>
      <c r="J30" s="57" t="s">
        <v>14</v>
      </c>
      <c r="K30" s="57">
        <v>37</v>
      </c>
      <c r="L30" s="42">
        <f t="shared" si="1"/>
        <v>35.43716814159292</v>
      </c>
    </row>
    <row r="31" spans="1:12" ht="21" x14ac:dyDescent="0.5">
      <c r="A31">
        <v>28</v>
      </c>
      <c r="B31" s="65" t="s">
        <v>41</v>
      </c>
      <c r="C31" s="57" t="s">
        <v>14</v>
      </c>
      <c r="D31" s="65">
        <v>32.299999999999997</v>
      </c>
      <c r="E31" s="42">
        <f t="shared" si="0"/>
        <v>30.529203539823001</v>
      </c>
      <c r="H31" s="2">
        <v>28</v>
      </c>
      <c r="I31" s="68" t="s">
        <v>63</v>
      </c>
      <c r="J31" s="57" t="s">
        <v>15</v>
      </c>
      <c r="K31" s="57">
        <v>37.6</v>
      </c>
      <c r="L31" s="42">
        <f t="shared" si="1"/>
        <v>37.096460176991158</v>
      </c>
    </row>
    <row r="32" spans="1:12" ht="21" x14ac:dyDescent="0.5">
      <c r="A32">
        <v>29</v>
      </c>
      <c r="B32" s="65" t="s">
        <v>42</v>
      </c>
      <c r="C32" s="57" t="s">
        <v>14</v>
      </c>
      <c r="D32" s="65">
        <v>32.9</v>
      </c>
      <c r="E32" s="42">
        <f t="shared" si="0"/>
        <v>31.155752212389373</v>
      </c>
      <c r="H32" s="2">
        <v>29</v>
      </c>
      <c r="I32" s="68" t="s">
        <v>64</v>
      </c>
      <c r="J32" s="57" t="s">
        <v>15</v>
      </c>
      <c r="K32" s="57">
        <v>39.4</v>
      </c>
      <c r="L32" s="42">
        <f t="shared" si="1"/>
        <v>38.992035398230087</v>
      </c>
    </row>
    <row r="33" spans="1:12" ht="21" x14ac:dyDescent="0.5">
      <c r="A33">
        <v>30</v>
      </c>
      <c r="B33" s="65" t="s">
        <v>43</v>
      </c>
      <c r="C33" s="57" t="s">
        <v>14</v>
      </c>
      <c r="D33" s="65">
        <v>34.799999999999997</v>
      </c>
      <c r="E33" s="42">
        <f>IF(C33="m",(D33*118/113+60.8-64),(D33*119/113+61.5-64))</f>
        <v>33.139823008849561</v>
      </c>
      <c r="H33" s="2">
        <v>30</v>
      </c>
      <c r="I33" s="9"/>
      <c r="J33" s="2"/>
      <c r="K33" s="47"/>
      <c r="L33" s="42">
        <f t="shared" si="1"/>
        <v>-2.5</v>
      </c>
    </row>
    <row r="34" spans="1:12" ht="21" x14ac:dyDescent="0.5">
      <c r="A34">
        <v>31</v>
      </c>
      <c r="B34" s="65" t="s">
        <v>44</v>
      </c>
      <c r="C34" s="57" t="s">
        <v>14</v>
      </c>
      <c r="D34" s="65">
        <v>35.6</v>
      </c>
      <c r="E34" s="42">
        <f t="shared" si="0"/>
        <v>33.975221238938047</v>
      </c>
      <c r="H34" s="2">
        <v>31</v>
      </c>
      <c r="I34" s="9"/>
      <c r="J34" s="2"/>
      <c r="K34" s="47"/>
    </row>
    <row r="35" spans="1:12" ht="18" x14ac:dyDescent="0.4">
      <c r="A35">
        <v>32</v>
      </c>
      <c r="B35" s="4" t="s">
        <v>0</v>
      </c>
      <c r="C35" s="9" t="s">
        <v>0</v>
      </c>
      <c r="D35" s="47"/>
      <c r="E35" s="42">
        <f t="shared" si="0"/>
        <v>-2.5</v>
      </c>
      <c r="H35" s="2">
        <v>32</v>
      </c>
      <c r="I35" s="9"/>
      <c r="J35" s="2"/>
      <c r="K35" s="47"/>
    </row>
    <row r="36" spans="1:12" ht="18" x14ac:dyDescent="0.4">
      <c r="A36">
        <v>33</v>
      </c>
      <c r="B36" s="4" t="s">
        <v>0</v>
      </c>
      <c r="C36" s="9" t="s">
        <v>0</v>
      </c>
      <c r="D36" s="47"/>
      <c r="E36" s="42">
        <f t="shared" si="0"/>
        <v>-2.5</v>
      </c>
      <c r="H36" s="2">
        <v>33</v>
      </c>
      <c r="I36" s="9"/>
      <c r="J36" s="2"/>
      <c r="K36" s="47"/>
    </row>
    <row r="37" spans="1:12" ht="18" x14ac:dyDescent="0.4">
      <c r="A37">
        <v>34</v>
      </c>
      <c r="B37" s="4" t="s">
        <v>0</v>
      </c>
      <c r="C37" s="9" t="s">
        <v>0</v>
      </c>
      <c r="D37" s="47"/>
      <c r="E37" s="42">
        <f t="shared" si="0"/>
        <v>-2.5</v>
      </c>
      <c r="H37" s="2">
        <v>34</v>
      </c>
      <c r="I37" s="9"/>
      <c r="J37" s="2"/>
      <c r="K37" s="47"/>
    </row>
    <row r="38" spans="1:12" ht="18" x14ac:dyDescent="0.4">
      <c r="A38">
        <v>35</v>
      </c>
      <c r="B38" s="4" t="s">
        <v>0</v>
      </c>
      <c r="C38" s="9" t="s">
        <v>0</v>
      </c>
      <c r="D38" s="47"/>
      <c r="E38" s="42">
        <f t="shared" si="0"/>
        <v>-2.5</v>
      </c>
      <c r="H38" s="2">
        <v>35</v>
      </c>
      <c r="I38" s="9"/>
      <c r="J38" s="2"/>
      <c r="K38" s="62"/>
    </row>
    <row r="39" spans="1:12" ht="18" customHeight="1" x14ac:dyDescent="0.4">
      <c r="B39" s="4" t="s">
        <v>0</v>
      </c>
      <c r="C39" s="9" t="s">
        <v>0</v>
      </c>
      <c r="D39" s="47"/>
      <c r="E39" s="42">
        <f t="shared" si="0"/>
        <v>-2.5</v>
      </c>
      <c r="H39" s="53" t="s">
        <v>0</v>
      </c>
      <c r="I39" s="26" t="s">
        <v>0</v>
      </c>
      <c r="J39" s="3"/>
      <c r="K39" s="63"/>
    </row>
    <row r="40" spans="1:12" ht="18" x14ac:dyDescent="0.4">
      <c r="B40" s="4" t="s">
        <v>0</v>
      </c>
      <c r="C40" s="9" t="s">
        <v>0</v>
      </c>
      <c r="D40" s="47"/>
      <c r="E40" s="42">
        <f t="shared" si="0"/>
        <v>-2.5</v>
      </c>
      <c r="H40" s="4" t="s">
        <v>0</v>
      </c>
      <c r="I40" s="9" t="s">
        <v>0</v>
      </c>
      <c r="J40" s="2"/>
      <c r="K40" s="62"/>
    </row>
    <row r="41" spans="1:12" x14ac:dyDescent="0.35">
      <c r="B41" s="4" t="s">
        <v>0</v>
      </c>
      <c r="C41" s="9" t="s">
        <v>0</v>
      </c>
      <c r="D41" s="47"/>
      <c r="E41" s="2"/>
      <c r="H41" s="4" t="s">
        <v>0</v>
      </c>
      <c r="I41" s="9" t="s">
        <v>0</v>
      </c>
      <c r="J41" s="2"/>
      <c r="K41" s="62"/>
    </row>
    <row r="42" spans="1:12" x14ac:dyDescent="0.35">
      <c r="B42" s="4" t="s">
        <v>0</v>
      </c>
      <c r="C42" s="9" t="s">
        <v>0</v>
      </c>
      <c r="D42" s="47"/>
      <c r="E42" s="2"/>
      <c r="H42" s="4" t="s">
        <v>0</v>
      </c>
      <c r="I42" s="9" t="s">
        <v>0</v>
      </c>
      <c r="J42" s="2"/>
      <c r="K42" s="62"/>
    </row>
    <row r="43" spans="1:12" x14ac:dyDescent="0.35">
      <c r="B43" s="4" t="s">
        <v>0</v>
      </c>
      <c r="C43" s="9" t="s">
        <v>0</v>
      </c>
      <c r="D43" s="47"/>
      <c r="E43" s="2"/>
      <c r="H43" s="4" t="s">
        <v>0</v>
      </c>
      <c r="I43" s="9" t="s">
        <v>0</v>
      </c>
      <c r="J43" s="2"/>
      <c r="K43" s="62"/>
    </row>
    <row r="44" spans="1:12" x14ac:dyDescent="0.35">
      <c r="B44" s="4" t="s">
        <v>0</v>
      </c>
      <c r="C44" s="9" t="s">
        <v>0</v>
      </c>
      <c r="D44" s="47"/>
      <c r="E44" s="2"/>
      <c r="H44" s="4" t="s">
        <v>0</v>
      </c>
      <c r="I44" s="9" t="s">
        <v>0</v>
      </c>
      <c r="J44" s="2"/>
      <c r="K44" s="62"/>
    </row>
    <row r="45" spans="1:12" x14ac:dyDescent="0.35">
      <c r="B45" s="4" t="s">
        <v>0</v>
      </c>
      <c r="C45" s="9" t="s">
        <v>0</v>
      </c>
      <c r="D45" s="47"/>
      <c r="E45" s="2"/>
      <c r="H45" s="4" t="s">
        <v>0</v>
      </c>
      <c r="I45" s="9" t="s">
        <v>0</v>
      </c>
      <c r="J45" s="2"/>
      <c r="K45" s="62"/>
    </row>
    <row r="46" spans="1:12" x14ac:dyDescent="0.35">
      <c r="B46" s="4" t="s">
        <v>0</v>
      </c>
      <c r="C46" s="9" t="s">
        <v>0</v>
      </c>
      <c r="D46" s="47"/>
      <c r="E46" s="2"/>
      <c r="H46" s="4" t="s">
        <v>0</v>
      </c>
      <c r="I46" s="9" t="s">
        <v>0</v>
      </c>
      <c r="J46" s="2"/>
      <c r="K46" s="62"/>
    </row>
    <row r="47" spans="1:12" x14ac:dyDescent="0.35">
      <c r="H47" s="4" t="s">
        <v>0</v>
      </c>
      <c r="I47" s="9" t="s">
        <v>0</v>
      </c>
      <c r="J47" s="2"/>
      <c r="K47" s="62"/>
    </row>
    <row r="48" spans="1:12" x14ac:dyDescent="0.35">
      <c r="H48" t="s">
        <v>0</v>
      </c>
    </row>
  </sheetData>
  <autoFilter ref="B3:E27" xr:uid="{37707E68-641E-438D-B8E8-FD09CDB54D6D}">
    <sortState xmlns:xlrd2="http://schemas.microsoft.com/office/spreadsheetml/2017/richdata2" ref="B4:E47">
      <sortCondition ref="D3:D28"/>
    </sortState>
  </autoFilter>
  <phoneticPr fontId="0" type="noConversion"/>
  <conditionalFormatting sqref="C1:C65536">
    <cfRule type="cellIs" dxfId="7" priority="2" stopIfTrue="1" operator="equal">
      <formula>"d"</formula>
    </cfRule>
  </conditionalFormatting>
  <conditionalFormatting sqref="E4:E40">
    <cfRule type="cellIs" dxfId="6" priority="4" stopIfTrue="1" operator="lessThan">
      <formula>-2</formula>
    </cfRule>
  </conditionalFormatting>
  <conditionalFormatting sqref="J1:J65536">
    <cfRule type="cellIs" dxfId="5" priority="1" stopIfTrue="1" operator="equal">
      <formula>"d"</formula>
    </cfRule>
  </conditionalFormatting>
  <conditionalFormatting sqref="L4:L33">
    <cfRule type="cellIs" dxfId="4" priority="6" stopIfTrue="1" operator="lessThan">
      <formula>-2</formula>
    </cfRule>
  </conditionalFormatting>
  <pageMargins left="0.75" right="0.75" top="0.39" bottom="0.33" header="0.27" footer="0.21"/>
  <pageSetup scale="75" orientation="landscape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BACDE-B9FE-4418-B932-DC1F575F2F58}">
  <dimension ref="A1:AA60"/>
  <sheetViews>
    <sheetView zoomScale="73" zoomScaleNormal="75" workbookViewId="0">
      <selection activeCell="L1" sqref="L1:T1"/>
    </sheetView>
  </sheetViews>
  <sheetFormatPr defaultColWidth="8.81640625" defaultRowHeight="12.5" x14ac:dyDescent="0.25"/>
  <cols>
    <col min="1" max="1" width="10.453125" style="14" bestFit="1" customWidth="1"/>
    <col min="2" max="2" width="28.1796875" customWidth="1"/>
    <col min="3" max="3" width="9.1796875" style="7" bestFit="1" customWidth="1"/>
    <col min="4" max="4" width="8.453125" bestFit="1" customWidth="1"/>
    <col min="5" max="5" width="2" customWidth="1"/>
    <col min="6" max="6" width="13.453125" style="44" bestFit="1" customWidth="1"/>
    <col min="7" max="7" width="1.453125" customWidth="1"/>
    <col min="8" max="8" width="28.453125" customWidth="1"/>
    <col min="9" max="9" width="9.1796875" style="7" bestFit="1" customWidth="1"/>
    <col min="10" max="10" width="8.453125" bestFit="1" customWidth="1"/>
    <col min="11" max="11" width="2.1796875" customWidth="1"/>
    <col min="12" max="12" width="6.453125" customWidth="1"/>
    <col min="13" max="13" width="34.453125" customWidth="1"/>
    <col min="14" max="14" width="1.1796875" customWidth="1"/>
    <col min="15" max="15" width="10.81640625" customWidth="1"/>
    <col min="16" max="16" width="4.54296875" customWidth="1"/>
    <col min="17" max="17" width="11.26953125" customWidth="1"/>
    <col min="18" max="18" width="1.7265625" customWidth="1"/>
    <col min="19" max="19" width="38.7265625" customWidth="1"/>
    <col min="20" max="20" width="11.26953125" customWidth="1"/>
  </cols>
  <sheetData>
    <row r="1" spans="1:21" ht="25.5" customHeight="1" x14ac:dyDescent="0.5">
      <c r="B1" s="122" t="e">
        <f>#REF!</f>
        <v>#REF!</v>
      </c>
      <c r="C1" s="122"/>
      <c r="D1" s="122"/>
      <c r="E1" s="122"/>
      <c r="F1" s="122"/>
      <c r="G1" s="122"/>
      <c r="H1" s="122"/>
      <c r="L1" s="122" t="e">
        <f>B1</f>
        <v>#REF!</v>
      </c>
      <c r="M1" s="122"/>
      <c r="N1" s="122"/>
      <c r="O1" s="122"/>
      <c r="P1" s="122"/>
      <c r="Q1" s="122"/>
      <c r="R1" s="122"/>
      <c r="S1" s="122"/>
      <c r="T1" s="122"/>
    </row>
    <row r="2" spans="1:21" ht="15" customHeight="1" thickBot="1" x14ac:dyDescent="0.55000000000000004">
      <c r="B2" s="6"/>
      <c r="M2" s="6"/>
      <c r="N2" s="6"/>
    </row>
    <row r="3" spans="1:21" ht="30.5" thickBot="1" x14ac:dyDescent="0.65">
      <c r="M3" s="30" t="s">
        <v>6</v>
      </c>
      <c r="N3" s="30"/>
      <c r="O3" s="20">
        <f>SUM(O8:O45)</f>
        <v>0</v>
      </c>
      <c r="P3" s="23" t="s">
        <v>11</v>
      </c>
      <c r="Q3" s="20">
        <f>SUM(Q8:Q43)</f>
        <v>0</v>
      </c>
      <c r="R3" s="123" t="s">
        <v>5</v>
      </c>
      <c r="S3" s="123"/>
    </row>
    <row r="4" spans="1:21" ht="12" customHeight="1" x14ac:dyDescent="0.5">
      <c r="M4" s="6"/>
      <c r="N4" s="6"/>
    </row>
    <row r="5" spans="1:21" ht="25.5" customHeight="1" x14ac:dyDescent="0.5">
      <c r="B5" s="6" t="s">
        <v>10</v>
      </c>
      <c r="M5" s="6" t="s">
        <v>8</v>
      </c>
      <c r="N5" s="6"/>
    </row>
    <row r="6" spans="1:21" ht="11.25" customHeight="1" x14ac:dyDescent="0.5">
      <c r="B6" s="6"/>
    </row>
    <row r="7" spans="1:21" ht="20.5" thickBot="1" x14ac:dyDescent="0.45">
      <c r="A7" s="15" t="s">
        <v>7</v>
      </c>
      <c r="B7" s="5" t="s">
        <v>1</v>
      </c>
      <c r="C7" s="8" t="s">
        <v>12</v>
      </c>
      <c r="D7" s="10" t="s">
        <v>2</v>
      </c>
      <c r="F7" s="45" t="s">
        <v>3</v>
      </c>
      <c r="H7" s="5" t="s">
        <v>1</v>
      </c>
      <c r="I7" s="8" t="s">
        <v>12</v>
      </c>
      <c r="J7" s="10" t="s">
        <v>2</v>
      </c>
      <c r="K7" s="22"/>
      <c r="M7" s="31" t="s">
        <v>1</v>
      </c>
      <c r="N7" s="34"/>
      <c r="O7" s="33" t="s">
        <v>4</v>
      </c>
      <c r="Q7" s="17" t="s">
        <v>4</v>
      </c>
      <c r="S7" s="5" t="s">
        <v>1</v>
      </c>
    </row>
    <row r="8" spans="1:21" ht="20.25" customHeight="1" x14ac:dyDescent="0.5">
      <c r="A8" s="35"/>
      <c r="B8" s="74" t="s">
        <v>69</v>
      </c>
      <c r="C8" s="73">
        <v>9.9</v>
      </c>
      <c r="D8" s="41">
        <f t="shared" ref="D8:D33" si="0">IF(B8="m",(C8*118/113+60.8-64),(C8*119/113+61.5-64))</f>
        <v>7.9256637168141566</v>
      </c>
      <c r="F8" s="46">
        <f>ROUND((D8-J8)*3/4,1)</f>
        <v>-0.5</v>
      </c>
      <c r="H8" s="75" t="s">
        <v>46</v>
      </c>
      <c r="I8" s="59">
        <v>10.5</v>
      </c>
      <c r="J8" s="41">
        <f t="shared" ref="J8:J33" si="1">IF(H8="m",(I8*118/113+60.8-64),(I8*119/113+61.5-64))</f>
        <v>8.5575221238938042</v>
      </c>
      <c r="K8" s="22"/>
      <c r="L8" s="61">
        <v>1</v>
      </c>
      <c r="M8" s="74" t="s">
        <v>69</v>
      </c>
      <c r="N8" s="29"/>
      <c r="O8" s="18"/>
      <c r="Q8" s="18"/>
      <c r="S8" s="75" t="s">
        <v>46</v>
      </c>
      <c r="U8">
        <v>1</v>
      </c>
    </row>
    <row r="9" spans="1:21" ht="20.25" customHeight="1" x14ac:dyDescent="0.5">
      <c r="A9" s="35"/>
      <c r="B9" s="77" t="s">
        <v>17</v>
      </c>
      <c r="C9" s="73">
        <v>10.3</v>
      </c>
      <c r="D9" s="42">
        <f t="shared" si="0"/>
        <v>8.3469026548672502</v>
      </c>
      <c r="F9" s="46">
        <f t="shared" ref="F9:F33" si="2">ROUND((D9-J9)*3/4,1)</f>
        <v>-1.5</v>
      </c>
      <c r="H9" s="78" t="s">
        <v>47</v>
      </c>
      <c r="I9" s="59">
        <v>12.2</v>
      </c>
      <c r="J9" s="42">
        <f t="shared" si="1"/>
        <v>10.347787610619463</v>
      </c>
      <c r="K9" s="22"/>
      <c r="L9" s="61">
        <v>2</v>
      </c>
      <c r="M9" s="77" t="s">
        <v>17</v>
      </c>
      <c r="N9" s="29"/>
      <c r="O9" s="18"/>
      <c r="Q9" s="18"/>
      <c r="S9" s="78" t="s">
        <v>47</v>
      </c>
      <c r="U9">
        <v>2</v>
      </c>
    </row>
    <row r="10" spans="1:21" ht="20.25" customHeight="1" x14ac:dyDescent="0.5">
      <c r="A10" s="35"/>
      <c r="B10" s="79" t="s">
        <v>18</v>
      </c>
      <c r="C10" s="73">
        <v>12.7</v>
      </c>
      <c r="D10" s="42">
        <f t="shared" si="0"/>
        <v>10.874336283185841</v>
      </c>
      <c r="F10" s="46">
        <f t="shared" si="2"/>
        <v>0.7</v>
      </c>
      <c r="H10" s="80" t="s">
        <v>71</v>
      </c>
      <c r="I10" s="59">
        <v>11.8</v>
      </c>
      <c r="J10" s="42">
        <f t="shared" si="1"/>
        <v>9.9265486725663692</v>
      </c>
      <c r="K10" s="22"/>
      <c r="L10" s="61">
        <v>3</v>
      </c>
      <c r="M10" s="79" t="s">
        <v>18</v>
      </c>
      <c r="N10" s="29"/>
      <c r="O10" s="18"/>
      <c r="Q10" s="18"/>
      <c r="S10" s="80" t="s">
        <v>71</v>
      </c>
      <c r="U10">
        <v>3</v>
      </c>
    </row>
    <row r="11" spans="1:21" ht="21" x14ac:dyDescent="0.5">
      <c r="A11" s="35"/>
      <c r="B11" s="65" t="s">
        <v>19</v>
      </c>
      <c r="C11" s="73">
        <v>14.7</v>
      </c>
      <c r="D11" s="42">
        <f t="shared" si="0"/>
        <v>12.980530973451323</v>
      </c>
      <c r="F11" s="46">
        <f t="shared" si="2"/>
        <v>-5.2</v>
      </c>
      <c r="H11" s="68" t="s">
        <v>53</v>
      </c>
      <c r="I11" s="59">
        <v>21.3</v>
      </c>
      <c r="J11" s="42">
        <f t="shared" si="1"/>
        <v>19.930973451327432</v>
      </c>
      <c r="K11" s="22"/>
      <c r="L11" s="61">
        <v>4</v>
      </c>
      <c r="M11" s="65" t="s">
        <v>19</v>
      </c>
      <c r="N11" s="29"/>
      <c r="O11" s="18"/>
      <c r="Q11" s="18"/>
      <c r="S11" s="68" t="s">
        <v>53</v>
      </c>
      <c r="U11">
        <v>4</v>
      </c>
    </row>
    <row r="12" spans="1:21" ht="21" x14ac:dyDescent="0.5">
      <c r="A12" s="36"/>
      <c r="B12" s="83" t="s">
        <v>20</v>
      </c>
      <c r="C12" s="73">
        <v>15.2</v>
      </c>
      <c r="D12" s="42">
        <f t="shared" si="0"/>
        <v>13.507079646017701</v>
      </c>
      <c r="E12" s="13"/>
      <c r="F12" s="46">
        <f t="shared" si="2"/>
        <v>1.8</v>
      </c>
      <c r="G12" s="13"/>
      <c r="H12" s="84" t="s">
        <v>49</v>
      </c>
      <c r="I12" s="59">
        <v>12.9</v>
      </c>
      <c r="J12" s="42">
        <f t="shared" si="1"/>
        <v>11.084955752212394</v>
      </c>
      <c r="K12" s="22"/>
      <c r="L12" s="61">
        <v>5</v>
      </c>
      <c r="M12" s="83" t="s">
        <v>20</v>
      </c>
      <c r="N12" s="29"/>
      <c r="O12" s="18"/>
      <c r="Q12" s="18"/>
      <c r="S12" s="84" t="s">
        <v>49</v>
      </c>
      <c r="U12">
        <v>5</v>
      </c>
    </row>
    <row r="13" spans="1:21" ht="21" x14ac:dyDescent="0.5">
      <c r="A13" s="36"/>
      <c r="B13" s="90" t="s">
        <v>21</v>
      </c>
      <c r="C13" s="73">
        <v>16.2</v>
      </c>
      <c r="D13" s="42">
        <f t="shared" si="0"/>
        <v>14.560176991150442</v>
      </c>
      <c r="F13" s="46">
        <f t="shared" si="2"/>
        <v>3</v>
      </c>
      <c r="H13" s="91" t="s">
        <v>48</v>
      </c>
      <c r="I13" s="59">
        <v>12.4</v>
      </c>
      <c r="J13" s="42">
        <f t="shared" si="1"/>
        <v>10.558407079646017</v>
      </c>
      <c r="K13" s="22"/>
      <c r="L13" s="61">
        <v>6</v>
      </c>
      <c r="M13" s="90" t="s">
        <v>21</v>
      </c>
      <c r="N13" s="29"/>
      <c r="O13" s="18"/>
      <c r="Q13" s="18"/>
      <c r="S13" s="91" t="s">
        <v>48</v>
      </c>
      <c r="U13">
        <v>6</v>
      </c>
    </row>
    <row r="14" spans="1:21" ht="21" x14ac:dyDescent="0.5">
      <c r="A14" s="35"/>
      <c r="B14" s="94" t="s">
        <v>22</v>
      </c>
      <c r="C14" s="73">
        <v>16.899999999999999</v>
      </c>
      <c r="D14" s="42">
        <f t="shared" si="0"/>
        <v>15.297345132743359</v>
      </c>
      <c r="F14" s="46">
        <f t="shared" si="2"/>
        <v>1.9</v>
      </c>
      <c r="H14" s="95" t="s">
        <v>73</v>
      </c>
      <c r="I14" s="59">
        <v>14.5</v>
      </c>
      <c r="J14" s="42">
        <f t="shared" si="1"/>
        <v>12.769911504424783</v>
      </c>
      <c r="K14" s="22"/>
      <c r="L14" s="61">
        <v>7</v>
      </c>
      <c r="M14" s="94" t="s">
        <v>22</v>
      </c>
      <c r="N14" s="29"/>
      <c r="O14" s="18"/>
      <c r="Q14" s="18"/>
      <c r="S14" s="95" t="s">
        <v>73</v>
      </c>
      <c r="U14">
        <v>7</v>
      </c>
    </row>
    <row r="15" spans="1:21" ht="21" x14ac:dyDescent="0.5">
      <c r="A15" s="37"/>
      <c r="B15" s="82" t="s">
        <v>23</v>
      </c>
      <c r="C15" s="73">
        <v>17</v>
      </c>
      <c r="D15" s="42">
        <f t="shared" si="0"/>
        <v>15.402654867256643</v>
      </c>
      <c r="F15" s="46">
        <f t="shared" si="2"/>
        <v>2.8</v>
      </c>
      <c r="H15" s="92" t="s">
        <v>72</v>
      </c>
      <c r="I15" s="59">
        <v>13.5</v>
      </c>
      <c r="J15" s="42">
        <f t="shared" si="1"/>
        <v>11.716814159292028</v>
      </c>
      <c r="K15" s="22"/>
      <c r="L15" s="61">
        <v>8</v>
      </c>
      <c r="M15" s="82" t="s">
        <v>23</v>
      </c>
      <c r="N15" s="29"/>
      <c r="O15" s="18"/>
      <c r="Q15" s="18"/>
      <c r="S15" s="92" t="s">
        <v>72</v>
      </c>
      <c r="U15">
        <v>8</v>
      </c>
    </row>
    <row r="16" spans="1:21" ht="21" x14ac:dyDescent="0.5">
      <c r="A16" s="35"/>
      <c r="B16" s="81" t="s">
        <v>24</v>
      </c>
      <c r="C16" s="73">
        <v>18.100000000000001</v>
      </c>
      <c r="D16" s="42">
        <f t="shared" si="0"/>
        <v>16.561061946902655</v>
      </c>
      <c r="F16" s="46">
        <f t="shared" si="2"/>
        <v>0.6</v>
      </c>
      <c r="H16" s="97" t="s">
        <v>75</v>
      </c>
      <c r="I16" s="59">
        <v>17.3</v>
      </c>
      <c r="J16" s="42">
        <f t="shared" si="1"/>
        <v>15.718584070796467</v>
      </c>
      <c r="K16" s="22"/>
      <c r="L16" s="61">
        <v>9</v>
      </c>
      <c r="M16" s="81" t="s">
        <v>24</v>
      </c>
      <c r="N16" s="29"/>
      <c r="O16" s="18"/>
      <c r="Q16" s="18"/>
      <c r="S16" s="97" t="s">
        <v>75</v>
      </c>
      <c r="U16">
        <v>9</v>
      </c>
    </row>
    <row r="17" spans="1:27" ht="21" x14ac:dyDescent="0.5">
      <c r="A17" s="35"/>
      <c r="B17" s="76" t="s">
        <v>25</v>
      </c>
      <c r="C17" s="73">
        <v>19</v>
      </c>
      <c r="D17" s="42">
        <f t="shared" si="0"/>
        <v>17.508849557522126</v>
      </c>
      <c r="F17" s="46">
        <f t="shared" si="2"/>
        <v>-0.8</v>
      </c>
      <c r="H17" s="75" t="s">
        <v>51</v>
      </c>
      <c r="I17" s="59">
        <v>20</v>
      </c>
      <c r="J17" s="42">
        <f t="shared" si="1"/>
        <v>18.561946902654867</v>
      </c>
      <c r="K17" s="22"/>
      <c r="L17" s="61">
        <v>10</v>
      </c>
      <c r="M17" s="76" t="s">
        <v>25</v>
      </c>
      <c r="N17" s="29"/>
      <c r="O17" s="18"/>
      <c r="Q17" s="18"/>
      <c r="S17" s="75" t="s">
        <v>51</v>
      </c>
      <c r="U17">
        <v>10</v>
      </c>
    </row>
    <row r="18" spans="1:27" ht="21" x14ac:dyDescent="0.5">
      <c r="A18" s="35"/>
      <c r="B18" s="86" t="s">
        <v>45</v>
      </c>
      <c r="C18" s="73">
        <v>19.399999999999999</v>
      </c>
      <c r="D18" s="42">
        <f t="shared" si="0"/>
        <v>17.93008849557522</v>
      </c>
      <c r="F18" s="46">
        <f t="shared" si="2"/>
        <v>0.5</v>
      </c>
      <c r="H18" s="99" t="s">
        <v>50</v>
      </c>
      <c r="I18" s="59">
        <v>18.8</v>
      </c>
      <c r="J18" s="42">
        <f t="shared" si="1"/>
        <v>17.298230088495586</v>
      </c>
      <c r="K18" s="22"/>
      <c r="L18" s="61">
        <v>11</v>
      </c>
      <c r="M18" s="86" t="s">
        <v>45</v>
      </c>
      <c r="N18" s="29"/>
      <c r="O18" s="18"/>
      <c r="Q18" s="18"/>
      <c r="S18" s="99" t="s">
        <v>50</v>
      </c>
      <c r="U18">
        <v>11</v>
      </c>
    </row>
    <row r="19" spans="1:27" ht="21" x14ac:dyDescent="0.5">
      <c r="A19" s="38"/>
      <c r="B19" s="85" t="s">
        <v>26</v>
      </c>
      <c r="C19" s="73">
        <v>20.399999999999999</v>
      </c>
      <c r="D19" s="42">
        <f t="shared" si="0"/>
        <v>18.983185840707961</v>
      </c>
      <c r="F19" s="46">
        <f t="shared" si="2"/>
        <v>4</v>
      </c>
      <c r="H19" s="96" t="s">
        <v>74</v>
      </c>
      <c r="I19" s="59">
        <v>15.3</v>
      </c>
      <c r="J19" s="42">
        <f t="shared" si="1"/>
        <v>13.612389380530971</v>
      </c>
      <c r="K19" s="22"/>
      <c r="L19" s="61">
        <v>12</v>
      </c>
      <c r="M19" s="85" t="s">
        <v>26</v>
      </c>
      <c r="N19" s="29"/>
      <c r="O19" s="18"/>
      <c r="Q19" s="18"/>
      <c r="S19" s="96" t="s">
        <v>74</v>
      </c>
      <c r="U19">
        <v>12</v>
      </c>
    </row>
    <row r="20" spans="1:27" ht="21" x14ac:dyDescent="0.5">
      <c r="A20" s="37"/>
      <c r="B20" s="87" t="s">
        <v>27</v>
      </c>
      <c r="C20" s="73">
        <v>20.6</v>
      </c>
      <c r="D20" s="42">
        <f t="shared" si="0"/>
        <v>19.193805309734515</v>
      </c>
      <c r="F20" s="46">
        <f t="shared" si="2"/>
        <v>-0.8</v>
      </c>
      <c r="H20" s="100" t="s">
        <v>76</v>
      </c>
      <c r="I20" s="59">
        <v>21.6</v>
      </c>
      <c r="J20" s="42">
        <f t="shared" si="1"/>
        <v>20.246902654867256</v>
      </c>
      <c r="K20" s="22"/>
      <c r="L20" s="61">
        <v>13</v>
      </c>
      <c r="M20" s="87" t="s">
        <v>27</v>
      </c>
      <c r="N20" s="29"/>
      <c r="O20" s="18"/>
      <c r="Q20" s="18"/>
      <c r="S20" s="100" t="s">
        <v>76</v>
      </c>
      <c r="U20">
        <v>13</v>
      </c>
      <c r="AA20" s="21" t="s">
        <v>0</v>
      </c>
    </row>
    <row r="21" spans="1:27" ht="21" x14ac:dyDescent="0.5">
      <c r="A21" s="35"/>
      <c r="B21" s="82" t="s">
        <v>28</v>
      </c>
      <c r="C21" s="73">
        <v>22.7</v>
      </c>
      <c r="D21" s="42">
        <f t="shared" si="0"/>
        <v>21.405309734513267</v>
      </c>
      <c r="F21" s="46">
        <f t="shared" si="2"/>
        <v>0.3</v>
      </c>
      <c r="H21" s="92" t="s">
        <v>77</v>
      </c>
      <c r="I21" s="59">
        <v>22.3</v>
      </c>
      <c r="J21" s="42">
        <f t="shared" si="1"/>
        <v>20.984070796460173</v>
      </c>
      <c r="K21" s="22"/>
      <c r="L21" s="61">
        <v>14</v>
      </c>
      <c r="M21" s="82" t="s">
        <v>28</v>
      </c>
      <c r="N21" s="29"/>
      <c r="O21" s="18"/>
      <c r="Q21" s="18"/>
      <c r="S21" s="92" t="s">
        <v>77</v>
      </c>
      <c r="U21">
        <v>14</v>
      </c>
    </row>
    <row r="22" spans="1:27" ht="21" x14ac:dyDescent="0.5">
      <c r="A22" s="35"/>
      <c r="B22" s="81" t="s">
        <v>29</v>
      </c>
      <c r="C22" s="73">
        <v>22.8</v>
      </c>
      <c r="D22" s="42">
        <f t="shared" si="0"/>
        <v>21.510619469026551</v>
      </c>
      <c r="F22" s="46">
        <f t="shared" si="2"/>
        <v>-6.6</v>
      </c>
      <c r="H22" s="108" t="s">
        <v>61</v>
      </c>
      <c r="I22" s="59">
        <v>31.1</v>
      </c>
      <c r="J22" s="42">
        <f t="shared" si="1"/>
        <v>30.251327433628319</v>
      </c>
      <c r="K22" s="22"/>
      <c r="L22" s="61">
        <v>15</v>
      </c>
      <c r="M22" s="81" t="s">
        <v>29</v>
      </c>
      <c r="N22" s="29"/>
      <c r="O22" s="18"/>
      <c r="Q22" s="18"/>
      <c r="S22" s="108" t="s">
        <v>61</v>
      </c>
      <c r="U22">
        <v>15</v>
      </c>
    </row>
    <row r="23" spans="1:27" ht="21" x14ac:dyDescent="0.5">
      <c r="A23" s="35"/>
      <c r="B23" s="104" t="s">
        <v>30</v>
      </c>
      <c r="C23" s="73">
        <v>23.8</v>
      </c>
      <c r="D23" s="42">
        <f t="shared" si="0"/>
        <v>22.563716814159292</v>
      </c>
      <c r="F23" s="46">
        <f t="shared" si="2"/>
        <v>1.8</v>
      </c>
      <c r="H23" s="103" t="s">
        <v>54</v>
      </c>
      <c r="I23" s="59">
        <v>21.5</v>
      </c>
      <c r="J23" s="42">
        <f t="shared" si="1"/>
        <v>20.141592920353986</v>
      </c>
      <c r="K23" s="22"/>
      <c r="L23" s="61">
        <v>16</v>
      </c>
      <c r="M23" s="104" t="s">
        <v>30</v>
      </c>
      <c r="N23" s="29"/>
      <c r="O23" s="18"/>
      <c r="Q23" s="18"/>
      <c r="S23" s="103" t="s">
        <v>54</v>
      </c>
      <c r="U23">
        <v>16</v>
      </c>
    </row>
    <row r="24" spans="1:27" ht="21" x14ac:dyDescent="0.5">
      <c r="A24" s="37"/>
      <c r="B24" s="88" t="s">
        <v>31</v>
      </c>
      <c r="C24" s="73">
        <v>24.9</v>
      </c>
      <c r="D24" s="42">
        <f t="shared" si="0"/>
        <v>23.722123893805303</v>
      </c>
      <c r="F24" s="46">
        <f t="shared" si="2"/>
        <v>-6.6</v>
      </c>
      <c r="H24" s="101" t="s">
        <v>62</v>
      </c>
      <c r="I24" s="59">
        <v>33.200000000000003</v>
      </c>
      <c r="J24" s="42">
        <f t="shared" si="1"/>
        <v>32.462831858407071</v>
      </c>
      <c r="K24" s="22"/>
      <c r="L24" s="61">
        <v>17</v>
      </c>
      <c r="M24" s="88" t="s">
        <v>31</v>
      </c>
      <c r="N24" s="29"/>
      <c r="O24" s="18"/>
      <c r="Q24" s="18"/>
      <c r="S24" s="101" t="s">
        <v>62</v>
      </c>
      <c r="U24">
        <v>17</v>
      </c>
    </row>
    <row r="25" spans="1:27" ht="21" x14ac:dyDescent="0.5">
      <c r="A25" s="37"/>
      <c r="B25" s="93" t="s">
        <v>32</v>
      </c>
      <c r="C25" s="73">
        <v>24.9</v>
      </c>
      <c r="D25" s="42">
        <f t="shared" si="0"/>
        <v>23.722123893805303</v>
      </c>
      <c r="F25" s="46">
        <f t="shared" si="2"/>
        <v>3.4</v>
      </c>
      <c r="H25" s="102" t="s">
        <v>52</v>
      </c>
      <c r="I25" s="59">
        <v>20.6</v>
      </c>
      <c r="J25" s="42">
        <f t="shared" si="1"/>
        <v>19.193805309734515</v>
      </c>
      <c r="K25" s="22"/>
      <c r="L25" s="61">
        <v>18</v>
      </c>
      <c r="M25" s="93" t="s">
        <v>32</v>
      </c>
      <c r="N25" s="29"/>
      <c r="O25" s="18"/>
      <c r="Q25" s="18"/>
      <c r="S25" s="102" t="s">
        <v>52</v>
      </c>
      <c r="U25">
        <v>18</v>
      </c>
    </row>
    <row r="26" spans="1:27" ht="21" x14ac:dyDescent="0.5">
      <c r="A26" s="38"/>
      <c r="B26" s="89" t="s">
        <v>33</v>
      </c>
      <c r="C26" s="73">
        <v>25.1</v>
      </c>
      <c r="D26" s="42">
        <f t="shared" si="0"/>
        <v>23.932743362831857</v>
      </c>
      <c r="F26" s="46">
        <f t="shared" si="2"/>
        <v>0.2</v>
      </c>
      <c r="H26" s="98" t="s">
        <v>56</v>
      </c>
      <c r="I26" s="59">
        <v>24.8</v>
      </c>
      <c r="J26" s="42">
        <f t="shared" si="1"/>
        <v>23.616814159292034</v>
      </c>
      <c r="K26" s="22"/>
      <c r="L26" s="61">
        <v>19</v>
      </c>
      <c r="M26" s="89" t="s">
        <v>33</v>
      </c>
      <c r="N26" s="29"/>
      <c r="O26" s="18"/>
      <c r="Q26" s="18"/>
      <c r="S26" s="98" t="s">
        <v>56</v>
      </c>
      <c r="U26">
        <v>19</v>
      </c>
    </row>
    <row r="27" spans="1:27" ht="21" x14ac:dyDescent="0.5">
      <c r="A27" s="37"/>
      <c r="B27" s="86" t="s">
        <v>81</v>
      </c>
      <c r="C27" s="73">
        <v>19.2</v>
      </c>
      <c r="D27" s="42">
        <f t="shared" si="0"/>
        <v>17.719469026548666</v>
      </c>
      <c r="F27" s="46">
        <f t="shared" si="2"/>
        <v>-7.5</v>
      </c>
      <c r="H27" s="99" t="s">
        <v>79</v>
      </c>
      <c r="I27" s="59">
        <v>28.7</v>
      </c>
      <c r="J27" s="42">
        <f t="shared" si="1"/>
        <v>27.723893805309729</v>
      </c>
      <c r="K27" s="22"/>
      <c r="L27" s="61">
        <v>20</v>
      </c>
      <c r="M27" s="86" t="s">
        <v>81</v>
      </c>
      <c r="N27" s="29"/>
      <c r="O27" s="18"/>
      <c r="Q27" s="18"/>
      <c r="S27" s="99" t="s">
        <v>79</v>
      </c>
      <c r="U27">
        <v>20</v>
      </c>
    </row>
    <row r="28" spans="1:27" ht="21" x14ac:dyDescent="0.5">
      <c r="A28" s="37"/>
      <c r="B28" s="88" t="s">
        <v>42</v>
      </c>
      <c r="C28" s="73">
        <v>32.9</v>
      </c>
      <c r="D28" s="42">
        <f t="shared" si="0"/>
        <v>32.146902654867262</v>
      </c>
      <c r="F28" s="46">
        <f t="shared" si="2"/>
        <v>1.7</v>
      </c>
      <c r="H28" s="101" t="s">
        <v>59</v>
      </c>
      <c r="I28" s="59">
        <v>30.8</v>
      </c>
      <c r="J28" s="41">
        <f t="shared" si="1"/>
        <v>29.935398230088495</v>
      </c>
      <c r="K28" s="22"/>
      <c r="L28" s="61">
        <v>21</v>
      </c>
      <c r="M28" s="88" t="s">
        <v>42</v>
      </c>
      <c r="N28" s="29"/>
      <c r="O28" s="18"/>
      <c r="Q28" s="18"/>
      <c r="S28" s="101" t="s">
        <v>59</v>
      </c>
      <c r="U28">
        <v>21</v>
      </c>
    </row>
    <row r="29" spans="1:27" ht="21" x14ac:dyDescent="0.5">
      <c r="A29" s="37"/>
      <c r="B29" s="93" t="s">
        <v>35</v>
      </c>
      <c r="C29" s="73">
        <v>25.2</v>
      </c>
      <c r="D29" s="42">
        <f t="shared" si="0"/>
        <v>24.038053097345127</v>
      </c>
      <c r="F29" s="46">
        <f t="shared" si="2"/>
        <v>-3.7</v>
      </c>
      <c r="H29" s="102" t="s">
        <v>58</v>
      </c>
      <c r="I29" s="59">
        <v>29.9</v>
      </c>
      <c r="J29" s="42">
        <f t="shared" si="1"/>
        <v>28.987610619469024</v>
      </c>
      <c r="K29" s="22"/>
      <c r="L29" s="61">
        <v>22</v>
      </c>
      <c r="M29" s="93" t="s">
        <v>35</v>
      </c>
      <c r="N29" s="29"/>
      <c r="O29" s="18"/>
      <c r="Q29" s="18"/>
      <c r="S29" s="102" t="s">
        <v>58</v>
      </c>
      <c r="U29">
        <v>22</v>
      </c>
    </row>
    <row r="30" spans="1:27" ht="21" x14ac:dyDescent="0.5">
      <c r="A30" s="37"/>
      <c r="B30" s="85" t="s">
        <v>36</v>
      </c>
      <c r="C30" s="73">
        <v>25.3</v>
      </c>
      <c r="D30" s="41">
        <f t="shared" si="0"/>
        <v>24.143362831858411</v>
      </c>
      <c r="F30" s="46">
        <f t="shared" si="2"/>
        <v>-4.4000000000000004</v>
      </c>
      <c r="H30" s="107" t="s">
        <v>60</v>
      </c>
      <c r="I30" s="59">
        <v>30.9</v>
      </c>
      <c r="J30" s="42">
        <f t="shared" si="1"/>
        <v>30.040707964601779</v>
      </c>
      <c r="K30" s="22"/>
      <c r="L30" s="61">
        <v>23</v>
      </c>
      <c r="M30" s="85" t="s">
        <v>36</v>
      </c>
      <c r="O30" s="18"/>
      <c r="Q30" s="18"/>
      <c r="R30" s="1"/>
      <c r="S30" s="107" t="s">
        <v>60</v>
      </c>
      <c r="U30">
        <v>23</v>
      </c>
    </row>
    <row r="31" spans="1:27" ht="21" x14ac:dyDescent="0.5">
      <c r="A31" s="37"/>
      <c r="B31" s="88" t="s">
        <v>37</v>
      </c>
      <c r="C31" s="73">
        <v>27.2</v>
      </c>
      <c r="D31" s="42">
        <f t="shared" si="0"/>
        <v>26.144247787610624</v>
      </c>
      <c r="F31" s="46">
        <f t="shared" si="2"/>
        <v>0.1</v>
      </c>
      <c r="H31" s="101" t="s">
        <v>57</v>
      </c>
      <c r="I31" s="59">
        <v>27.1</v>
      </c>
      <c r="J31" s="42">
        <f t="shared" si="1"/>
        <v>26.038938053097354</v>
      </c>
      <c r="K31" s="22"/>
      <c r="L31" s="61">
        <v>24</v>
      </c>
      <c r="M31" s="88" t="s">
        <v>37</v>
      </c>
      <c r="N31" s="13"/>
      <c r="O31" s="18"/>
      <c r="Q31" s="18"/>
      <c r="R31" s="13"/>
      <c r="S31" s="101" t="s">
        <v>57</v>
      </c>
      <c r="T31" s="16" t="s">
        <v>0</v>
      </c>
      <c r="U31">
        <v>24</v>
      </c>
      <c r="V31" s="22"/>
    </row>
    <row r="32" spans="1:27" ht="21" x14ac:dyDescent="0.5">
      <c r="A32" s="37"/>
      <c r="B32" s="106" t="s">
        <v>41</v>
      </c>
      <c r="C32" s="73">
        <v>32.299999999999997</v>
      </c>
      <c r="D32" s="42">
        <f t="shared" si="0"/>
        <v>31.515044247787614</v>
      </c>
      <c r="F32" s="46">
        <f>ROUND((D32-J32)*3/4,1)</f>
        <v>6.7</v>
      </c>
      <c r="H32" s="105" t="s">
        <v>55</v>
      </c>
      <c r="I32" s="59">
        <v>23.8</v>
      </c>
      <c r="J32" s="42">
        <f t="shared" si="1"/>
        <v>22.563716814159292</v>
      </c>
      <c r="K32" s="22"/>
      <c r="L32" s="61">
        <v>25</v>
      </c>
      <c r="M32" s="106" t="s">
        <v>41</v>
      </c>
      <c r="N32" s="13"/>
      <c r="O32" s="18"/>
      <c r="Q32" s="18"/>
      <c r="R32" s="1"/>
      <c r="S32" s="105" t="s">
        <v>55</v>
      </c>
      <c r="T32" s="16"/>
      <c r="U32">
        <v>25</v>
      </c>
      <c r="V32" s="22"/>
    </row>
    <row r="33" spans="1:22" ht="21" x14ac:dyDescent="0.5">
      <c r="A33" s="37"/>
      <c r="B33" s="87" t="s">
        <v>44</v>
      </c>
      <c r="C33" s="73">
        <v>35.6</v>
      </c>
      <c r="D33" s="42">
        <f t="shared" si="0"/>
        <v>34.990265486725662</v>
      </c>
      <c r="F33" s="46">
        <f t="shared" si="2"/>
        <v>-1.1000000000000001</v>
      </c>
      <c r="H33" s="100" t="s">
        <v>80</v>
      </c>
      <c r="I33" s="59">
        <v>37</v>
      </c>
      <c r="J33" s="42">
        <f t="shared" si="1"/>
        <v>36.464601769911496</v>
      </c>
      <c r="K33" s="22"/>
      <c r="L33" s="61">
        <v>26</v>
      </c>
      <c r="M33" s="87" t="s">
        <v>44</v>
      </c>
      <c r="N33" s="13"/>
      <c r="O33" s="18"/>
      <c r="Q33" s="18"/>
      <c r="R33" s="13"/>
      <c r="S33" s="100" t="s">
        <v>80</v>
      </c>
      <c r="T33" s="16"/>
      <c r="U33">
        <v>26</v>
      </c>
      <c r="V33" s="22"/>
    </row>
    <row r="34" spans="1:22" ht="18" customHeight="1" x14ac:dyDescent="0.4">
      <c r="A34" s="35"/>
      <c r="B34" s="16"/>
      <c r="M34" s="16"/>
      <c r="N34" s="13"/>
      <c r="O34" s="40"/>
      <c r="Q34" s="40"/>
      <c r="R34" s="13"/>
      <c r="S34" s="16"/>
      <c r="T34" s="19"/>
    </row>
    <row r="35" spans="1:22" ht="20.25" customHeight="1" x14ac:dyDescent="0.4">
      <c r="A35" s="35"/>
      <c r="B35" s="16" t="s">
        <v>9</v>
      </c>
      <c r="M35" s="16" t="s">
        <v>9</v>
      </c>
      <c r="N35" s="16"/>
    </row>
    <row r="36" spans="1:22" ht="18" customHeight="1" x14ac:dyDescent="0.5">
      <c r="A36" s="37"/>
      <c r="B36" s="65" t="s">
        <v>70</v>
      </c>
      <c r="C36" s="73">
        <v>25.8</v>
      </c>
      <c r="D36" s="42">
        <f t="shared" ref="D36:D41" si="3">IF(B36="m",(C36*118/113+60.8-64),(C36*119/113+61.5-64))</f>
        <v>24.669911504424789</v>
      </c>
      <c r="E36" s="1"/>
      <c r="H36" s="68" t="s">
        <v>63</v>
      </c>
      <c r="I36" s="59">
        <v>37.6</v>
      </c>
      <c r="J36" s="42">
        <f>IF(H36="m",(I36*118/113+60.8-64),(I36*119/113+61.5-64))</f>
        <v>37.096460176991158</v>
      </c>
      <c r="M36" s="65" t="s">
        <v>70</v>
      </c>
      <c r="N36" s="16"/>
      <c r="O36" s="32"/>
      <c r="P36" s="24"/>
      <c r="Q36" s="56"/>
      <c r="S36" s="68" t="s">
        <v>63</v>
      </c>
      <c r="U36">
        <v>1</v>
      </c>
    </row>
    <row r="37" spans="1:22" ht="18" customHeight="1" x14ac:dyDescent="0.5">
      <c r="A37" s="37"/>
      <c r="B37" s="65" t="s">
        <v>38</v>
      </c>
      <c r="C37" s="73">
        <v>28.5</v>
      </c>
      <c r="D37" s="42">
        <f t="shared" si="3"/>
        <v>27.513274336283189</v>
      </c>
      <c r="E37" s="1"/>
      <c r="H37" s="68" t="s">
        <v>64</v>
      </c>
      <c r="I37" s="59">
        <v>39.4</v>
      </c>
      <c r="J37" s="42">
        <f>IF(H37="m",(I37*118/113+60.8-64),(I37*119/113+61.5-64))</f>
        <v>38.992035398230087</v>
      </c>
      <c r="M37" s="65" t="s">
        <v>38</v>
      </c>
      <c r="N37" s="16"/>
      <c r="O37" s="32"/>
      <c r="P37" s="24"/>
      <c r="Q37" s="56"/>
      <c r="S37" s="68" t="s">
        <v>64</v>
      </c>
      <c r="U37">
        <v>2</v>
      </c>
    </row>
    <row r="38" spans="1:22" ht="18" customHeight="1" x14ac:dyDescent="0.5">
      <c r="A38" s="37"/>
      <c r="B38" s="65" t="s">
        <v>39</v>
      </c>
      <c r="C38" s="73">
        <v>30.2</v>
      </c>
      <c r="D38" s="42">
        <f t="shared" si="3"/>
        <v>29.303539823008848</v>
      </c>
      <c r="H38" s="12"/>
      <c r="I38" s="25"/>
      <c r="J38" s="42"/>
      <c r="M38" s="65" t="s">
        <v>39</v>
      </c>
      <c r="N38" s="16"/>
      <c r="O38" s="32"/>
      <c r="P38" s="24"/>
      <c r="Q38" s="56"/>
      <c r="S38" s="12"/>
      <c r="U38">
        <v>3</v>
      </c>
    </row>
    <row r="39" spans="1:22" ht="18" customHeight="1" x14ac:dyDescent="0.5">
      <c r="A39" s="39"/>
      <c r="B39" s="65" t="s">
        <v>40</v>
      </c>
      <c r="C39" s="73">
        <v>31.1</v>
      </c>
      <c r="D39" s="42">
        <f t="shared" si="3"/>
        <v>30.251327433628319</v>
      </c>
      <c r="E39" s="1"/>
      <c r="H39" s="12"/>
      <c r="I39" s="25"/>
      <c r="J39" s="41"/>
      <c r="M39" s="65" t="s">
        <v>40</v>
      </c>
      <c r="N39" s="16"/>
      <c r="O39" s="32"/>
      <c r="Q39" s="56"/>
      <c r="S39" s="12"/>
      <c r="U39">
        <v>4</v>
      </c>
    </row>
    <row r="40" spans="1:22" ht="18" customHeight="1" x14ac:dyDescent="0.5">
      <c r="A40" s="38"/>
      <c r="B40" s="65" t="s">
        <v>43</v>
      </c>
      <c r="C40" s="73">
        <v>34.799999999999997</v>
      </c>
      <c r="D40" s="42">
        <f t="shared" si="3"/>
        <v>34.147787610619474</v>
      </c>
      <c r="E40" s="1"/>
      <c r="H40" s="12"/>
      <c r="I40" s="27"/>
      <c r="J40" s="42"/>
      <c r="M40" s="65" t="s">
        <v>43</v>
      </c>
      <c r="N40" s="16"/>
      <c r="O40" s="32"/>
      <c r="Q40" s="56"/>
      <c r="S40" s="12"/>
      <c r="U40">
        <v>5</v>
      </c>
    </row>
    <row r="41" spans="1:22" ht="18" customHeight="1" x14ac:dyDescent="0.4">
      <c r="A41" s="38"/>
      <c r="B41" s="4" t="s">
        <v>34</v>
      </c>
      <c r="C41" s="60">
        <v>25.1</v>
      </c>
      <c r="D41" s="42">
        <f t="shared" si="3"/>
        <v>23.932743362831857</v>
      </c>
      <c r="E41" s="1"/>
      <c r="H41" s="12"/>
      <c r="I41" s="25"/>
      <c r="J41" s="42"/>
      <c r="M41" s="4" t="s">
        <v>34</v>
      </c>
      <c r="N41" s="16"/>
      <c r="O41" s="32"/>
      <c r="Q41" s="56"/>
      <c r="S41" s="12"/>
      <c r="U41">
        <v>6</v>
      </c>
    </row>
    <row r="42" spans="1:22" ht="18" customHeight="1" x14ac:dyDescent="0.4">
      <c r="A42" s="38"/>
      <c r="B42" s="12"/>
      <c r="C42" s="25"/>
      <c r="D42" s="42"/>
      <c r="E42" s="1"/>
      <c r="H42" s="12"/>
      <c r="I42" s="25"/>
      <c r="J42" s="42"/>
      <c r="M42" s="12"/>
      <c r="O42" s="32"/>
      <c r="Q42" s="56"/>
      <c r="S42" s="12"/>
      <c r="U42">
        <v>7</v>
      </c>
    </row>
    <row r="43" spans="1:22" ht="18" customHeight="1" x14ac:dyDescent="0.4">
      <c r="A43" s="38"/>
      <c r="B43" s="12"/>
      <c r="C43" s="25"/>
      <c r="D43" s="42"/>
      <c r="H43" s="12"/>
      <c r="I43" s="25"/>
      <c r="J43" s="42"/>
      <c r="M43" s="28"/>
      <c r="O43" s="32"/>
      <c r="Q43" s="56"/>
      <c r="S43" s="12"/>
      <c r="U43">
        <v>8</v>
      </c>
    </row>
    <row r="44" spans="1:22" ht="18" customHeight="1" x14ac:dyDescent="0.4">
      <c r="B44" s="12"/>
      <c r="C44" s="25"/>
      <c r="D44" s="42"/>
      <c r="H44" s="12"/>
      <c r="I44" s="25"/>
      <c r="J44" s="42"/>
      <c r="M44" s="28"/>
      <c r="O44" s="32"/>
      <c r="U44">
        <v>9</v>
      </c>
    </row>
    <row r="45" spans="1:22" ht="18" customHeight="1" x14ac:dyDescent="0.4">
      <c r="B45" s="12"/>
      <c r="C45" s="25"/>
      <c r="D45" s="42"/>
      <c r="H45" s="12"/>
      <c r="I45" s="25"/>
      <c r="J45" s="42"/>
      <c r="M45" s="28"/>
      <c r="O45" s="32"/>
      <c r="U45">
        <v>10</v>
      </c>
    </row>
    <row r="46" spans="1:22" ht="18" customHeight="1" x14ac:dyDescent="0.4">
      <c r="B46" s="12"/>
      <c r="C46" s="25"/>
      <c r="D46" s="42"/>
      <c r="H46" s="12"/>
      <c r="I46" s="25"/>
      <c r="J46" s="42"/>
    </row>
    <row r="47" spans="1:22" ht="18" customHeight="1" x14ac:dyDescent="0.4">
      <c r="B47" s="12"/>
      <c r="C47" s="25"/>
      <c r="D47" s="42"/>
      <c r="H47" s="12"/>
      <c r="I47" s="25"/>
      <c r="J47" s="42"/>
    </row>
    <row r="48" spans="1:22" ht="18" customHeight="1" x14ac:dyDescent="0.4">
      <c r="B48" s="12"/>
      <c r="C48" s="25"/>
      <c r="D48" s="42"/>
      <c r="H48" s="12"/>
      <c r="I48" s="25"/>
      <c r="J48" s="42"/>
    </row>
    <row r="49" spans="2:10" ht="18" customHeight="1" x14ac:dyDescent="0.4">
      <c r="B49" s="12"/>
      <c r="C49" s="25"/>
      <c r="D49" s="42"/>
      <c r="H49" s="12"/>
      <c r="I49" s="25"/>
      <c r="J49" s="41"/>
    </row>
    <row r="50" spans="2:10" ht="18" customHeight="1" x14ac:dyDescent="0.4">
      <c r="B50" s="12"/>
      <c r="C50" s="25"/>
      <c r="D50" s="42"/>
      <c r="H50" s="12"/>
      <c r="I50" s="27"/>
      <c r="J50" s="42"/>
    </row>
    <row r="51" spans="2:10" ht="18" customHeight="1" x14ac:dyDescent="0.4">
      <c r="H51" s="12"/>
      <c r="I51" s="25"/>
      <c r="J51" s="42"/>
    </row>
    <row r="52" spans="2:10" ht="18" customHeight="1" x14ac:dyDescent="0.4">
      <c r="H52" s="12"/>
      <c r="I52" s="25"/>
      <c r="J52" s="42"/>
    </row>
    <row r="53" spans="2:10" ht="18" customHeight="1" x14ac:dyDescent="0.4">
      <c r="H53" s="12"/>
      <c r="I53" s="25"/>
      <c r="J53" s="42"/>
    </row>
    <row r="54" spans="2:10" ht="18" customHeight="1" x14ac:dyDescent="0.4">
      <c r="H54" s="12"/>
      <c r="I54" s="25"/>
      <c r="J54" s="42"/>
    </row>
    <row r="55" spans="2:10" ht="18" customHeight="1" x14ac:dyDescent="0.25"/>
    <row r="56" spans="2:10" ht="18" customHeight="1" x14ac:dyDescent="0.25"/>
    <row r="57" spans="2:10" ht="18" customHeight="1" x14ac:dyDescent="0.25"/>
    <row r="58" spans="2:10" ht="18" customHeight="1" x14ac:dyDescent="0.25"/>
    <row r="59" spans="2:10" ht="18" customHeight="1" x14ac:dyDescent="0.25"/>
    <row r="60" spans="2:10" ht="18" customHeight="1" x14ac:dyDescent="0.25"/>
  </sheetData>
  <mergeCells count="3">
    <mergeCell ref="L1:T1"/>
    <mergeCell ref="R3:S3"/>
    <mergeCell ref="B1:H1"/>
  </mergeCells>
  <phoneticPr fontId="0" type="noConversion"/>
  <conditionalFormatting sqref="D8:D33">
    <cfRule type="cellIs" dxfId="3" priority="6" stopIfTrue="1" operator="lessThan">
      <formula>-2</formula>
    </cfRule>
  </conditionalFormatting>
  <conditionalFormatting sqref="D36:D41">
    <cfRule type="cellIs" dxfId="2" priority="2" stopIfTrue="1" operator="lessThan">
      <formula>-2</formula>
    </cfRule>
  </conditionalFormatting>
  <conditionalFormatting sqref="J8:J33">
    <cfRule type="cellIs" dxfId="1" priority="5" stopIfTrue="1" operator="lessThan">
      <formula>-2</formula>
    </cfRule>
  </conditionalFormatting>
  <conditionalFormatting sqref="J36:J37">
    <cfRule type="cellIs" dxfId="0" priority="1" stopIfTrue="1" operator="lessThan">
      <formula>-2</formula>
    </cfRule>
  </conditionalFormatting>
  <pageMargins left="0.39" right="0.51" top="0.41" bottom="0.33" header="0.27" footer="0.21"/>
  <pageSetup scale="71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af38f98-8eb8-4c8b-983b-3d8b979b88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54E26CF71C84380D25D9C9CDEAE34" ma:contentTypeVersion="6" ma:contentTypeDescription="Ustvari nov dokument." ma:contentTypeScope="" ma:versionID="2c0c9c6d491339c5fee0ff176602fe98">
  <xsd:schema xmlns:xsd="http://www.w3.org/2001/XMLSchema" xmlns:xs="http://www.w3.org/2001/XMLSchema" xmlns:p="http://schemas.microsoft.com/office/2006/metadata/properties" xmlns:ns3="aaf38f98-8eb8-4c8b-983b-3d8b979b88bb" targetNamespace="http://schemas.microsoft.com/office/2006/metadata/properties" ma:root="true" ma:fieldsID="a9b07b006fd030f34f445e5a3c55521c" ns3:_="">
    <xsd:import namespace="aaf38f98-8eb8-4c8b-983b-3d8b979b88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38f98-8eb8-4c8b-983b-3d8b979b8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F745B6-3920-4BE4-94EA-370F30C385A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aaf38f98-8eb8-4c8b-983b-3d8b979b88bb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0459BB-46BA-4B4D-820C-2FB3E95019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40AA22-BDD5-49FF-81E7-4E3E60908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f38f98-8eb8-4c8b-983b-3d8b979b8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2</vt:i4>
      </vt:variant>
    </vt:vector>
  </HeadingPairs>
  <TitlesOfParts>
    <vt:vector size="6" baseType="lpstr">
      <vt:lpstr>List1</vt:lpstr>
      <vt:lpstr>List2</vt:lpstr>
      <vt:lpstr>po phcp</vt:lpstr>
      <vt:lpstr>igre</vt:lpstr>
      <vt:lpstr>igre!Področje_tiskanja</vt:lpstr>
      <vt:lpstr>'po phcp'!Področje_tiskanja</vt:lpstr>
    </vt:vector>
  </TitlesOfParts>
  <Company>K &amp; D d.o.o. JESENICE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Sašo Kranjc</dc:creator>
  <cp:lastModifiedBy>Sašo Kranjc</cp:lastModifiedBy>
  <cp:lastPrinted>2025-08-03T16:08:21Z</cp:lastPrinted>
  <dcterms:created xsi:type="dcterms:W3CDTF">2001-10-08T21:20:33Z</dcterms:created>
  <dcterms:modified xsi:type="dcterms:W3CDTF">2025-08-05T10:59:57Z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0x01010065C54E26CF71C84380D25D9C9CDEAE34</vt:lpwstr>
  </property>
</Properties>
</file>